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62913"/>
</workbook>
</file>

<file path=xl/calcChain.xml><?xml version="1.0" encoding="utf-8"?>
<calcChain xmlns="http://schemas.openxmlformats.org/spreadsheetml/2006/main">
  <c r="I19" i="57" l="1"/>
  <c r="J19" i="57"/>
  <c r="I20" i="57"/>
  <c r="J20" i="57"/>
  <c r="I21" i="57"/>
  <c r="J21" i="57"/>
  <c r="I22" i="57"/>
  <c r="J22" i="57"/>
  <c r="I23" i="57"/>
  <c r="J23" i="57"/>
  <c r="I24" i="57"/>
  <c r="J24" i="57"/>
  <c r="I25" i="57"/>
  <c r="J25" i="57"/>
  <c r="I26" i="57"/>
  <c r="J26" i="57"/>
  <c r="I27" i="57"/>
  <c r="J27" i="57"/>
  <c r="I28" i="57"/>
  <c r="J28" i="57"/>
  <c r="I29" i="57"/>
  <c r="J29" i="57"/>
  <c r="I30" i="57"/>
  <c r="J30" i="57"/>
  <c r="I31" i="57"/>
  <c r="J31" i="57"/>
  <c r="I32" i="57"/>
  <c r="J32" i="57"/>
  <c r="I33" i="57"/>
  <c r="J33" i="57"/>
  <c r="I34" i="57"/>
  <c r="J34" i="57"/>
  <c r="I35" i="57"/>
  <c r="J35" i="57"/>
  <c r="I36" i="57"/>
  <c r="J36" i="57"/>
  <c r="I37" i="57"/>
  <c r="J37" i="57"/>
  <c r="I38" i="57"/>
  <c r="J38" i="57"/>
  <c r="J18" i="57"/>
  <c r="I18" i="57"/>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I38" i="56"/>
  <c r="J38" i="56"/>
  <c r="J18" i="56"/>
  <c r="I18" i="56"/>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I13" i="48"/>
  <c r="J13" i="48"/>
  <c r="I14" i="48"/>
  <c r="J14" i="48"/>
  <c r="I15" i="48"/>
  <c r="J15" i="48"/>
  <c r="J12" i="48"/>
  <c r="I12" i="48"/>
  <c r="J9" i="48"/>
  <c r="I9" i="48"/>
  <c r="D37" i="56" l="1"/>
  <c r="D36" i="56"/>
  <c r="D35" i="56"/>
  <c r="D34" i="56"/>
  <c r="D33" i="56"/>
  <c r="D32" i="56"/>
  <c r="D31" i="56"/>
  <c r="D30" i="56"/>
  <c r="D29" i="56"/>
  <c r="D28" i="56"/>
  <c r="D27" i="56"/>
  <c r="D26" i="56"/>
  <c r="D25" i="56"/>
  <c r="D24" i="56"/>
  <c r="D23" i="56"/>
  <c r="D22" i="56"/>
  <c r="E37" i="56" l="1"/>
  <c r="E36" i="56"/>
  <c r="E35" i="56"/>
  <c r="E34" i="56"/>
  <c r="E33" i="56"/>
  <c r="E32" i="56"/>
  <c r="E31" i="56"/>
  <c r="E30" i="56"/>
  <c r="E29" i="56"/>
  <c r="E28" i="56"/>
  <c r="E27" i="56"/>
  <c r="E26" i="56"/>
  <c r="E25" i="56"/>
  <c r="E24" i="56"/>
  <c r="E23" i="56"/>
  <c r="E22" i="56"/>
  <c r="E20" i="56"/>
  <c r="D20" i="56"/>
  <c r="E18" i="56"/>
  <c r="D18" i="56"/>
  <c r="E19" i="56"/>
  <c r="D19" i="56"/>
  <c r="E37" i="48"/>
  <c r="E36" i="48"/>
  <c r="E35" i="48"/>
  <c r="E34" i="48"/>
  <c r="E33" i="48"/>
  <c r="E32" i="48"/>
  <c r="E31" i="48"/>
  <c r="E30" i="48"/>
  <c r="E29" i="48"/>
  <c r="E28" i="48"/>
  <c r="E27" i="48"/>
  <c r="E26" i="48"/>
  <c r="E25" i="48"/>
  <c r="E24" i="48"/>
  <c r="E23" i="48"/>
  <c r="E22" i="48"/>
  <c r="E20" i="48"/>
  <c r="E19" i="48"/>
  <c r="E18" i="48"/>
  <c r="D37" i="48"/>
  <c r="D36" i="48"/>
  <c r="D35" i="48"/>
  <c r="D34" i="48"/>
  <c r="D33" i="48"/>
  <c r="D32" i="48"/>
  <c r="D31" i="48"/>
  <c r="D30" i="48"/>
  <c r="D29" i="48"/>
  <c r="D28" i="48"/>
  <c r="E38" i="39"/>
  <c r="E39" i="13"/>
  <c r="E25" i="37"/>
  <c r="E50" i="12"/>
  <c r="E39" i="36"/>
  <c r="E28" i="34"/>
  <c r="E29" i="34"/>
  <c r="E30" i="34"/>
  <c r="E34" i="32"/>
  <c r="E21" i="32"/>
  <c r="D12" i="31"/>
  <c r="E12" i="31"/>
  <c r="C12" i="31"/>
  <c r="D13" i="31"/>
  <c r="E13" i="31"/>
  <c r="D14" i="31"/>
  <c r="E14" i="31"/>
  <c r="D15" i="31"/>
  <c r="E15" i="31"/>
  <c r="C15" i="31"/>
  <c r="C14" i="31"/>
  <c r="C13" i="31"/>
  <c r="F61" i="31"/>
  <c r="F62" i="31"/>
  <c r="F63" i="31"/>
  <c r="F64" i="31"/>
  <c r="F65" i="31"/>
  <c r="F47" i="54"/>
  <c r="F76" i="55"/>
  <c r="F77" i="55"/>
  <c r="F78" i="55"/>
  <c r="F79" i="55"/>
  <c r="D13" i="3"/>
  <c r="E13" i="3"/>
  <c r="C13" i="3"/>
  <c r="D14" i="3"/>
  <c r="E14" i="3"/>
  <c r="C14" i="3"/>
  <c r="D15" i="3"/>
  <c r="E15" i="3"/>
  <c r="C15" i="3"/>
  <c r="F80" i="3"/>
  <c r="F81" i="3"/>
  <c r="F82" i="3"/>
  <c r="F83" i="3"/>
  <c r="G15" i="57" l="1"/>
  <c r="G14" i="57"/>
  <c r="G13" i="57"/>
  <c r="G12" i="57"/>
  <c r="G15" i="56"/>
  <c r="G14" i="56"/>
  <c r="G13" i="56"/>
  <c r="G12" i="56"/>
  <c r="G15" i="48"/>
  <c r="G14" i="48"/>
  <c r="G13" i="48"/>
  <c r="G12" i="48"/>
  <c r="E43" i="14"/>
  <c r="E37" i="39"/>
  <c r="E37" i="36"/>
  <c r="E38" i="36"/>
  <c r="E24" i="37"/>
  <c r="E26" i="34"/>
  <c r="E27" i="34"/>
  <c r="F60" i="31"/>
  <c r="D12" i="54"/>
  <c r="E12" i="54"/>
  <c r="D13" i="54"/>
  <c r="E13" i="54"/>
  <c r="D14" i="54"/>
  <c r="E14" i="54"/>
  <c r="D15" i="54"/>
  <c r="E15" i="54"/>
  <c r="C15" i="54"/>
  <c r="C14" i="54"/>
  <c r="C13" i="54"/>
  <c r="F46" i="54"/>
  <c r="F79" i="3"/>
  <c r="E33" i="32"/>
  <c r="J12" i="57" l="1"/>
  <c r="I12" i="57"/>
  <c r="I13" i="57"/>
  <c r="J13" i="57"/>
  <c r="I14" i="57"/>
  <c r="J14" i="57"/>
  <c r="I15" i="57"/>
  <c r="J15" i="57"/>
  <c r="J12" i="56"/>
  <c r="I12" i="56"/>
  <c r="J13" i="56"/>
  <c r="I13" i="56"/>
  <c r="I14" i="56"/>
  <c r="J14" i="56"/>
  <c r="I15" i="56"/>
  <c r="J15" i="56"/>
  <c r="G9" i="56"/>
  <c r="G9" i="48"/>
  <c r="E9" i="54"/>
  <c r="G9" i="57"/>
  <c r="D23" i="6"/>
  <c r="B23" i="6"/>
  <c r="C23" i="6"/>
  <c r="F59" i="31"/>
  <c r="F75" i="55"/>
  <c r="J9" i="57" l="1"/>
  <c r="I9" i="57"/>
  <c r="I9" i="56"/>
  <c r="J9" i="56"/>
  <c r="E38" i="57"/>
  <c r="E28" i="57"/>
  <c r="E21" i="57"/>
  <c r="E36" i="39"/>
  <c r="E38" i="13"/>
  <c r="E48" i="12"/>
  <c r="E49" i="12"/>
  <c r="E54" i="11"/>
  <c r="E53" i="28"/>
  <c r="C12" i="54"/>
  <c r="F19" i="54"/>
  <c r="F20" i="54"/>
  <c r="F21" i="54"/>
  <c r="F22" i="54"/>
  <c r="F23" i="54"/>
  <c r="F24" i="54"/>
  <c r="F25" i="54"/>
  <c r="F26" i="54"/>
  <c r="F27" i="54"/>
  <c r="F28" i="54"/>
  <c r="F29" i="54"/>
  <c r="F30" i="54"/>
  <c r="F31" i="54"/>
  <c r="F32" i="54"/>
  <c r="F33" i="54"/>
  <c r="F34" i="54"/>
  <c r="F35" i="54"/>
  <c r="F36" i="54"/>
  <c r="F37" i="54"/>
  <c r="F38" i="54"/>
  <c r="F39" i="54"/>
  <c r="F40" i="54"/>
  <c r="F41" i="54"/>
  <c r="F42" i="54"/>
  <c r="F43" i="54"/>
  <c r="F44" i="54"/>
  <c r="F45" i="54"/>
  <c r="F18" i="54"/>
  <c r="F12" i="54" s="1"/>
  <c r="F78" i="3"/>
  <c r="F13" i="54" l="1"/>
  <c r="F14" i="54"/>
  <c r="F15" i="54"/>
  <c r="D9" i="54"/>
  <c r="E22" i="57"/>
  <c r="E24" i="57"/>
  <c r="E37" i="57"/>
  <c r="E27" i="57"/>
  <c r="E29" i="57"/>
  <c r="E25" i="57"/>
  <c r="E30" i="57"/>
  <c r="E32" i="57"/>
  <c r="E31" i="57"/>
  <c r="E33" i="57"/>
  <c r="E20" i="57"/>
  <c r="E34" i="57"/>
  <c r="E23" i="57"/>
  <c r="E26" i="57"/>
  <c r="E18" i="57"/>
  <c r="E19" i="57"/>
  <c r="E35" i="57"/>
  <c r="E36" i="57"/>
  <c r="C9" i="54"/>
  <c r="E15" i="52"/>
  <c r="E35" i="39"/>
  <c r="E37" i="13"/>
  <c r="E23" i="37"/>
  <c r="E46" i="12"/>
  <c r="E47" i="12"/>
  <c r="E34" i="36"/>
  <c r="E35" i="36"/>
  <c r="E36" i="36"/>
  <c r="E52" i="11"/>
  <c r="E53" i="11"/>
  <c r="F9" i="54" l="1"/>
  <c r="E24" i="35"/>
  <c r="E52" i="28"/>
  <c r="E15" i="55"/>
  <c r="D15" i="55"/>
  <c r="C15" i="55"/>
  <c r="E14" i="55"/>
  <c r="D14" i="55"/>
  <c r="C14" i="55"/>
  <c r="E13" i="55"/>
  <c r="D13" i="55"/>
  <c r="C13" i="55"/>
  <c r="E12" i="55"/>
  <c r="D12" i="55"/>
  <c r="C12" i="55"/>
  <c r="F12" i="55" s="1"/>
  <c r="C12" i="3"/>
  <c r="E12" i="3"/>
  <c r="D12" i="3"/>
  <c r="F77" i="3"/>
  <c r="F14" i="55" l="1"/>
  <c r="F15" i="55"/>
  <c r="D9" i="55"/>
  <c r="F13" i="55"/>
  <c r="F9" i="55" s="1"/>
  <c r="F15" i="3"/>
  <c r="F14" i="3"/>
  <c r="C9" i="55"/>
  <c r="E9" i="55"/>
  <c r="F12" i="3"/>
  <c r="D21" i="57"/>
  <c r="D28" i="57"/>
  <c r="E34" i="39"/>
  <c r="E42" i="14"/>
  <c r="E25" i="38"/>
  <c r="E26" i="38"/>
  <c r="E36" i="13"/>
  <c r="E22" i="37"/>
  <c r="E33" i="36"/>
  <c r="E35" i="6"/>
  <c r="F76" i="3"/>
  <c r="F74" i="55"/>
  <c r="F55" i="31"/>
  <c r="F56" i="31"/>
  <c r="F57" i="31"/>
  <c r="F58" i="31"/>
  <c r="D37" i="57" l="1"/>
  <c r="E33" i="39"/>
  <c r="E21" i="37"/>
  <c r="E31" i="36"/>
  <c r="E32" i="36"/>
  <c r="E50" i="11"/>
  <c r="E51" i="11"/>
  <c r="E22" i="35"/>
  <c r="E23" i="35"/>
  <c r="E25" i="34"/>
  <c r="F54" i="31"/>
  <c r="F73" i="55"/>
  <c r="F75" i="3"/>
  <c r="E49" i="11" l="1"/>
  <c r="E15" i="53"/>
  <c r="E32" i="39"/>
  <c r="E41" i="14"/>
  <c r="E20" i="37"/>
  <c r="E27" i="36"/>
  <c r="E28" i="36"/>
  <c r="E29" i="36"/>
  <c r="E30" i="36"/>
  <c r="E22" i="34"/>
  <c r="E23" i="34"/>
  <c r="E24" i="34"/>
  <c r="F48" i="31"/>
  <c r="F49" i="31"/>
  <c r="F50" i="31"/>
  <c r="F51" i="31"/>
  <c r="F52" i="31"/>
  <c r="F53" i="31"/>
  <c r="E29" i="39" l="1"/>
  <c r="E30" i="39"/>
  <c r="E31" i="39"/>
  <c r="E39" i="14"/>
  <c r="E40" i="14"/>
  <c r="E24" i="38"/>
  <c r="E31" i="13"/>
  <c r="E32" i="13"/>
  <c r="E33" i="13"/>
  <c r="E34" i="13"/>
  <c r="E35" i="13"/>
  <c r="E18" i="37"/>
  <c r="E19" i="37"/>
  <c r="E41" i="12"/>
  <c r="E42" i="12"/>
  <c r="E43" i="12"/>
  <c r="E44" i="12"/>
  <c r="E45" i="12"/>
  <c r="E25" i="36"/>
  <c r="E26" i="36"/>
  <c r="E48" i="11"/>
  <c r="E20" i="35"/>
  <c r="E21" i="35"/>
  <c r="E41" i="9"/>
  <c r="E42" i="9"/>
  <c r="E43" i="9"/>
  <c r="E20" i="34"/>
  <c r="E21" i="34"/>
  <c r="E50" i="28"/>
  <c r="E51" i="28"/>
  <c r="E11" i="8"/>
  <c r="E12" i="8"/>
  <c r="E13" i="8"/>
  <c r="E14" i="8"/>
  <c r="E15" i="8"/>
  <c r="E16" i="8"/>
  <c r="E17" i="8"/>
  <c r="E18" i="8"/>
  <c r="E19" i="8"/>
  <c r="E20" i="8"/>
  <c r="E21" i="8"/>
  <c r="E22" i="8"/>
  <c r="E23" i="8"/>
  <c r="E24" i="8"/>
  <c r="E25" i="8"/>
  <c r="E26" i="8"/>
  <c r="F12" i="31"/>
  <c r="F13" i="31"/>
  <c r="F42" i="31"/>
  <c r="F43" i="31"/>
  <c r="F44" i="31"/>
  <c r="F45" i="31"/>
  <c r="F46" i="31"/>
  <c r="F47" i="31"/>
  <c r="F70" i="55"/>
  <c r="F71" i="55"/>
  <c r="F72" i="55"/>
  <c r="F73" i="3"/>
  <c r="F74" i="3"/>
  <c r="F15" i="31" l="1"/>
  <c r="F14" i="31"/>
  <c r="D36" i="57"/>
  <c r="E39" i="12"/>
  <c r="E40" i="12"/>
  <c r="E24" i="33"/>
  <c r="E25" i="33"/>
  <c r="F60" i="3"/>
  <c r="F61" i="3"/>
  <c r="F62" i="3"/>
  <c r="F63" i="3"/>
  <c r="F64" i="3"/>
  <c r="F65" i="3"/>
  <c r="F66" i="3"/>
  <c r="F67" i="3"/>
  <c r="F68" i="3"/>
  <c r="F69" i="3"/>
  <c r="F70" i="3"/>
  <c r="F71" i="3"/>
  <c r="F72" i="3"/>
  <c r="D35" i="57" l="1"/>
  <c r="E23" i="33"/>
  <c r="E22" i="33"/>
  <c r="E21" i="33"/>
  <c r="E20" i="33"/>
  <c r="E19" i="33"/>
  <c r="E18" i="33"/>
  <c r="E17" i="33"/>
  <c r="E16" i="33"/>
  <c r="E15" i="33"/>
  <c r="E14" i="33"/>
  <c r="E13" i="33"/>
  <c r="E12" i="33"/>
  <c r="E11" i="33"/>
  <c r="D9" i="33"/>
  <c r="C9" i="33"/>
  <c r="B9" i="33"/>
  <c r="E9" i="33" l="1"/>
  <c r="F69" i="55" l="1"/>
  <c r="F68" i="55"/>
  <c r="F67" i="55"/>
  <c r="F66" i="55"/>
  <c r="F65" i="55"/>
  <c r="F64" i="55"/>
  <c r="F63" i="55"/>
  <c r="F62" i="55"/>
  <c r="F61" i="55"/>
  <c r="F60" i="55"/>
  <c r="F59" i="55"/>
  <c r="F58" i="55"/>
  <c r="F57" i="55"/>
  <c r="F56" i="55"/>
  <c r="F55" i="55"/>
  <c r="F54" i="55"/>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D33" i="57" l="1"/>
  <c r="D19" i="48"/>
  <c r="D38" i="57"/>
  <c r="D19" i="57" l="1"/>
  <c r="D31" i="57"/>
  <c r="D34" i="57"/>
  <c r="D32" i="57"/>
  <c r="E14" i="56"/>
  <c r="E13" i="56"/>
  <c r="E12" i="56"/>
  <c r="E12" i="48"/>
  <c r="E12" i="57" l="1"/>
  <c r="E15" i="57"/>
  <c r="E13" i="48"/>
  <c r="E14" i="48"/>
  <c r="E15" i="56"/>
  <c r="E15" i="48"/>
  <c r="D9" i="39"/>
  <c r="C9" i="39"/>
  <c r="B9" i="39"/>
  <c r="D9" i="35"/>
  <c r="C9" i="35"/>
  <c r="B9" i="35"/>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18" i="3"/>
  <c r="D26" i="48" l="1"/>
  <c r="D18" i="48"/>
  <c r="D22" i="48"/>
  <c r="D24" i="48"/>
  <c r="D25" i="48"/>
  <c r="D23" i="48"/>
  <c r="D20" i="48"/>
  <c r="D27" i="48"/>
  <c r="D18" i="57"/>
  <c r="D29" i="57"/>
  <c r="E14" i="57"/>
  <c r="E13" i="57"/>
  <c r="E9" i="56"/>
  <c r="C9" i="32"/>
  <c r="D9" i="32"/>
  <c r="B9" i="32"/>
  <c r="E10" i="32"/>
  <c r="E11" i="32"/>
  <c r="E12" i="32"/>
  <c r="E13" i="32"/>
  <c r="E14" i="32"/>
  <c r="E15" i="32"/>
  <c r="E16" i="32"/>
  <c r="E17" i="32"/>
  <c r="E18" i="32"/>
  <c r="E19" i="32"/>
  <c r="E20" i="32"/>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D30" i="57" l="1"/>
  <c r="D26" i="57"/>
  <c r="D20" i="57"/>
  <c r="D24" i="57"/>
  <c r="D22" i="57"/>
  <c r="D27" i="57"/>
  <c r="D25" i="57"/>
  <c r="D23" i="57"/>
  <c r="E9" i="57"/>
  <c r="D15" i="48"/>
  <c r="D12" i="48"/>
  <c r="D14" i="48"/>
  <c r="E49" i="6"/>
  <c r="E9" i="32"/>
  <c r="D37" i="6"/>
  <c r="B37" i="6"/>
  <c r="C37" i="6"/>
  <c r="B47" i="32"/>
  <c r="C47" i="32"/>
  <c r="D47" i="32"/>
  <c r="E47" i="32"/>
  <c r="D15" i="57" l="1"/>
  <c r="D14" i="57" l="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D13" i="48" l="1"/>
  <c r="E49" i="28"/>
  <c r="E11" i="38" l="1"/>
  <c r="E12" i="38"/>
  <c r="E13" i="38"/>
  <c r="E14" i="38"/>
  <c r="E15" i="38"/>
  <c r="E16" i="38"/>
  <c r="E17" i="38"/>
  <c r="E18" i="38"/>
  <c r="E19" i="38"/>
  <c r="E20" i="38"/>
  <c r="E21" i="38"/>
  <c r="E22" i="38"/>
  <c r="E23" i="38"/>
  <c r="E14" i="37"/>
  <c r="E35" i="12"/>
  <c r="E36" i="12"/>
  <c r="E37" i="12"/>
  <c r="E38" i="12"/>
  <c r="E42" i="11"/>
  <c r="E43" i="11"/>
  <c r="E44" i="11"/>
  <c r="E45" i="11"/>
  <c r="E46" i="11"/>
  <c r="E47" i="11"/>
  <c r="E14" i="35"/>
  <c r="E19" i="35"/>
  <c r="E40" i="9"/>
  <c r="E19" i="34"/>
  <c r="E44" i="28"/>
  <c r="E45" i="28"/>
  <c r="E46" i="28"/>
  <c r="E47" i="28"/>
  <c r="E48" i="28"/>
  <c r="E9" i="38" l="1"/>
  <c r="E31" i="12" l="1"/>
  <c r="E32" i="12"/>
  <c r="E33" i="12"/>
  <c r="E34" i="12"/>
  <c r="E46" i="32"/>
  <c r="C22" i="32"/>
  <c r="D22" i="32"/>
  <c r="B22" i="32"/>
  <c r="D15" i="56" l="1"/>
  <c r="C9" i="9"/>
  <c r="D9" i="9"/>
  <c r="B9" i="9"/>
  <c r="E17" i="28"/>
  <c r="E23" i="32" l="1"/>
  <c r="B35" i="32"/>
  <c r="E36" i="32" l="1"/>
  <c r="D9" i="36"/>
  <c r="C9" i="36"/>
  <c r="B9" i="36"/>
  <c r="B9" i="34"/>
  <c r="C9" i="34"/>
  <c r="D9" i="31"/>
  <c r="D66" i="47" s="1"/>
  <c r="E66" i="47" s="1"/>
  <c r="E24" i="32"/>
  <c r="E25" i="32"/>
  <c r="E26" i="32"/>
  <c r="E27" i="32"/>
  <c r="E28" i="32"/>
  <c r="E29" i="32"/>
  <c r="E30" i="32"/>
  <c r="E31" i="32"/>
  <c r="E32" i="32"/>
  <c r="D35" i="32"/>
  <c r="D12" i="56"/>
  <c r="D14" i="56"/>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E38" i="6" l="1"/>
  <c r="E37" i="6" s="1"/>
  <c r="E9" i="39"/>
  <c r="E9" i="35"/>
  <c r="D12" i="57"/>
  <c r="D13" i="57"/>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9" i="37"/>
  <c r="E9" i="12"/>
  <c r="E30" i="47"/>
  <c r="F31" i="47"/>
  <c r="E9" i="36"/>
  <c r="E9" i="11"/>
  <c r="E9" i="34"/>
  <c r="E9" i="8"/>
  <c r="E23" i="6"/>
  <c r="D24" i="47" s="1"/>
  <c r="E24" i="47" s="1"/>
  <c r="E9" i="6"/>
  <c r="E9" i="31"/>
  <c r="D67" i="47" s="1"/>
  <c r="F67" i="47" s="1"/>
  <c r="E9" i="3"/>
  <c r="D36" i="47"/>
  <c r="D52" i="47"/>
  <c r="F52" i="47" s="1"/>
  <c r="D9" i="3"/>
  <c r="D20" i="47" s="1"/>
  <c r="D44" i="47"/>
  <c r="F66" i="47"/>
  <c r="E9" i="48" l="1"/>
  <c r="D21" i="47"/>
  <c r="D9" i="57"/>
  <c r="D13" i="56"/>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D14" i="47"/>
  <c r="E14" i="47"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C9" i="31" l="1"/>
  <c r="F9" i="31" s="1"/>
  <c r="D12" i="47" s="1"/>
  <c r="D65" i="47" l="1"/>
  <c r="E65" i="47" s="1"/>
  <c r="E12" i="47"/>
  <c r="F12" i="47"/>
  <c r="F65" i="47" l="1"/>
  <c r="C9" i="3"/>
  <c r="D19" i="47" s="1"/>
  <c r="F19" i="47" s="1"/>
  <c r="F13" i="3"/>
  <c r="F9" i="3" s="1"/>
  <c r="D11" i="47" l="1"/>
  <c r="D9" i="48"/>
  <c r="D50" i="47" s="1"/>
  <c r="E19" i="47"/>
  <c r="F50" i="47" l="1"/>
  <c r="E50" i="47"/>
  <c r="D10" i="47"/>
  <c r="D46" i="47"/>
  <c r="D32" i="47"/>
  <c r="E11" i="47"/>
  <c r="F11" i="47"/>
  <c r="D15" i="47"/>
  <c r="F32" i="47" l="1"/>
  <c r="E32" i="47"/>
  <c r="F10" i="47"/>
  <c r="E10" i="47"/>
  <c r="F15" i="47"/>
  <c r="E15" i="47"/>
  <c r="F46" i="47"/>
  <c r="E46" i="47"/>
</calcChain>
</file>

<file path=xl/sharedStrings.xml><?xml version="1.0" encoding="utf-8"?>
<sst xmlns="http://schemas.openxmlformats.org/spreadsheetml/2006/main" count="5805" uniqueCount="3680">
  <si>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</si>
  <si>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</si>
  <si>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</si>
  <si>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</si>
  <si>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</si>
  <si>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</si>
  <si>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</si>
  <si>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</si>
  <si>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</si>
  <si>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</si>
  <si>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</si>
  <si>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</si>
  <si>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</si>
  <si>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</si>
  <si>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</si>
  <si>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</si>
  <si>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</si>
  <si>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</si>
  <si>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</si>
  <si>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</si>
  <si>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</si>
  <si>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</si>
  <si>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</si>
  <si>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</si>
  <si>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</si>
  <si>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</si>
  <si>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</si>
  <si>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</si>
  <si>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</si>
  <si>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</si>
  <si>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</si>
  <si>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</si>
  <si>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</si>
  <si>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</si>
  <si>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</si>
  <si>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</si>
  <si>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</si>
  <si>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</si>
  <si>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</si>
  <si>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</si>
  <si>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</si>
  <si>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</si>
  <si>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</si>
  <si>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</si>
  <si>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</si>
  <si>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</si>
  <si>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</si>
  <si>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</si>
  <si>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</si>
  <si>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</si>
  <si>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</si>
  <si>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</si>
  <si>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</si>
  <si>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</si>
  <si>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</si>
  <si>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</si>
  <si>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</si>
  <si>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</si>
  <si>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</si>
  <si>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</si>
  <si>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</si>
  <si>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</si>
  <si>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</si>
  <si>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</si>
  <si>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</si>
  <si>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</si>
  <si>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</si>
  <si>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</si>
  <si>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</si>
  <si>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</si>
  <si>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</si>
  <si>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</si>
  <si>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</si>
  <si>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</si>
  <si>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</si>
  <si>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</si>
  <si>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</si>
  <si>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</si>
  <si>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</si>
  <si>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</si>
  <si>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</si>
  <si>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</si>
  <si>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</si>
  <si>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</si>
  <si>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</si>
  <si>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</si>
  <si>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</si>
  <si>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</si>
  <si>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</si>
  <si>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</si>
  <si>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</si>
  <si>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</si>
  <si>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</si>
  <si>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</si>
  <si>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</si>
  <si>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</si>
  <si>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</si>
  <si>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</si>
  <si>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</si>
  <si>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</si>
  <si>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</si>
  <si>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</si>
  <si>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</si>
  <si>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</si>
  <si>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</si>
  <si>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</si>
  <si>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</si>
  <si>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</si>
  <si>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</si>
  <si>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</si>
  <si>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</si>
  <si>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</si>
  <si>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</si>
  <si>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</si>
  <si>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</si>
  <si>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</si>
  <si>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</si>
  <si>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</si>
  <si>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</si>
  <si>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</si>
  <si>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</si>
  <si>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</si>
  <si>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</si>
  <si>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</si>
  <si>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</si>
  <si>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</si>
  <si>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</si>
  <si>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</si>
  <si>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</si>
  <si>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</si>
  <si>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</si>
  <si>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</si>
  <si>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</si>
  <si>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</si>
  <si>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</si>
  <si>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</si>
  <si>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</si>
  <si>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</si>
  <si>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</si>
  <si>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</si>
  <si>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</si>
  <si>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</si>
  <si>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</si>
  <si>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</si>
  <si>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</si>
  <si>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</si>
  <si>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</si>
  <si>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</si>
  <si>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</si>
  <si>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</si>
  <si>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</si>
  <si>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</si>
  <si>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</si>
  <si>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</si>
  <si>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</si>
  <si>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</si>
  <si>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</si>
  <si>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</si>
  <si>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</si>
  <si>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</si>
  <si>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</si>
  <si>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</si>
  <si>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</si>
  <si>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</si>
  <si>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</si>
  <si>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</si>
  <si>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</si>
  <si>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</si>
  <si>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</si>
  <si>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</si>
  <si>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</si>
  <si>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</si>
  <si>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</si>
  <si>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</si>
  <si>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</si>
  <si>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</si>
  <si>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</si>
  <si>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</si>
  <si>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</si>
  <si>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</si>
  <si>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</si>
  <si>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</si>
  <si>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</si>
  <si>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</si>
  <si>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</si>
  <si>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</si>
  <si>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</si>
  <si>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</si>
  <si>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</si>
  <si>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</si>
  <si>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</si>
  <si>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</si>
  <si>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</si>
  <si>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</si>
  <si>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</si>
  <si>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</si>
  <si>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</si>
  <si>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</si>
  <si>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</si>
  <si>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</si>
  <si>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</si>
  <si>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</si>
  <si>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</si>
  <si>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</si>
  <si>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</si>
  <si>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</si>
  <si>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</si>
  <si>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</si>
  <si>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</si>
  <si>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</si>
  <si>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</si>
  <si>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</si>
  <si>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</si>
  <si>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</si>
  <si>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</si>
  <si>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</si>
  <si>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</si>
  <si>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</si>
  <si>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</si>
  <si>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</si>
  <si>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</si>
  <si>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</si>
  <si>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</si>
  <si>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</si>
  <si>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</si>
  <si>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</si>
  <si>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</si>
  <si>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</si>
  <si>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</si>
  <si>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</si>
  <si>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</si>
  <si>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</si>
  <si>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</si>
  <si>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</si>
  <si>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</si>
  <si>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</si>
  <si>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</si>
  <si>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</si>
  <si>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</si>
  <si>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</si>
  <si>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</si>
  <si>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</si>
  <si>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</si>
  <si>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</si>
  <si>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</si>
  <si>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</si>
  <si>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</si>
  <si>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</si>
  <si>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</si>
  <si>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</si>
  <si>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</si>
  <si>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</si>
  <si>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</si>
  <si>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</si>
  <si>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</si>
  <si>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</si>
  <si>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</si>
  <si>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</si>
  <si>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</si>
  <si>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</si>
  <si>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</si>
  <si>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</si>
  <si>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</si>
  <si>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</si>
  <si>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</si>
  <si>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</si>
  <si>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</si>
  <si>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</si>
  <si>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</si>
  <si>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</si>
  <si>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</si>
  <si>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</si>
  <si>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</si>
  <si>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</si>
  <si>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</si>
  <si>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</si>
  <si>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</si>
  <si>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</si>
  <si>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</si>
  <si>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</si>
  <si>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</si>
  <si>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</si>
  <si>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</si>
  <si>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</si>
  <si>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</si>
  <si>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</si>
  <si>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</si>
  <si>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</si>
  <si>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</si>
  <si>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</si>
  <si>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</si>
  <si>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</si>
  <si>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</si>
  <si>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</si>
  <si>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</si>
  <si>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</si>
  <si>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</si>
  <si>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</si>
  <si>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</si>
  <si>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</si>
  <si>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</si>
  <si>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</si>
  <si>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</si>
  <si>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</si>
  <si>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</si>
  <si>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</si>
  <si>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</si>
  <si>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</si>
  <si>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</si>
  <si>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</si>
  <si>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</si>
  <si>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</si>
  <si>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</si>
  <si>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</si>
  <si>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</si>
  <si>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</si>
  <si>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</si>
  <si>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</si>
  <si>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</si>
  <si>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</si>
  <si>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</si>
  <si>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</si>
  <si>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</si>
  <si>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</si>
  <si>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</si>
  <si>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</si>
  <si>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</si>
  <si>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</si>
  <si>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</si>
  <si>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</si>
  <si>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</si>
  <si>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</si>
  <si>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</si>
  <si>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</si>
  <si>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</si>
  <si>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</si>
  <si>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</si>
  <si>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</si>
  <si>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</si>
  <si>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</si>
  <si>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</si>
  <si>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</si>
  <si>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</si>
  <si>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</si>
  <si>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</si>
  <si>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</si>
  <si>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</si>
  <si>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</si>
  <si>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</si>
  <si>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</si>
  <si>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</si>
  <si>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</si>
  <si>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</si>
  <si>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</si>
  <si>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</si>
  <si>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</si>
  <si>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</si>
  <si>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</si>
  <si>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</si>
  <si>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</si>
  <si>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</si>
  <si>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</si>
  <si>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</si>
  <si>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</si>
  <si>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</si>
  <si>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</si>
  <si>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</si>
  <si>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</si>
  <si>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</si>
  <si>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</si>
  <si>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</si>
  <si>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</si>
  <si>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</si>
  <si>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</si>
  <si>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</si>
  <si>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</si>
  <si>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</si>
  <si>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</si>
  <si>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</si>
  <si>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</si>
  <si>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</si>
  <si>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</si>
  <si>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</si>
  <si>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</si>
  <si>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</si>
  <si>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</si>
  <si>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</si>
  <si>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</si>
  <si>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</si>
  <si>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</si>
  <si>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</si>
  <si>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</si>
  <si>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</si>
  <si>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</si>
  <si>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</si>
  <si>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</si>
  <si>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</si>
  <si>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</si>
  <si>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</si>
  <si>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</si>
  <si>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</si>
  <si>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</si>
  <si>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</si>
  <si>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</si>
  <si>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</si>
  <si>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</si>
  <si>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</si>
  <si>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</si>
  <si>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</si>
  <si>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</si>
  <si>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</si>
  <si>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</si>
  <si>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</si>
  <si>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</si>
  <si>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</si>
  <si>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</si>
  <si>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</si>
  <si>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</si>
  <si>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</si>
  <si>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</si>
  <si>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</si>
  <si>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</si>
  <si>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</si>
  <si>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</si>
  <si>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</si>
  <si>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</si>
  <si>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</si>
  <si>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</si>
  <si>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</si>
  <si>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</si>
  <si>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</si>
  <si>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</si>
  <si>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</si>
  <si>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</si>
  <si>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</si>
  <si>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</si>
  <si>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</si>
  <si>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</si>
  <si>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</si>
  <si>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</si>
  <si>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</si>
  <si>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</si>
  <si>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</si>
  <si>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</si>
  <si>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</si>
  <si>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</si>
  <si>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</si>
  <si>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</si>
  <si>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</si>
  <si>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</si>
  <si>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</si>
  <si>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</si>
  <si>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</si>
  <si>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</si>
  <si>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</si>
  <si>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</si>
  <si>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</si>
  <si>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</si>
  <si>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</si>
  <si>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</si>
  <si>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</si>
  <si>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</si>
  <si>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</si>
  <si>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</si>
  <si>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</si>
  <si>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</si>
  <si>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</si>
  <si>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</si>
  <si>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</si>
  <si>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</si>
  <si>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</si>
  <si>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</si>
  <si>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</si>
  <si>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</si>
  <si>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</si>
  <si>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</si>
  <si>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</si>
  <si>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</si>
  <si>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</si>
  <si>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</si>
  <si>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</si>
  <si>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</si>
  <si>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</si>
  <si>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</si>
  <si>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</si>
  <si>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</si>
  <si>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</si>
  <si>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</si>
  <si>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</si>
  <si>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</si>
  <si>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</si>
  <si>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</si>
  <si>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</si>
  <si>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</si>
  <si>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</si>
  <si>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</si>
  <si>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</si>
  <si>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</si>
  <si>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</si>
  <si>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</si>
  <si>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</si>
  <si>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</si>
  <si>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</si>
  <si>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</si>
  <si>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</si>
  <si>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</si>
  <si>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</si>
  <si>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</si>
  <si>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</si>
  <si>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</si>
  <si>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</si>
  <si>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</si>
  <si>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</si>
  <si>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</si>
  <si>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</si>
  <si>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</si>
  <si>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</si>
  <si>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</si>
  <si>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</si>
  <si>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</si>
  <si>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</si>
  <si>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</si>
  <si>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</si>
  <si>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</si>
  <si>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</si>
  <si>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</si>
  <si>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</si>
  <si>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</si>
  <si>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</si>
  <si>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</si>
  <si>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</si>
  <si>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</si>
  <si>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</si>
  <si>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</si>
  <si>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</si>
  <si>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</si>
  <si>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</si>
  <si>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</si>
  <si>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</si>
  <si>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</si>
  <si>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</si>
  <si>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</si>
  <si>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</si>
  <si>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</si>
  <si>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</si>
  <si>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</si>
  <si>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</si>
  <si>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</si>
  <si>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</si>
  <si>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</si>
  <si>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</si>
  <si>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</si>
  <si>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</si>
  <si>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</si>
  <si>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</si>
  <si>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</si>
  <si>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</si>
  <si>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</si>
  <si>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</si>
  <si>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</si>
  <si>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</si>
  <si>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</si>
  <si>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</si>
  <si>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</si>
  <si>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</si>
  <si>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</si>
  <si>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</si>
  <si>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</si>
  <si>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</si>
  <si>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</si>
  <si>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</si>
  <si>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</si>
  <si>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</si>
  <si>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</si>
  <si>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</si>
  <si>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</si>
  <si>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</si>
  <si>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</si>
  <si>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</si>
  <si>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</si>
  <si>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</si>
  <si>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</si>
  <si>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</si>
  <si>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</si>
  <si>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</si>
  <si>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</si>
  <si>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</si>
  <si>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</si>
  <si>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</si>
  <si>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</si>
  <si>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</si>
  <si>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</si>
  <si>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</si>
  <si>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</si>
  <si>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</si>
  <si>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</si>
  <si>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</si>
  <si>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</si>
  <si>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</si>
  <si>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</si>
  <si>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</si>
  <si>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</si>
  <si>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</si>
  <si>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</si>
  <si>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</si>
  <si>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</si>
  <si>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</si>
  <si>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</si>
  <si>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</si>
  <si>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</si>
  <si>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</si>
  <si>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</si>
  <si>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</si>
  <si>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</si>
  <si>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</si>
  <si>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</si>
  <si>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</si>
  <si>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</si>
  <si>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</si>
  <si>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</si>
  <si>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</si>
  <si>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</si>
  <si>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</si>
  <si>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</si>
  <si>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</si>
  <si>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</si>
  <si>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</si>
  <si>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</si>
  <si>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</si>
  <si>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</si>
  <si>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</si>
  <si>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</si>
  <si>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</si>
  <si>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</si>
  <si>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</si>
  <si>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</si>
  <si>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</si>
  <si>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</si>
  <si>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</si>
  <si>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</si>
  <si>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</si>
  <si>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</si>
  <si>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</si>
  <si>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</si>
  <si>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</si>
  <si>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</si>
  <si>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</si>
  <si>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</si>
  <si>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</si>
  <si>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</si>
  <si>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</si>
  <si>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</si>
  <si>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</si>
  <si>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</si>
  <si>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</si>
  <si>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</si>
  <si>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</si>
  <si>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</si>
  <si>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</si>
  <si>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</si>
  <si>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</si>
  <si>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</si>
  <si>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</si>
  <si>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</si>
  <si>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</si>
  <si>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</si>
  <si>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</si>
  <si>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</si>
  <si>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</si>
  <si>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</si>
  <si>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</si>
  <si>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</si>
  <si>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</si>
  <si>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</si>
  <si>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</si>
  <si>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</si>
  <si>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</si>
  <si>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</si>
  <si>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</si>
  <si>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</si>
  <si>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</si>
  <si>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</si>
  <si>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</si>
  <si>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</si>
  <si>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</si>
  <si>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</si>
  <si>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</si>
  <si>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</si>
  <si>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</si>
  <si>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</si>
  <si>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</si>
  <si>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</si>
  <si>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</si>
  <si>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</si>
  <si>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</si>
  <si>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</si>
  <si>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</si>
  <si>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</si>
  <si>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</si>
  <si>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</si>
  <si>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</si>
  <si>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</si>
  <si>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</si>
  <si>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</si>
  <si>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</si>
  <si>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</si>
  <si>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</si>
  <si>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</si>
  <si>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</si>
  <si>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</si>
  <si>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</si>
  <si>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</si>
  <si>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</si>
  <si>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</si>
  <si>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</si>
  <si>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</si>
  <si>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</si>
  <si>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</si>
  <si>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</si>
  <si>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</si>
  <si>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</si>
  <si>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</si>
  <si>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</si>
  <si>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</si>
  <si>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</si>
  <si>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</si>
  <si>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</si>
  <si>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</si>
  <si>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</si>
  <si>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</si>
  <si>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</si>
  <si>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</si>
  <si>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</si>
  <si>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</si>
  <si>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</si>
  <si>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</si>
  <si>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</si>
  <si>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</si>
  <si>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</si>
  <si>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</si>
  <si>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</si>
  <si>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</si>
  <si>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</si>
  <si>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</si>
  <si>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</si>
  <si>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</si>
  <si>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</si>
  <si>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</si>
  <si>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</si>
  <si>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</si>
  <si>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</si>
  <si>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</si>
  <si>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</si>
  <si>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</si>
  <si>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</si>
  <si>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</si>
  <si>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</si>
  <si>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</si>
  <si>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</si>
  <si>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</si>
  <si>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</si>
  <si>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</si>
  <si>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</si>
  <si>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</si>
  <si>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</si>
  <si>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</si>
  <si>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</si>
  <si>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</si>
  <si>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</si>
  <si>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</si>
  <si>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</si>
  <si>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</si>
  <si>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</si>
  <si>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</si>
  <si>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</si>
  <si>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</si>
  <si>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</si>
  <si>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</si>
  <si>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</si>
  <si>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</si>
  <si>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</si>
  <si>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</si>
  <si>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</si>
  <si>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</si>
  <si>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</si>
  <si>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</si>
  <si>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</si>
  <si>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</si>
  <si>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</si>
  <si>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</si>
  <si>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</si>
  <si>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</si>
  <si>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</si>
  <si>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</si>
  <si>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</si>
  <si>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</si>
  <si>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</si>
  <si>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</si>
  <si>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</si>
  <si>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</si>
  <si>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</si>
  <si>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</si>
  <si>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</si>
  <si>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</si>
  <si>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</si>
  <si>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</si>
  <si>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</si>
  <si>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</si>
  <si>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</si>
  <si>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</si>
  <si>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</si>
  <si>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</si>
  <si>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</si>
  <si>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</si>
  <si>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</si>
  <si>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</si>
  <si>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</si>
  <si>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</si>
  <si>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</si>
  <si>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</si>
  <si>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</si>
  <si>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</si>
  <si>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</si>
  <si>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</si>
  <si>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</si>
  <si>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</si>
  <si>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</si>
  <si>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</si>
  <si>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</si>
  <si>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</si>
  <si>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</si>
  <si>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</si>
  <si>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</si>
  <si>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</si>
  <si>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</si>
  <si>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</si>
  <si>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</si>
  <si>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</si>
  <si>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</si>
  <si>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</si>
  <si>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</si>
  <si>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</si>
  <si>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</si>
  <si>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</si>
  <si>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</si>
  <si>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</si>
  <si>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</si>
  <si>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</si>
  <si>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</si>
  <si>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</si>
  <si>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</si>
  <si>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</si>
  <si>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</si>
  <si>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</si>
  <si>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</si>
  <si>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</si>
  <si>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</si>
  <si>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</si>
  <si>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</si>
  <si>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</si>
  <si>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</si>
  <si>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</si>
  <si>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</si>
  <si>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</si>
  <si>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</si>
  <si>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</si>
  <si>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</si>
  <si>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</si>
  <si>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</si>
  <si>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</si>
  <si>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</si>
  <si>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</si>
  <si>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</si>
  <si>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</si>
  <si>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</si>
  <si>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</si>
  <si>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</si>
  <si>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</si>
  <si>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</si>
  <si>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</si>
  <si>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</si>
  <si>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</si>
  <si>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</si>
  <si>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</si>
  <si>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</si>
  <si>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</si>
  <si>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</si>
  <si>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</si>
  <si>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</si>
  <si>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</si>
  <si>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</si>
  <si>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</si>
  <si>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</si>
  <si>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</si>
  <si>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</si>
  <si>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</si>
  <si>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</si>
  <si>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</si>
  <si>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</si>
  <si>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</si>
  <si>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</si>
  <si>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</si>
  <si>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</si>
  <si>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</si>
  <si>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</si>
  <si>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</si>
  <si>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</si>
  <si>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</si>
  <si>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</si>
  <si>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</si>
  <si>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</si>
  <si>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</si>
  <si>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</si>
  <si>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</si>
  <si>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</si>
  <si>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</si>
  <si>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</si>
  <si>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</si>
  <si>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</si>
  <si>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</si>
  <si>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</si>
  <si>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</si>
  <si>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</si>
  <si>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</si>
  <si>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</si>
  <si>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</si>
  <si>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</si>
  <si>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</si>
  <si>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</si>
  <si>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</si>
  <si>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</si>
  <si>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</si>
  <si>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</si>
  <si>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</si>
  <si>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</si>
  <si>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</si>
  <si>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</si>
  <si>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</si>
  <si>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</si>
  <si>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</si>
  <si>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</si>
  <si>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</si>
  <si>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</si>
  <si>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</si>
  <si>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</si>
  <si>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</si>
  <si>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</si>
  <si>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</si>
  <si>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</si>
  <si>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</si>
  <si>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</si>
  <si>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</si>
  <si>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</si>
  <si>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</si>
  <si>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</si>
  <si>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</si>
  <si>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</si>
  <si>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</si>
  <si>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</si>
  <si>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</si>
  <si>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</si>
  <si>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</si>
  <si>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</si>
  <si>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</si>
  <si>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</si>
  <si>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</si>
  <si>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</si>
  <si>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</si>
  <si>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</si>
  <si>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</si>
  <si>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</si>
  <si>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</si>
  <si>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</si>
  <si>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</si>
  <si>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</si>
  <si>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</si>
  <si>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</si>
  <si>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</si>
  <si>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</si>
  <si>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</si>
  <si>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</si>
  <si>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</si>
  <si>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</si>
  <si>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</si>
  <si>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</si>
  <si>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</si>
  <si>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</si>
  <si>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</si>
  <si>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</si>
  <si>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</si>
  <si>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</si>
  <si>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</si>
  <si>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</si>
  <si>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</si>
  <si>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</si>
  <si>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</si>
  <si>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</si>
  <si>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</si>
  <si>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</si>
  <si>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</si>
  <si>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</si>
  <si>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</si>
  <si>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</si>
  <si>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</si>
  <si>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</si>
  <si>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</si>
  <si>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</si>
  <si>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</si>
  <si>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</si>
  <si>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</si>
  <si>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</si>
  <si>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</si>
  <si>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</si>
  <si>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</si>
  <si>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</si>
  <si>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</si>
  <si>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</si>
  <si>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</si>
  <si>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</si>
  <si>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</si>
  <si>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</si>
  <si>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</si>
  <si>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</si>
  <si>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</si>
  <si>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</si>
  <si>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</si>
  <si>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</si>
  <si>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</si>
  <si>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</si>
  <si>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</si>
  <si>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</si>
  <si>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</si>
  <si>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</si>
  <si>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</si>
  <si>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</si>
  <si>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</si>
  <si>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</si>
  <si>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</si>
  <si>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</si>
  <si>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</si>
  <si>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</si>
  <si>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</si>
  <si>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</si>
  <si>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</si>
  <si>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</si>
  <si>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</si>
  <si>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</si>
  <si>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</si>
  <si>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</si>
  <si>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</si>
  <si>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</si>
  <si>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</si>
  <si>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</si>
  <si>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</si>
  <si>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</si>
  <si>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</si>
  <si>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</si>
  <si>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</si>
  <si>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</si>
  <si>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</si>
  <si>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</si>
  <si>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</si>
  <si>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</si>
  <si>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</si>
  <si>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</si>
  <si>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</si>
  <si>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</si>
  <si>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</si>
  <si>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</si>
  <si>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</si>
  <si>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</si>
  <si>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</si>
  <si>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</si>
  <si>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</si>
  <si>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</si>
  <si>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</si>
  <si>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</si>
  <si>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</si>
  <si>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</si>
  <si>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</si>
  <si>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</si>
  <si>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</si>
  <si>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</si>
  <si>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</si>
  <si>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</si>
  <si>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</si>
  <si>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</si>
  <si>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</si>
  <si>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</si>
  <si>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</si>
  <si>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</si>
  <si>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</si>
  <si>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</si>
  <si>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</si>
  <si>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</si>
  <si>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</si>
  <si>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</si>
  <si>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</si>
  <si>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</si>
  <si>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</si>
  <si>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</si>
  <si>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</si>
  <si>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</si>
  <si>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</si>
  <si>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</si>
  <si>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</si>
  <si>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</si>
  <si>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</si>
  <si>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</si>
  <si>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</si>
  <si>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</si>
  <si>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</si>
  <si>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</si>
  <si>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</si>
  <si>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</si>
  <si>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</si>
  <si>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</si>
  <si>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</si>
  <si>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</si>
  <si>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</si>
  <si>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</si>
  <si>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</si>
  <si>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</si>
  <si>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</si>
  <si>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</si>
  <si>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</si>
  <si>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</si>
  <si>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</si>
  <si>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</si>
  <si>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</si>
  <si>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</si>
  <si>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</si>
  <si>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</si>
  <si>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</si>
  <si>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</si>
  <si>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</si>
  <si>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</si>
  <si>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</si>
  <si>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</si>
  <si>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</si>
  <si>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</si>
  <si>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</si>
  <si>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</si>
  <si>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</si>
  <si>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</si>
  <si>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</si>
  <si>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</si>
  <si>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</si>
  <si>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</si>
  <si>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</si>
  <si>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</si>
  <si>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</si>
  <si>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</si>
  <si>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</si>
  <si>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</si>
  <si>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</si>
  <si>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</si>
  <si>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</si>
  <si>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</si>
  <si>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</si>
  <si>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</si>
  <si>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</si>
  <si>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</si>
  <si>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</si>
  <si>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</si>
  <si>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</si>
  <si>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</si>
  <si>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</si>
  <si>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</si>
  <si>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</si>
  <si>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</si>
  <si>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</si>
  <si>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</si>
  <si>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</si>
  <si>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</si>
  <si>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</si>
  <si>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</si>
  <si>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</si>
  <si>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</si>
  <si>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</si>
  <si>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</si>
  <si>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</si>
  <si>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</si>
  <si>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</si>
  <si>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</si>
  <si>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</si>
  <si>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</si>
  <si>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</si>
  <si>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</si>
  <si>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</si>
  <si>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</si>
  <si>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</si>
  <si>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</si>
  <si>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</si>
  <si>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</si>
  <si>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</si>
  <si>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</si>
  <si>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</si>
  <si>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</si>
  <si>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</si>
  <si>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</si>
  <si>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</si>
  <si>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</si>
  <si>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</si>
  <si>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</si>
  <si>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</si>
  <si>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</si>
  <si>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</si>
  <si>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</si>
  <si>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</si>
  <si>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</si>
  <si>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</si>
  <si>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</si>
  <si>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</si>
  <si>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</si>
  <si>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</si>
  <si>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</si>
  <si>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</si>
  <si>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</si>
  <si>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</si>
  <si>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</si>
  <si>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</si>
  <si>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</si>
  <si>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</si>
  <si>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</si>
  <si>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</si>
  <si>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</si>
  <si>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</si>
  <si>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</si>
  <si>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</si>
  <si>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</si>
  <si>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</si>
  <si>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</si>
  <si>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</si>
  <si>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</si>
  <si>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</si>
  <si>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</si>
  <si>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</si>
  <si>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</si>
  <si>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</si>
  <si>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</si>
  <si>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</si>
  <si>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</si>
  <si>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</si>
  <si>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</si>
  <si>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</si>
  <si>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</si>
  <si>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</si>
  <si>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</si>
  <si>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</si>
  <si>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</si>
  <si>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</si>
  <si>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</si>
  <si>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</si>
  <si>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</si>
  <si>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</si>
  <si>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</si>
  <si>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</si>
  <si>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</si>
  <si>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</si>
  <si>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</si>
  <si>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</si>
  <si>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</si>
  <si>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</si>
  <si>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</si>
  <si>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</si>
  <si>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</si>
  <si>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</si>
  <si>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</si>
  <si>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</si>
  <si>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</si>
  <si>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</si>
  <si>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</si>
  <si>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</si>
  <si>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</si>
  <si>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</si>
  <si>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</si>
  <si>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</si>
  <si>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</si>
  <si>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</si>
  <si>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</si>
  <si>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</si>
  <si>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</si>
  <si>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</si>
  <si>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</si>
  <si>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</si>
  <si>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</si>
  <si>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</si>
  <si>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</si>
  <si>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</si>
  <si>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</si>
  <si>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</si>
  <si>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</si>
  <si>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</si>
  <si>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</si>
  <si>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</si>
  <si>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</si>
  <si>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</si>
  <si>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</si>
  <si>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</si>
  <si>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</si>
  <si>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</si>
  <si>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</si>
  <si>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</si>
  <si>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</si>
  <si>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</si>
  <si>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</si>
  <si>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</si>
  <si>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</si>
  <si>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</si>
  <si>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</si>
  <si>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</si>
  <si>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</si>
  <si>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</si>
  <si>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</si>
  <si>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</si>
  <si>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</si>
  <si>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</si>
  <si>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</si>
  <si>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</si>
  <si>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</si>
  <si>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</si>
  <si>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</si>
  <si>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</si>
  <si>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</si>
  <si>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</si>
  <si>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</si>
  <si>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</si>
  <si>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</si>
  <si>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</si>
  <si>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</si>
  <si>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</si>
  <si>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</si>
  <si>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</si>
  <si>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</si>
  <si>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</si>
  <si>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</si>
  <si>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</si>
  <si>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</si>
  <si>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</si>
  <si>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</si>
  <si>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</si>
  <si>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</si>
  <si>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</si>
  <si>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</si>
  <si>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</si>
  <si>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</si>
  <si>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</si>
  <si>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</si>
  <si>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</si>
  <si>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</si>
  <si>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</si>
  <si>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</si>
  <si>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</si>
  <si>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</si>
  <si>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</si>
  <si>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</si>
  <si>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</si>
  <si>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</si>
  <si>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</si>
  <si>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</si>
  <si>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</si>
  <si>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</si>
  <si>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</si>
  <si>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</si>
  <si>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</si>
  <si>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</si>
  <si>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</si>
  <si>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</si>
  <si>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</si>
  <si>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</si>
  <si>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</si>
  <si>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</si>
  <si>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</si>
  <si>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</si>
  <si>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</si>
  <si>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</si>
  <si>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</si>
  <si>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</si>
  <si>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</si>
  <si>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</si>
  <si>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</si>
  <si>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</si>
  <si>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</si>
  <si>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</si>
  <si>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</si>
  <si>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</si>
  <si>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</si>
  <si>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</si>
  <si>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</si>
  <si>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</si>
  <si>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</si>
  <si>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</si>
  <si>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</si>
  <si>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</si>
  <si>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</si>
  <si>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</si>
  <si>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</si>
  <si>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</si>
  <si>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</si>
  <si>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</si>
  <si>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</si>
  <si>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</si>
  <si>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</si>
  <si>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</si>
  <si>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</si>
  <si>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</si>
  <si>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</si>
  <si>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</si>
  <si>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</si>
  <si>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</si>
  <si>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</si>
  <si>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</si>
  <si>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</si>
  <si>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</si>
  <si>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</si>
  <si>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</si>
  <si>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</si>
  <si>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</si>
  <si>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</si>
  <si>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</si>
  <si>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</si>
  <si>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</si>
  <si>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</si>
  <si>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</si>
  <si>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</si>
  <si>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</si>
  <si>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</si>
  <si>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</si>
  <si>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</si>
  <si>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</si>
  <si>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</si>
  <si>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</si>
  <si>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</si>
  <si>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</si>
  <si>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</si>
  <si>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</si>
  <si>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</si>
  <si>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</si>
  <si>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</si>
  <si>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</si>
  <si>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</si>
  <si>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</si>
  <si>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</si>
  <si>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</si>
  <si>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</si>
  <si>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</si>
  <si>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</si>
  <si>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</si>
  <si>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</si>
  <si>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</si>
  <si>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</si>
  <si>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</si>
  <si>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</si>
  <si>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</si>
  <si>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</si>
  <si>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</si>
  <si>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</si>
  <si>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</si>
  <si>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</si>
  <si>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</si>
  <si>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</si>
  <si>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</si>
  <si>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</si>
  <si>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</si>
  <si>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</si>
  <si>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</si>
  <si>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</si>
  <si>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</si>
  <si>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</si>
  <si>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</si>
  <si>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</si>
  <si>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</si>
  <si>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</si>
  <si>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</si>
  <si>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</si>
  <si>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</si>
  <si>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</si>
  <si>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</si>
  <si>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</si>
  <si>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</si>
  <si>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</si>
  <si>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</si>
  <si>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</si>
  <si>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</si>
  <si>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</si>
  <si>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</si>
  <si>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</si>
  <si>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</si>
  <si>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</si>
  <si>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</si>
  <si>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</si>
  <si>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</si>
  <si>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</si>
  <si>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</si>
  <si>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</si>
  <si>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</si>
  <si>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</si>
  <si>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</si>
  <si>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</si>
  <si>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</si>
  <si>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</si>
  <si>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</si>
  <si>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</si>
  <si>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</si>
  <si>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</si>
  <si>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</si>
  <si>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</si>
  <si>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</si>
  <si>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</si>
  <si>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</si>
  <si>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</si>
  <si>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</si>
  <si>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</si>
  <si>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</si>
  <si>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</si>
  <si>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</si>
  <si>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</si>
  <si>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</si>
  <si>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</si>
  <si>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</si>
  <si>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</si>
  <si>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</si>
  <si>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</si>
  <si>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</si>
  <si>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</si>
  <si>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</si>
  <si>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</si>
  <si>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</si>
  <si>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</si>
  <si>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</si>
  <si>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</si>
  <si>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</si>
  <si>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</si>
  <si>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</si>
  <si>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</si>
  <si>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</si>
  <si>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</si>
  <si>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</si>
  <si>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</si>
  <si>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</si>
  <si>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</si>
  <si>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</si>
  <si>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</si>
  <si>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</si>
  <si>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</si>
  <si>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</si>
  <si>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</si>
  <si>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</si>
  <si>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</si>
  <si>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</si>
  <si>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</si>
  <si>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</si>
  <si>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</si>
  <si>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</si>
  <si>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</si>
  <si>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</si>
  <si>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</si>
  <si>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</si>
  <si>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</si>
  <si>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</si>
  <si>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</si>
  <si>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</si>
  <si>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</si>
  <si>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</si>
  <si>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</si>
  <si>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</si>
  <si>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</si>
  <si>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</si>
  <si>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</si>
  <si>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</si>
  <si>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</si>
  <si>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</si>
  <si>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</si>
  <si>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</si>
  <si>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</si>
  <si>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</si>
  <si>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</si>
  <si>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</si>
  <si>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</si>
  <si>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</si>
  <si>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</si>
  <si>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</si>
  <si>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</si>
  <si>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</si>
  <si>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</si>
  <si>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</si>
  <si>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</si>
  <si>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</si>
  <si>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</si>
  <si>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</si>
  <si>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</si>
  <si>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</si>
  <si>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</si>
  <si>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</si>
  <si>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</si>
  <si>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</si>
  <si>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</si>
  <si>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</si>
  <si>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</si>
  <si>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</si>
  <si>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</si>
  <si>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</si>
  <si>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</si>
  <si>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</si>
  <si>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</si>
  <si>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</si>
  <si>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</si>
  <si>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</si>
  <si>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</si>
  <si>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</si>
  <si>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</si>
  <si>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</si>
  <si>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</si>
  <si>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</si>
  <si>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</si>
  <si>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</si>
  <si>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</si>
  <si>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</si>
  <si>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</si>
  <si>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</si>
  <si>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</si>
  <si>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</si>
  <si>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</si>
  <si>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</si>
  <si>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</si>
  <si>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</si>
  <si>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</si>
  <si>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</si>
  <si>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</si>
  <si>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</si>
  <si>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</si>
  <si>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</si>
  <si>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</si>
  <si>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</si>
  <si>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</si>
  <si>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</si>
  <si>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</si>
  <si>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</si>
  <si>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</si>
  <si>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</si>
  <si>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</si>
  <si>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</si>
  <si>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</si>
  <si>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</si>
  <si>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</si>
  <si>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</si>
  <si>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</si>
  <si>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</si>
  <si>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</si>
  <si>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</si>
  <si>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</si>
  <si>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</si>
  <si>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</si>
  <si>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</si>
  <si>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</si>
  <si>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</si>
  <si>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</si>
  <si>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</si>
  <si>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</si>
  <si>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</si>
  <si>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</si>
  <si>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</si>
  <si>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</si>
  <si>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</si>
  <si>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</si>
  <si>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</si>
  <si>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</si>
  <si>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</si>
  <si>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</si>
  <si>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</si>
  <si>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</si>
  <si>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</si>
  <si>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</si>
  <si>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</si>
  <si>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</si>
  <si>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</si>
  <si>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</si>
  <si>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</si>
  <si>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</si>
  <si>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</si>
  <si>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</si>
  <si>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</si>
  <si>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</si>
  <si>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</si>
  <si>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</si>
  <si>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</si>
  <si>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</si>
  <si>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</si>
  <si>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</si>
  <si>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</si>
  <si>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</si>
  <si>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</si>
  <si>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</si>
  <si>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</si>
  <si>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</si>
  <si>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</si>
  <si>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</si>
  <si>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</si>
  <si>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</si>
  <si>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</si>
  <si>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</si>
  <si>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</si>
  <si>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</si>
  <si>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</si>
  <si>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</si>
  <si>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</si>
  <si>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</si>
  <si>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</si>
  <si>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</si>
  <si>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</si>
  <si>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</si>
  <si>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</si>
  <si>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</si>
  <si>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</si>
  <si>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</si>
  <si>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</si>
  <si>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</si>
  <si>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</si>
  <si>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</si>
  <si>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</si>
  <si>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</si>
  <si>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</si>
  <si>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</si>
  <si>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</si>
  <si>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</si>
  <si>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</si>
  <si>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</si>
  <si>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</si>
  <si>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</si>
  <si>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</si>
  <si>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</si>
  <si>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</si>
  <si>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</si>
  <si>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</si>
  <si>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</si>
  <si>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</si>
  <si>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</si>
  <si>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</si>
  <si>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</si>
  <si>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</si>
  <si>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</si>
  <si>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</si>
  <si>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</si>
  <si>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</si>
  <si>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</si>
  <si>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</si>
  <si>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</si>
  <si>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</si>
  <si>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</si>
  <si>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</si>
  <si>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</si>
  <si>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</si>
  <si>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</si>
  <si>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</si>
  <si>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</si>
  <si>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</si>
  <si>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</si>
  <si>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</si>
  <si>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</si>
  <si>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</si>
  <si>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</si>
  <si>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</si>
  <si>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</si>
  <si>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</si>
  <si>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</si>
  <si>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</si>
  <si>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</si>
  <si>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</si>
  <si>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</si>
  <si>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</si>
  <si>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</si>
  <si>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</si>
  <si>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</si>
  <si>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</si>
  <si>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</si>
  <si>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</si>
  <si>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</si>
  <si>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</si>
  <si>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</si>
  <si>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</si>
  <si>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</si>
  <si>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</si>
  <si>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</si>
  <si>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</si>
  <si>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</si>
  <si>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</si>
  <si>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</si>
  <si>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</si>
  <si>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</si>
  <si>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</si>
  <si>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</si>
  <si>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</si>
  <si>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</si>
  <si>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</si>
  <si>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</si>
  <si>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</si>
  <si>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</si>
  <si>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</si>
  <si>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</si>
  <si>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</si>
  <si>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</si>
  <si>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</si>
  <si>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</si>
  <si>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</si>
  <si>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</si>
  <si>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</si>
  <si>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</si>
  <si>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</si>
  <si>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</si>
  <si>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</si>
  <si>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</si>
  <si>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</si>
  <si>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</si>
  <si>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</si>
  <si>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</si>
  <si>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</si>
  <si>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</si>
  <si>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</si>
  <si>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</si>
  <si>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</si>
  <si>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</si>
  <si>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</si>
  <si>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</si>
  <si>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</si>
  <si>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</si>
  <si>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</si>
  <si>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</si>
  <si>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</si>
  <si>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</si>
  <si>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</si>
  <si>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</si>
  <si>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</si>
  <si>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</si>
  <si>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</si>
  <si>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</si>
  <si>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</si>
  <si>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</si>
  <si>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</si>
  <si>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</si>
  <si>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</si>
  <si>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</si>
  <si>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</si>
  <si>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</si>
  <si>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</si>
  <si>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</si>
  <si>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</si>
  <si>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</si>
  <si>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</si>
  <si>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</si>
  <si>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</si>
  <si>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</si>
  <si>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</si>
  <si>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</si>
  <si>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</si>
  <si>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</si>
  <si>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</si>
  <si>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</si>
  <si>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</si>
  <si>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</si>
  <si>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</si>
  <si>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</si>
  <si>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</si>
  <si>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</si>
  <si>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</si>
  <si>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</si>
  <si>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</si>
  <si>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</si>
  <si>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</si>
  <si>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</si>
  <si>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</si>
  <si>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</si>
  <si>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</si>
  <si>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</si>
  <si>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</si>
  <si>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</si>
  <si>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</si>
  <si>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</si>
  <si>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</si>
  <si>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</si>
  <si>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</si>
  <si>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</si>
  <si>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</si>
  <si>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</si>
  <si>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</si>
  <si>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</si>
  <si>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</si>
  <si>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</si>
  <si>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</si>
  <si>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</si>
  <si>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</si>
  <si>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</si>
  <si>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</si>
  <si>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</si>
  <si>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</si>
  <si>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</si>
  <si>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</si>
  <si>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</si>
  <si>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</si>
  <si>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</si>
  <si>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</si>
  <si>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</si>
  <si>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</si>
  <si>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</si>
  <si>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</si>
  <si>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</si>
  <si>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</si>
  <si>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</si>
  <si>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</si>
  <si>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</si>
  <si>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</si>
  <si>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</si>
  <si>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</si>
  <si>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</si>
  <si>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</si>
  <si>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</si>
  <si>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</si>
  <si>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</si>
  <si>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</si>
  <si>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</si>
  <si>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</si>
  <si>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</si>
  <si>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</si>
  <si>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</si>
  <si>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</si>
  <si>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</si>
  <si>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</si>
  <si>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</si>
  <si>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</si>
  <si>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</si>
  <si>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</si>
  <si>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</si>
  <si>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</si>
  <si>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</si>
  <si>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</si>
  <si>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</si>
  <si>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</si>
  <si>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</si>
  <si>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</si>
  <si>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</si>
  <si>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</si>
  <si>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</si>
  <si>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</si>
  <si>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</si>
  <si>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</si>
  <si>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</si>
  <si>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</si>
  <si>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</si>
  <si>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</si>
  <si>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</si>
  <si>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</si>
  <si>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</si>
  <si>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</si>
  <si>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</si>
  <si>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</si>
  <si>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</si>
  <si>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</si>
  <si>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</si>
  <si>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</si>
  <si>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</si>
  <si>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</si>
  <si>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</si>
  <si>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</si>
  <si>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</si>
  <si>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</si>
  <si>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</si>
  <si>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</si>
  <si>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</si>
  <si>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</si>
  <si>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</si>
  <si>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</si>
  <si>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</si>
  <si>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</si>
  <si>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</si>
  <si>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</si>
  <si>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</si>
  <si>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</si>
  <si>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</si>
  <si>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</si>
  <si>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</si>
  <si>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</si>
  <si>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</si>
  <si>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</si>
  <si>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</si>
  <si>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</si>
  <si>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</si>
  <si>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</si>
  <si>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</si>
  <si>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</si>
  <si>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</si>
  <si>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</si>
  <si>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</si>
  <si>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</si>
  <si>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</si>
  <si>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</si>
  <si>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</si>
  <si>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</si>
  <si>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</si>
  <si>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</si>
  <si>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</si>
  <si>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</si>
  <si>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</si>
  <si>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</si>
  <si>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</si>
  <si>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</si>
  <si>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</si>
  <si>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</si>
  <si>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</si>
  <si>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</si>
  <si>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</si>
  <si>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</si>
  <si>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</si>
  <si>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</si>
  <si>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</si>
  <si>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</si>
  <si>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</si>
  <si>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</si>
  <si>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</si>
  <si>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</si>
  <si>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</si>
  <si>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</si>
  <si>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</si>
  <si>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</si>
  <si>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</si>
  <si>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</si>
  <si>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</si>
  <si>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</si>
  <si>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</si>
  <si>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</si>
  <si>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</si>
  <si>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</si>
  <si>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</si>
  <si>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</si>
  <si>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</si>
  <si>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</si>
  <si>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</si>
  <si>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</si>
  <si>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</si>
  <si>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</si>
  <si>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</si>
  <si>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</si>
  <si>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</si>
  <si>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</si>
  <si>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</si>
  <si>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</si>
  <si>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</si>
  <si>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</si>
  <si>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</si>
  <si>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</si>
  <si>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</si>
  <si>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</si>
  <si>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</si>
  <si>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</si>
  <si>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</si>
  <si>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</si>
  <si>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</si>
  <si>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</si>
  <si>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</si>
  <si>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</si>
  <si>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</si>
  <si>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</si>
  <si>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</si>
  <si>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</si>
  <si>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</si>
  <si>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</si>
  <si>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</si>
  <si>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</si>
  <si>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</si>
  <si>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</si>
  <si>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</si>
  <si>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</si>
  <si>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</si>
  <si>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</si>
  <si>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</si>
  <si>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</si>
  <si>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</si>
  <si>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</si>
  <si>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</si>
  <si>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</si>
  <si>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</si>
  <si>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</si>
  <si>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</si>
  <si>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</si>
  <si>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</si>
  <si>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</si>
  <si>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</si>
  <si>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</si>
  <si>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</si>
  <si>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</si>
  <si>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</si>
  <si>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</si>
  <si>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</si>
  <si>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</si>
  <si>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</si>
  <si>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</si>
  <si>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</si>
  <si>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</si>
  <si>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</si>
  <si>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</si>
  <si>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</si>
  <si>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</si>
  <si>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</si>
  <si>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</si>
  <si>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</si>
  <si>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</si>
  <si>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</si>
  <si>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</si>
  <si>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</si>
  <si>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</si>
  <si>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</si>
  <si>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</si>
  <si>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</si>
  <si>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</si>
  <si>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</si>
  <si>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</si>
  <si>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</si>
  <si>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</si>
  <si>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</si>
  <si>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</si>
  <si>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</si>
  <si>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</si>
  <si>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</si>
  <si>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</si>
  <si>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</si>
  <si>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</si>
  <si>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</si>
  <si>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</si>
  <si>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</si>
  <si>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</si>
  <si>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</si>
  <si>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</si>
  <si>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</si>
  <si>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</si>
  <si>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</si>
  <si>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</si>
  <si>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</si>
  <si>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</si>
  <si>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</si>
  <si>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</si>
  <si>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</si>
  <si>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</si>
  <si>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</si>
  <si>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</si>
  <si>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</si>
  <si>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</si>
  <si>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</si>
  <si>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</si>
  <si>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</si>
  <si>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</si>
  <si>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</si>
  <si>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</si>
  <si>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</si>
  <si>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</si>
  <si>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</si>
  <si>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</si>
  <si>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</si>
  <si>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</si>
  <si>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</si>
  <si>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</si>
  <si>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</si>
  <si>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</si>
  <si>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</si>
  <si>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</si>
  <si>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</si>
  <si>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</si>
  <si>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</si>
  <si>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</si>
  <si>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</si>
  <si>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</si>
  <si>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</si>
  <si>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</si>
  <si>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</si>
  <si>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</si>
  <si>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</si>
  <si>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</si>
  <si>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</si>
  <si>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</si>
  <si>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</si>
  <si>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</si>
  <si>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</si>
  <si>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</si>
  <si>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</si>
  <si>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</si>
  <si>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</si>
  <si>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</si>
  <si>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</si>
  <si>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</si>
  <si>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</si>
  <si>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</si>
  <si>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</si>
  <si>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</si>
  <si>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</si>
  <si>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</si>
  <si>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</si>
  <si>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</si>
  <si>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</si>
  <si>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</si>
  <si>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</si>
  <si>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</si>
  <si>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</si>
  <si>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</si>
  <si>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</si>
  <si>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</si>
  <si>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</si>
  <si>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</si>
  <si>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</si>
  <si>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</si>
  <si>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</si>
  <si>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</si>
  <si>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</si>
  <si>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</si>
  <si>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</si>
  <si>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</si>
  <si>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</si>
  <si>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</si>
  <si>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</si>
  <si>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</si>
  <si>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</si>
  <si>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</si>
  <si>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</si>
  <si>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</si>
  <si>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</si>
  <si>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</si>
  <si>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</si>
  <si>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</si>
  <si>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</si>
  <si>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</si>
  <si>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</si>
  <si>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</si>
  <si>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</si>
  <si>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</si>
  <si>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</si>
  <si>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</si>
  <si>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</si>
  <si>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</si>
  <si>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</si>
  <si>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</si>
  <si>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</si>
  <si>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</si>
  <si>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</si>
  <si>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</si>
  <si>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</si>
  <si>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</si>
  <si>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</si>
  <si>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</si>
  <si>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</si>
  <si>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</si>
  <si>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</si>
  <si>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</si>
  <si>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</si>
  <si>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</si>
  <si>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</si>
  <si>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</si>
  <si>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</si>
  <si>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</si>
  <si>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</si>
  <si>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</si>
  <si>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</si>
  <si>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</si>
  <si>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</si>
  <si>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</si>
  <si>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</si>
  <si>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</si>
  <si>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</si>
  <si>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</si>
  <si>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</si>
  <si>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</si>
  <si>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</si>
  <si>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</si>
  <si>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</si>
  <si>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</si>
  <si>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</si>
  <si>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</si>
  <si>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</si>
  <si>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</si>
  <si>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</si>
  <si>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</si>
  <si>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</si>
  <si>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</si>
  <si>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</si>
  <si>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</si>
  <si>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</si>
  <si>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</si>
  <si>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</si>
  <si>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</si>
  <si>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</si>
  <si>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</si>
  <si>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</si>
  <si>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</si>
  <si>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</si>
  <si>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</si>
  <si>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</si>
  <si>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</si>
  <si>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</si>
  <si>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</si>
  <si>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</si>
  <si>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</si>
  <si>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</si>
  <si>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</si>
  <si>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</si>
  <si>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</si>
  <si>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</si>
  <si>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</si>
  <si>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</si>
  <si>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</si>
  <si>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</si>
  <si>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</si>
  <si>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</si>
  <si>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</si>
  <si>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</si>
  <si>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</si>
  <si>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</si>
  <si>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</si>
  <si>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</si>
  <si>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</si>
  <si>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</si>
  <si>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</si>
  <si>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</si>
  <si>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</si>
  <si>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</si>
  <si>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</si>
  <si>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</si>
  <si>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</si>
  <si>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</si>
  <si>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</si>
  <si>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</si>
  <si>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</si>
  <si>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</si>
  <si>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</si>
  <si>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</si>
  <si>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</si>
  <si>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</si>
  <si>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</si>
  <si>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</si>
  <si>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</si>
  <si>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</si>
  <si>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</si>
  <si>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</si>
  <si>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</si>
  <si>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</si>
  <si>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</si>
  <si>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</si>
  <si>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</si>
  <si>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</si>
  <si>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</si>
  <si>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</si>
  <si>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</si>
  <si>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</si>
  <si>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</si>
  <si>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</si>
  <si>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</si>
  <si>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</si>
  <si>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</si>
  <si>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</si>
  <si>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</si>
  <si>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</si>
  <si>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</si>
  <si>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</si>
  <si>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</si>
  <si>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</si>
  <si>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</si>
  <si>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</si>
  <si>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</si>
  <si>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</si>
  <si>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</si>
  <si>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</si>
  <si>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</si>
  <si>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</si>
  <si>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</si>
  <si>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</si>
  <si>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</si>
  <si>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</si>
  <si>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</si>
  <si>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</si>
  <si>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</si>
  <si>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</si>
  <si>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</si>
  <si>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</si>
  <si>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</si>
  <si>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</si>
  <si>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</si>
  <si>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</si>
  <si>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</si>
  <si>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</si>
  <si>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</si>
  <si>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</si>
  <si>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</si>
  <si>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</si>
  <si>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</si>
  <si>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</si>
  <si>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</si>
  <si>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</si>
  <si>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</si>
  <si>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</si>
  <si>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</si>
  <si>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</si>
  <si>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</si>
  <si>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</si>
  <si>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</si>
  <si>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</si>
  <si>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</si>
  <si>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</si>
  <si>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</si>
  <si>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</si>
  <si>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</si>
  <si>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</si>
  <si>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</si>
  <si>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</si>
  <si>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</si>
  <si>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</si>
  <si>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</si>
  <si>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</si>
  <si>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</si>
  <si>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</si>
  <si>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</si>
  <si>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</si>
  <si>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</si>
  <si>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</si>
  <si>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</si>
  <si>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</si>
  <si>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</si>
  <si>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</si>
  <si>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</si>
  <si>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</si>
  <si>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</si>
  <si>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</si>
  <si>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</si>
  <si>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</si>
  <si>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</si>
  <si>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</si>
  <si>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</si>
  <si>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</si>
  <si>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</si>
  <si>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</si>
  <si>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</si>
  <si>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</si>
  <si>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</si>
  <si>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</si>
  <si>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</si>
  <si>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</si>
  <si>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</si>
  <si>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</si>
  <si>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</si>
  <si>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</si>
  <si>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</si>
  <si>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</si>
  <si>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</si>
  <si>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</si>
  <si>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</si>
  <si>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</si>
  <si>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</si>
  <si>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</si>
  <si>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</si>
  <si>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</si>
  <si>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</si>
  <si>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</si>
  <si>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</si>
  <si>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</si>
  <si>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</si>
  <si>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</si>
  <si>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</si>
  <si>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</si>
  <si>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</si>
  <si>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</si>
  <si>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</si>
  <si>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</si>
  <si>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</si>
  <si>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</si>
  <si>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</si>
  <si>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</si>
  <si>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</si>
  <si>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</si>
  <si>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</si>
  <si>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</si>
  <si>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</si>
  <si>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</si>
  <si>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</si>
  <si>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</si>
  <si>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</si>
  <si>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</si>
  <si>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</si>
  <si>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</si>
  <si>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</si>
  <si>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</si>
  <si>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</si>
  <si>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</si>
  <si>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</si>
  <si>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</si>
  <si>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</si>
  <si>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</si>
  <si>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</si>
  <si>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</si>
  <si>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</si>
  <si>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</si>
  <si>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</si>
  <si>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</si>
  <si>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</si>
  <si>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</si>
  <si>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</si>
  <si>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</si>
  <si>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</si>
  <si>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</si>
  <si>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</si>
  <si>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</si>
  <si>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</si>
  <si>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</si>
  <si>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</si>
  <si>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</si>
  <si>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</si>
  <si>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</si>
  <si>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</si>
  <si>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</si>
  <si>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</si>
  <si>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</si>
  <si>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</si>
  <si>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</si>
  <si>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</si>
  <si>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</si>
  <si>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</si>
  <si>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</si>
  <si>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</si>
  <si>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</si>
  <si>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</si>
  <si>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</si>
  <si>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</si>
  <si>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</si>
  <si>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</si>
  <si>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</si>
  <si>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</si>
  <si>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</si>
  <si>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</si>
  <si>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</si>
  <si>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</si>
  <si>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</si>
  <si>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</si>
  <si>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</si>
  <si>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</si>
  <si>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</si>
  <si>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</si>
  <si>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</si>
  <si>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</si>
  <si>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</si>
  <si>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</si>
  <si>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</si>
  <si>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</si>
  <si>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</si>
  <si>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</si>
  <si>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</si>
  <si>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</si>
  <si>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</si>
  <si>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</si>
  <si>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</si>
  <si>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</si>
  <si>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</si>
  <si>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</si>
  <si>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</si>
  <si>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</si>
  <si>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</si>
  <si>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</si>
  <si>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</si>
  <si>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</si>
  <si>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</si>
  <si>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</si>
  <si>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</si>
  <si>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</si>
  <si>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</si>
  <si>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</si>
  <si>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</si>
  <si>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</si>
  <si>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</si>
  <si>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</si>
  <si>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</si>
  <si>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</si>
  <si>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</si>
  <si>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</si>
  <si>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</si>
  <si>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</si>
  <si>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</si>
  <si>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</si>
  <si>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</si>
  <si>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</si>
  <si>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</si>
  <si>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</si>
  <si>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</si>
  <si>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</si>
  <si>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</si>
  <si>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</si>
  <si>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</si>
  <si>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</si>
  <si>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</si>
  <si>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</si>
  <si>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</si>
  <si>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</si>
  <si>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</si>
  <si>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</si>
  <si>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</si>
  <si>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</si>
  <si>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</si>
  <si>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</si>
  <si>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</si>
  <si>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</si>
  <si>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</si>
  <si>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</si>
  <si>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</si>
  <si>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</si>
  <si>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</si>
  <si>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</si>
  <si>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</si>
  <si>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</si>
  <si>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</si>
  <si>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</si>
  <si>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</si>
  <si>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</si>
  <si>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</si>
  <si>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</si>
  <si>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</si>
  <si>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</si>
  <si>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</si>
  <si>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</si>
  <si>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</si>
  <si>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</si>
  <si>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</si>
  <si>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</si>
  <si>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</si>
  <si>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</si>
  <si>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</si>
  <si>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</si>
  <si>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</si>
  <si>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</si>
  <si>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</si>
  <si>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</si>
  <si>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</si>
  <si>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</si>
  <si>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</si>
  <si>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</si>
  <si>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</si>
  <si>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</si>
  <si>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</si>
  <si>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</si>
  <si>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</si>
  <si>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</si>
  <si>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</si>
  <si>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</si>
  <si>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</si>
  <si>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</si>
  <si>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</si>
  <si>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</si>
  <si>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</si>
  <si>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</si>
  <si>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</si>
  <si>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</si>
  <si>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</si>
  <si>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</si>
  <si>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</si>
  <si>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</si>
  <si>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</si>
  <si>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</si>
  <si>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</si>
  <si>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</si>
  <si>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</si>
  <si>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</si>
  <si>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</si>
  <si>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</si>
  <si>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</si>
  <si>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</si>
  <si>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</si>
  <si>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</si>
  <si>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</si>
  <si>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</si>
  <si>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</si>
  <si>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</si>
  <si>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</si>
  <si>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</si>
  <si>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</si>
  <si>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</si>
  <si>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</si>
  <si>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</si>
  <si>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</si>
  <si>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</si>
  <si>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</si>
  <si>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</si>
  <si>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</si>
  <si>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</si>
  <si>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</si>
  <si>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</si>
  <si>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</si>
  <si>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</si>
  <si>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</si>
  <si>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</si>
  <si>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</si>
  <si>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</si>
  <si>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</si>
  <si>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</si>
  <si>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</si>
  <si>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</si>
  <si>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</si>
  <si>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</si>
  <si>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</si>
  <si>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</si>
  <si>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</si>
  <si>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</si>
  <si>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</si>
  <si>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</si>
  <si>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</si>
  <si>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</si>
  <si>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</si>
  <si>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</si>
  <si>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</si>
  <si>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</si>
  <si>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</si>
  <si>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</si>
  <si>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</si>
  <si>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</si>
  <si>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</si>
  <si>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</si>
  <si>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</si>
  <si>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</si>
  <si>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</si>
  <si>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</si>
  <si>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</si>
  <si>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</si>
  <si>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</si>
  <si>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</si>
  <si>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</si>
  <si>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</si>
  <si>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</si>
  <si>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</si>
  <si>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</si>
  <si>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</si>
  <si>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</si>
  <si>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</si>
  <si>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</si>
  <si>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</si>
  <si>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</si>
  <si>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</si>
  <si>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</si>
  <si>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</si>
  <si>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</si>
  <si>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</si>
  <si>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</si>
  <si>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</si>
  <si>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</si>
  <si>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</si>
  <si>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</si>
  <si>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</si>
  <si>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</si>
  <si>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</si>
  <si>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</si>
  <si>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</si>
  <si>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</si>
  <si>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</si>
  <si>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</si>
  <si>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</si>
  <si>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</si>
  <si>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</si>
  <si>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</si>
  <si>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</si>
  <si>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</si>
  <si>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</si>
  <si>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</si>
  <si>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</si>
  <si>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</si>
  <si>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</si>
  <si>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</si>
  <si>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</si>
  <si>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</si>
  <si>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</si>
  <si>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</si>
  <si>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</si>
  <si>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</si>
  <si>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</si>
  <si>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</si>
  <si>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</si>
  <si>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</si>
  <si>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</si>
  <si>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</si>
  <si>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</si>
  <si>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</si>
  <si>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</si>
  <si>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</si>
  <si>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</si>
  <si>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</si>
  <si>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</si>
  <si>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</si>
  <si>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</si>
  <si>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</si>
  <si>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</si>
  <si>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</si>
  <si>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</si>
  <si>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</si>
  <si>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</si>
  <si>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</si>
  <si>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</si>
  <si>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</si>
  <si>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</si>
  <si>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</si>
  <si>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</si>
  <si>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</si>
  <si>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</si>
  <si>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</si>
  <si>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</si>
  <si>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</si>
  <si>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</si>
  <si>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</si>
  <si>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</si>
  <si>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</si>
  <si>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</si>
  <si>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</si>
  <si>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</si>
  <si>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</si>
  <si>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</si>
  <si>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</si>
  <si>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</si>
  <si>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</si>
  <si>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</si>
  <si>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</si>
  <si>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</si>
  <si>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</si>
  <si>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</si>
  <si>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</si>
  <si>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</si>
  <si>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</si>
  <si>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</si>
  <si>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</si>
  <si>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</si>
  <si>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</si>
  <si>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</si>
  <si>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</si>
  <si>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</si>
  <si>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</si>
  <si>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</si>
  <si>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</si>
  <si>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</si>
  <si>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</si>
  <si>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</si>
  <si>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</si>
  <si>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</si>
  <si>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</si>
  <si>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</si>
  <si>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</si>
  <si>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</si>
  <si>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</si>
  <si>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</si>
  <si>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</si>
  <si>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</si>
  <si>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</si>
  <si>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</si>
  <si>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</si>
  <si>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</si>
  <si>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</si>
  <si>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</si>
  <si>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</si>
  <si>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</si>
  <si>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</si>
  <si>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</si>
  <si>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</si>
  <si>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</si>
  <si>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</si>
  <si>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</si>
  <si>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</si>
  <si>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</si>
  <si>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</si>
  <si>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</si>
  <si>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</si>
  <si>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</si>
  <si>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</si>
  <si>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</si>
  <si>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</si>
  <si>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</si>
  <si>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</si>
  <si>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</si>
  <si>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</si>
  <si>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</si>
  <si>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</si>
  <si>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</si>
  <si>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</si>
  <si>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</si>
  <si>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</si>
  <si>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</si>
  <si>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</si>
  <si>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</si>
  <si>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</si>
  <si>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</si>
  <si>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</si>
  <si>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</si>
  <si>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</si>
  <si>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</si>
  <si>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</si>
  <si>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</si>
  <si>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</si>
  <si>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</si>
  <si>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</si>
  <si>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</si>
  <si>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</si>
  <si>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</si>
  <si>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</si>
  <si>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</si>
  <si>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</si>
  <si>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</si>
  <si>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</si>
  <si>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</si>
  <si>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</si>
  <si>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</si>
  <si>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</si>
  <si>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</si>
  <si>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</si>
  <si>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</si>
  <si>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</si>
  <si>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</si>
  <si>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</si>
  <si>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</si>
  <si>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</si>
  <si>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</si>
  <si>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</si>
  <si>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</si>
  <si>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</si>
  <si>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</si>
  <si>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</si>
  <si>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</si>
  <si>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</si>
  <si>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</si>
  <si>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</si>
  <si>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</si>
  <si>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</si>
  <si>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</si>
  <si>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</si>
  <si>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</si>
  <si>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</si>
  <si>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</si>
  <si>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</si>
  <si>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</si>
  <si>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</si>
  <si>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</si>
  <si>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</si>
  <si>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</si>
  <si>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</si>
  <si>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</si>
  <si>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</si>
  <si>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</si>
  <si>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</si>
  <si>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</si>
  <si>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</si>
  <si>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</si>
  <si>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</si>
  <si>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</si>
  <si>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</si>
  <si>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</si>
  <si>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</si>
  <si>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</si>
  <si>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</si>
  <si>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</si>
  <si>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</si>
  <si>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</si>
  <si>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</si>
  <si>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</si>
  <si>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</si>
  <si>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</si>
  <si>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</si>
  <si>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</si>
  <si>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</si>
  <si>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</si>
  <si>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</si>
  <si>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</si>
  <si>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</si>
  <si>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</si>
  <si>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</si>
  <si>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</si>
  <si>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</si>
  <si>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</si>
  <si>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</si>
  <si>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</si>
  <si>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</si>
  <si>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</si>
  <si>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</si>
  <si>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</si>
  <si>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</si>
  <si>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</si>
  <si>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</si>
  <si>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</si>
  <si>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</si>
  <si>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</si>
  <si>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</si>
  <si>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</si>
  <si>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</si>
  <si>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</si>
  <si>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</si>
  <si>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</si>
  <si>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</si>
  <si>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</si>
  <si>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</si>
  <si>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</si>
  <si>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</si>
  <si>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</si>
  <si>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</si>
  <si>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</si>
  <si>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</si>
  <si>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</si>
  <si>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</si>
  <si>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</si>
  <si>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</si>
  <si>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</si>
  <si>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</si>
  <si>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</si>
  <si>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</si>
  <si>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</si>
  <si>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</si>
  <si>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</si>
  <si>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</si>
  <si>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</si>
  <si>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</si>
  <si>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</si>
  <si>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</si>
  <si>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</si>
  <si>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</si>
  <si>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</si>
  <si>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</si>
  <si>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</si>
  <si>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</si>
  <si>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</si>
  <si>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</si>
  <si>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</si>
  <si>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</si>
  <si>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</si>
  <si>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</si>
  <si>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</si>
  <si>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</si>
  <si>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</si>
  <si>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</si>
  <si>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</si>
  <si>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</si>
  <si>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</si>
  <si>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</si>
  <si>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</si>
  <si>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</si>
  <si>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</si>
  <si>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</si>
  <si>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</si>
  <si>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</si>
  <si>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</si>
  <si>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</si>
  <si>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</si>
  <si>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</si>
  <si>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</si>
  <si>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</si>
  <si>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</si>
  <si>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</si>
  <si>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</si>
  <si>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</si>
  <si>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</si>
  <si>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</si>
  <si>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</si>
  <si>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</si>
  <si>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</si>
  <si>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</si>
  <si>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</si>
  <si>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</si>
  <si>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</si>
  <si>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</si>
  <si>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</si>
  <si>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</si>
  <si>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</si>
  <si>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</si>
  <si>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</si>
  <si>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</si>
  <si>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</si>
  <si>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</si>
  <si>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</si>
  <si>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</si>
  <si>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</si>
  <si>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</si>
  <si>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</si>
  <si>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</si>
  <si>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</si>
  <si>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</si>
  <si>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</si>
  <si>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</si>
  <si>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</si>
  <si>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</si>
  <si>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</si>
  <si>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</si>
  <si>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</si>
  <si>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</si>
  <si>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</si>
  <si>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</si>
  <si>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</si>
  <si>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</si>
  <si>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</si>
  <si>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</si>
  <si>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</si>
  <si>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</si>
  <si>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</si>
  <si>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</si>
  <si>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</si>
  <si>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</si>
  <si>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</si>
  <si>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</si>
  <si>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</si>
  <si>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</si>
  <si>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</si>
  <si>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</si>
  <si>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</si>
  <si>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</si>
  <si>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</si>
  <si>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</si>
  <si>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</si>
  <si>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</si>
  <si>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</si>
  <si>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</si>
  <si>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</si>
  <si>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</si>
  <si>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</si>
  <si>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</si>
  <si>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</si>
  <si>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</si>
  <si>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</si>
  <si>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</si>
  <si>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</si>
  <si>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</si>
  <si>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</si>
  <si>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</si>
  <si>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</si>
  <si>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</si>
  <si>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</si>
  <si>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</si>
  <si>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</si>
  <si>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</si>
  <si>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</si>
  <si>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</si>
  <si>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</si>
  <si>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</si>
  <si>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</si>
  <si>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</si>
  <si>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</si>
  <si>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</si>
  <si>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</si>
  <si>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</si>
  <si>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</si>
  <si>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</si>
  <si>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</si>
  <si>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</si>
  <si>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</si>
  <si>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</si>
  <si>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</si>
  <si>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</si>
  <si>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</si>
  <si>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</si>
  <si>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</si>
  <si>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</si>
  <si>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</si>
  <si>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</si>
  <si>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</si>
  <si>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</si>
  <si>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</si>
  <si>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</si>
  <si>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</si>
  <si>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</si>
  <si>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</si>
  <si>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</si>
  <si>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</si>
  <si>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</si>
  <si>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</si>
  <si>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</si>
  <si>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</si>
  <si>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</si>
  <si>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</si>
  <si>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</si>
  <si>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</si>
  <si>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</si>
  <si>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</si>
  <si>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</si>
  <si>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</si>
  <si>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</si>
  <si>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</si>
  <si>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</si>
  <si>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</si>
  <si>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</si>
  <si>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</si>
  <si>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</si>
  <si>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</si>
  <si>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</si>
  <si>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</si>
  <si>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</si>
  <si>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</si>
  <si>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</si>
  <si>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</si>
  <si>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</si>
  <si>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</si>
  <si>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</si>
  <si>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</si>
  <si>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</si>
  <si>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</si>
  <si>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</si>
  <si>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</si>
  <si>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</si>
  <si>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</si>
  <si>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</si>
  <si>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</si>
  <si>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</si>
  <si>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</si>
  <si>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</si>
  <si>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</si>
  <si>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</si>
  <si>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</si>
  <si>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</si>
  <si>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</si>
  <si>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</si>
  <si>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</si>
  <si>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</si>
  <si>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</si>
  <si>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</si>
  <si>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</si>
  <si>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</si>
  <si>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</si>
  <si>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</si>
  <si>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</si>
  <si>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</si>
  <si>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</si>
  <si>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</si>
  <si>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</si>
  <si>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</si>
  <si>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</si>
  <si>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</si>
  <si>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</si>
  <si>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</si>
  <si>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</si>
  <si>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</si>
  <si>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</si>
  <si>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</si>
  <si>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</si>
  <si>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</si>
  <si>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</si>
  <si>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</si>
  <si>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</si>
  <si>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</si>
  <si>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</si>
  <si>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</si>
  <si>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</si>
  <si>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</si>
  <si>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</si>
  <si>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</si>
  <si>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</si>
  <si>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</si>
  <si>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</si>
  <si>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</si>
  <si>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</si>
  <si>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</si>
  <si>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</si>
  <si>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</si>
  <si>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</si>
  <si>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</si>
  <si>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</si>
  <si>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</si>
  <si>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</si>
  <si>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</si>
  <si>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</si>
  <si>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</si>
  <si>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</si>
  <si>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</si>
  <si>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</si>
  <si>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</si>
  <si>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</si>
  <si>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</si>
  <si>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</si>
  <si>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</si>
  <si>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</si>
  <si>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</si>
  <si>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</si>
  <si>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</si>
  <si>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</si>
  <si>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</si>
  <si>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</si>
  <si>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</si>
  <si>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</si>
  <si>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</si>
  <si>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</si>
  <si>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</si>
  <si>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</si>
  <si>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</si>
  <si>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</si>
  <si>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</si>
  <si>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</si>
  <si>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</si>
  <si>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</si>
  <si>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</si>
  <si>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</si>
  <si>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</si>
  <si>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</si>
  <si>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</si>
  <si>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</si>
  <si>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</si>
  <si>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</si>
  <si>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</si>
  <si>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</si>
  <si>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</si>
  <si>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</si>
  <si>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</si>
  <si>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</si>
  <si>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</si>
  <si>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</si>
  <si>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</si>
  <si>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</si>
  <si>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</si>
  <si>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</si>
  <si>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</si>
  <si>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</si>
  <si>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</si>
  <si>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</si>
  <si>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</si>
  <si>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</si>
  <si>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</si>
  <si>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</si>
  <si>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</si>
  <si>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</si>
  <si>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</si>
  <si>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</si>
  <si>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</si>
  <si>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</si>
  <si>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</si>
  <si>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</si>
  <si>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</si>
  <si>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</si>
  <si>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</si>
  <si>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</si>
  <si>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</si>
  <si>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</si>
  <si>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</si>
  <si>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</si>
  <si>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</si>
  <si>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</si>
  <si>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</si>
  <si>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</si>
  <si>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</si>
  <si>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</si>
  <si>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</si>
  <si>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</si>
  <si>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</si>
  <si>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</si>
  <si>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</si>
  <si>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</si>
  <si>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</si>
  <si>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</si>
  <si>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</si>
  <si>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</si>
  <si>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</si>
  <si>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</si>
  <si>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</si>
  <si>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</si>
  <si>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</si>
  <si>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</si>
  <si>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</si>
  <si>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</si>
  <si>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</si>
  <si>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</si>
  <si>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</si>
  <si>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</si>
  <si>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</si>
  <si>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</si>
  <si>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</si>
  <si>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</si>
  <si>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</si>
  <si>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</si>
  <si>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</si>
  <si>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</si>
  <si>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</si>
  <si>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</si>
  <si>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</si>
  <si>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</si>
  <si>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</si>
  <si>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</si>
  <si>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</si>
  <si>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</si>
  <si>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</si>
  <si>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</si>
  <si>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</si>
  <si>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</si>
  <si>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</si>
  <si>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</si>
  <si>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</si>
  <si>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</si>
  <si>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</si>
  <si>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</si>
  <si>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</si>
  <si>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</si>
  <si>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</si>
  <si>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</si>
  <si>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</si>
  <si>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</si>
  <si>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</si>
  <si>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</si>
  <si>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</si>
  <si>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</si>
  <si>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</si>
  <si>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</si>
  <si>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</si>
  <si>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</si>
  <si>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</si>
  <si>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</si>
  <si>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</si>
  <si>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</si>
  <si>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</si>
  <si>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</si>
  <si>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</si>
  <si>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</si>
  <si>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</si>
  <si>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</si>
  <si>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</si>
  <si>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</si>
  <si>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</si>
  <si>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</si>
  <si>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</si>
  <si>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</si>
  <si>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</si>
  <si>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</si>
  <si>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</si>
  <si>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</si>
  <si>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</si>
  <si>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</si>
  <si>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</si>
  <si>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</si>
  <si>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</si>
  <si>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</si>
  <si>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</si>
  <si>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</si>
  <si>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</si>
  <si>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</si>
  <si>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</si>
  <si>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</si>
  <si>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</si>
  <si>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</si>
  <si>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</si>
  <si>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</si>
  <si>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</si>
  <si>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</si>
  <si>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</si>
  <si>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</si>
  <si>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</si>
  <si>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</si>
  <si>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</si>
  <si>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</si>
  <si>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</si>
  <si>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</si>
  <si>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</si>
  <si>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</si>
  <si>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</si>
  <si>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</si>
  <si>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</si>
  <si>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</si>
  <si>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</si>
  <si>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</si>
  <si>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</si>
  <si>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</si>
  <si>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</si>
  <si>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</si>
  <si>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</si>
  <si>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</si>
  <si>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</si>
  <si>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</si>
  <si>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</si>
  <si>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</si>
  <si>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</si>
  <si>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</si>
  <si>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</si>
  <si>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</si>
  <si>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</si>
  <si>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</si>
  <si>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</si>
  <si>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</si>
  <si>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</si>
  <si>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</si>
  <si>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</si>
  <si>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</si>
  <si>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</si>
  <si>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</si>
  <si>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</si>
  <si>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</si>
  <si>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</si>
  <si>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</si>
  <si>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</si>
  <si>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</si>
  <si>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</si>
  <si>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</si>
  <si>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</si>
  <si>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</si>
  <si>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</si>
  <si>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</si>
  <si>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</si>
  <si>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</si>
  <si>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</si>
  <si>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</si>
  <si>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</si>
  <si>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</si>
  <si>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</si>
  <si>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</si>
  <si>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</si>
  <si>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</si>
  <si>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</si>
  <si>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</si>
  <si>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</si>
  <si>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</si>
  <si>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</si>
  <si>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</si>
  <si>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</si>
  <si>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</si>
  <si>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</si>
  <si>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</si>
  <si>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</si>
  <si>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89.- Otra Desviación conocida del grupo 80 pero no mencionada anteriormente</t>
  </si>
  <si>
    <t>072.- Infecciones agudas</t>
  </si>
  <si>
    <t>73.- Trauma psíquico</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</si>
  <si>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</si>
  <si>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</si>
  <si>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</si>
  <si>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</si>
  <si>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</si>
  <si>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</si>
  <si>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</si>
  <si>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</si>
  <si>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</si>
  <si>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</si>
  <si>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</si>
  <si>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</si>
  <si>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</si>
  <si>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</si>
  <si>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</si>
  <si>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</si>
  <si>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</si>
  <si>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</si>
  <si>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</si>
  <si>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</si>
  <si>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</si>
  <si>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</si>
  <si>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</si>
  <si>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</si>
  <si>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</si>
  <si>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</si>
  <si>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</si>
  <si>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</si>
  <si>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</si>
  <si>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</si>
  <si>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</si>
  <si>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</si>
  <si>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</si>
  <si>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</si>
  <si>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</si>
  <si>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</si>
  <si>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</si>
  <si>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</si>
  <si>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</si>
  <si>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</si>
  <si>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</si>
  <si>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</si>
  <si>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</si>
  <si>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</si>
  <si>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</si>
  <si>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</si>
  <si>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</si>
  <si>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</si>
  <si>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</si>
  <si>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37 Recogida y tratamiento de aguas residuales</t>
  </si>
  <si>
    <t>64 Servicios financieros, excepto seguros y fondos de pensiones</t>
  </si>
  <si>
    <t>Q- Ocupaciones militares</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</si>
  <si>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</si>
  <si>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</si>
  <si>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</si>
  <si>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</si>
  <si>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</si>
  <si>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</si>
  <si>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</si>
  <si>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</si>
  <si>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</si>
  <si>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</si>
  <si>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</si>
  <si>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</si>
  <si>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</si>
  <si>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21.- En estado de sólido-desbordamiento, vuelco</t>
  </si>
  <si>
    <t>22.- En estado líquido-escape, rezumamiento, derrame, salpicadura, aspersión</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</si>
  <si>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</si>
  <si>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</si>
  <si>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</si>
  <si>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</si>
  <si>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</si>
  <si>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</si>
  <si>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</si>
  <si>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</si>
  <si>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</si>
  <si>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</si>
  <si>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</si>
  <si>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</si>
  <si>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</si>
  <si>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</si>
  <si>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</si>
  <si>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</si>
  <si>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</si>
  <si>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</si>
  <si>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</si>
  <si>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</si>
  <si>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</si>
  <si>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</si>
  <si>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</si>
  <si>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</si>
  <si>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</si>
  <si>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</si>
  <si>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</si>
  <si>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</si>
  <si>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</si>
  <si>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</si>
  <si>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</si>
  <si>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</si>
  <si>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</si>
  <si>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</si>
  <si>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</si>
  <si>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</si>
  <si>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</si>
  <si>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</si>
  <si>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06.- Otros</t>
  </si>
  <si>
    <t>99.- No consta</t>
  </si>
  <si>
    <t>75 Actividades veterinarias</t>
  </si>
  <si>
    <t>81.- Mordedura</t>
  </si>
  <si>
    <t>59 Actividades cinematográficas, de vídeo y de programas de televisión, grabación de sonido y edición musical</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</si>
  <si>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</si>
  <si>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</si>
  <si>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</si>
  <si>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</si>
  <si>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</si>
  <si>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90 Actividades de creación, artísticas y espectáculos</t>
  </si>
  <si>
    <t>092.- Elevados en mástiles, torres, plataformas suspendidas</t>
  </si>
  <si>
    <t>30 Fabricación de otro material de transporte</t>
  </si>
  <si>
    <t>79 Actividades de agencias de viajes, operadores turísticos, servicios de reservas y actividades relacionadas con los mismos</t>
  </si>
  <si>
    <t>29.- Otro contacto-Tipo de lesión conocido del grupo 20 pero no mencionado anteriormente</t>
  </si>
  <si>
    <t>61 Telecomunicaciones</t>
  </si>
  <si>
    <t>081.- Asfixias</t>
  </si>
  <si>
    <t>74 Otras actividades profesionales, científicas y técnicas</t>
  </si>
  <si>
    <t>69 Actividades jurídicas y de contabilidad</t>
  </si>
  <si>
    <t>089.- Otros Tipos de lugar conocidos del grupo 080, pero no mencionados anteriormente</t>
  </si>
  <si>
    <t>112.- Lagos, ríos, puertos - a bordo de todo tipo de navíos, plataformas, buques, barcos, barcazas</t>
  </si>
  <si>
    <t>29.- Otra actividad física específica conocida del grupo 20 pero no mencionada anteriormente</t>
  </si>
  <si>
    <t>44.- Lanzar, proyectar lejos</t>
  </si>
  <si>
    <t>29.- Otra desviación conocida del grupo 20 pero no mencionada anteriormente</t>
  </si>
  <si>
    <t>12.- Contacto directo con la electricidad, recibir una descarga eléctrica en el cuerpo</t>
  </si>
  <si>
    <t>14.- Contacto con objeto o entorno-frío o helado</t>
  </si>
  <si>
    <t>23.- Envuelto por, rodeado de gases o de partículas en suspensión</t>
  </si>
  <si>
    <t>72.- Exposición a radiaciones, ruido, luz o presión</t>
  </si>
  <si>
    <t>90.- Infartos, derrames cerebrales y otras patologías no traumáticas</t>
  </si>
  <si>
    <t>062.- Quemaduras químicas (corrosión)</t>
  </si>
  <si>
    <t>091.- Pérdidas auditivas agudas</t>
  </si>
  <si>
    <t>103.- Efectos de las bajas temperaturas</t>
  </si>
  <si>
    <t>119.- Otros tipos de choques ( desastres naturales, choque anafiláctico, etc)</t>
  </si>
  <si>
    <t>130.- Infartos, derrames cerebrales y otras patologías no traumáticas</t>
  </si>
  <si>
    <t>58 Edición</t>
  </si>
  <si>
    <t>45.- Pérdida (total o parcial) de control-de animal</t>
  </si>
  <si>
    <t>85.- Presencia de la víctima o de una tercera persona que represente en sí misma un peligro para ella misma y, en su caso, para otros</t>
  </si>
  <si>
    <t>49.- Tronco, otras partes no mencionadas anteriormente</t>
  </si>
  <si>
    <t>26 Fabricación de productos informáticos, electrónicos y ópticos</t>
  </si>
  <si>
    <t>14.- Incendio, fuego</t>
  </si>
  <si>
    <t>77 Actividades de alquiler</t>
  </si>
  <si>
    <t>68 Actividades inmobiliarias</t>
  </si>
  <si>
    <t>11.- Contacto indirecto con un arco eléctrico, rayo (pasivo)</t>
  </si>
  <si>
    <t>051.- Conmociones y lesiones intracraneales</t>
  </si>
  <si>
    <t>12.- Problema eléctrico-que da lugar a un contacto directo</t>
  </si>
  <si>
    <t>23.- En estado gaseoso-vaporización, formación de aerosoles, formación de gases</t>
  </si>
  <si>
    <t>64.- Amputación, seccionamiento de un miembro, una mano o un dedo</t>
  </si>
  <si>
    <t>82.- Picadura de un insecto, un pez</t>
  </si>
  <si>
    <t>101.- Calor e insolaciones</t>
  </si>
  <si>
    <t>91 Actividades de bibliotecas, archivos, museos y otras actividades culturales</t>
  </si>
  <si>
    <t>000.- Ninguna información</t>
  </si>
  <si>
    <t>129.- Otros Tipos de lugar conocidos del grupo 120, con excepción de las obras, pero no mencionados anteriormente</t>
  </si>
  <si>
    <t>11.- Problema eléctrico causado por fallo en la instalación-que da lugar a un contacto indirecto</t>
  </si>
  <si>
    <t>21.- Ahogamiento en un líquido</t>
  </si>
  <si>
    <t>111.- Daños psicológicos debidos a agresiones y amenazas</t>
  </si>
  <si>
    <t>Choque contra objeto inmóvil</t>
  </si>
  <si>
    <t>14 Confección de prendas de vestir</t>
  </si>
  <si>
    <t>65 Seguros, reaseguros y fondos de pensiones, excepto Seguridad Social obligatoria</t>
  </si>
  <si>
    <t>15.- Dientes</t>
  </si>
  <si>
    <t>enero-octubre 2022</t>
  </si>
  <si>
    <t>66 Actividades auxiliares a los servicios financieros y a los seguros</t>
  </si>
  <si>
    <t>92 Actividades de juegos de azar y apuestas</t>
  </si>
  <si>
    <t>099.- Otros Tipos de lugar conocidos del grupo 090, con excepción de las obras, pero no mencionados anteriormente</t>
  </si>
  <si>
    <t>109.- Otros Tipos de lugar conocidos del grupo 100, con excepción de las obras, no mencionados anteriormente</t>
  </si>
  <si>
    <t>22.- Quedar sepultado bajo un sólido</t>
  </si>
  <si>
    <t>112.- Choques traumáticos (eléctrico, provocados por un rayo,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</si>
</sst>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8">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8"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17" fontId="55" fillId="6" borderId="0" xfId="0" applyNumberFormat="1" applyFont="1" applyFill="1" applyBorder="1" applyAlignment="1">
      <alignment horizontal="left"/>
    </xf>
    <xf numFmtId="0" fontId="53" fillId="5" borderId="0" xfId="1" applyFont="1" applyFill="1" applyAlignment="1" applyProtection="1">
      <alignment horizontal="center" vertical="center"/>
    </xf>
    <xf numFmtId="0" fontId="48" fillId="3" borderId="0" xfId="0" applyNumberFormat="1" applyFont="1" applyFill="1" applyBorder="1" applyAlignment="1">
      <alignment vertical="center" wrapTex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8" fillId="3" borderId="0" xfId="3" applyNumberFormat="1" applyFont="1" applyFill="1" applyBorder="1" applyAlignment="1">
      <alignment vertical="center" wrapText="1"/>
    </xf>
    <xf numFmtId="165" fontId="48" fillId="3" borderId="0" xfId="0" applyNumberFormat="1" applyFont="1" applyFill="1" applyBorder="1" applyAlignment="1">
      <alignment horizontal="right" wrapText="1" indent="1"/>
    </xf>
    <xf numFmtId="165" fontId="48" fillId="3" borderId="0" xfId="0" applyNumberFormat="1" applyFont="1" applyFill="1" applyBorder="1" applyAlignment="1">
      <alignment horizontal="right" vertical="center" wrapText="1" indent="1"/>
    </xf>
    <xf numFmtId="166" fontId="14" fillId="3" borderId="0" xfId="0" applyNumberFormat="1" applyFont="1" applyFill="1" applyAlignment="1"/>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election activeCell="A6" sqref="A6:XFD6"/>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8" t="s">
        <v>83</v>
      </c>
      <c r="B8" s="329"/>
    </row>
    <row r="9" spans="1:2" s="27" customFormat="1" ht="2.25" customHeight="1">
      <c r="A9" s="25"/>
      <c r="B9" s="26"/>
    </row>
    <row r="10" spans="1:2" ht="13.5" customHeight="1">
      <c r="A10" s="21" t="s">
        <v>21</v>
      </c>
      <c r="B10" s="22" t="s">
        <v>3430</v>
      </c>
    </row>
    <row r="11" spans="1:2" ht="13.5" customHeight="1">
      <c r="A11" s="21" t="s">
        <v>3431</v>
      </c>
      <c r="B11" s="22" t="s">
        <v>3432</v>
      </c>
    </row>
    <row r="12" spans="1:2" ht="13.5" customHeight="1">
      <c r="A12" s="21" t="s">
        <v>3433</v>
      </c>
      <c r="B12" s="22" t="s">
        <v>3436</v>
      </c>
    </row>
    <row r="13" spans="1:2" ht="13.5" customHeight="1">
      <c r="A13" s="21" t="s">
        <v>3435</v>
      </c>
      <c r="B13" s="22" t="s">
        <v>3434</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3437</v>
      </c>
      <c r="B31" s="22" t="s">
        <v>3438</v>
      </c>
    </row>
    <row r="32" spans="1:2" ht="13.5" customHeight="1">
      <c r="A32" s="21" t="s">
        <v>3439</v>
      </c>
      <c r="B32" s="22" t="s">
        <v>3440</v>
      </c>
    </row>
    <row r="33" spans="1:2" ht="13.5" customHeight="1">
      <c r="A33" s="21" t="s">
        <v>3441</v>
      </c>
      <c r="B33" s="22" t="s">
        <v>3442</v>
      </c>
    </row>
    <row r="34" spans="1:2" ht="13.5" customHeight="1">
      <c r="A34" s="21" t="s">
        <v>3443</v>
      </c>
      <c r="B34" s="22" t="s">
        <v>3444</v>
      </c>
    </row>
    <row r="35" spans="1:2" ht="13.5" customHeight="1">
      <c r="A35" s="21" t="s">
        <v>3445</v>
      </c>
      <c r="B35" s="22" t="s">
        <v>3446</v>
      </c>
    </row>
    <row r="36" spans="1:2" ht="13.5" customHeight="1">
      <c r="A36" s="21" t="s">
        <v>3447</v>
      </c>
      <c r="B36" s="22" t="s">
        <v>3448</v>
      </c>
    </row>
    <row r="37" spans="1:2" s="2" customFormat="1" ht="27" customHeight="1">
      <c r="A37" s="326" t="s">
        <v>4</v>
      </c>
      <c r="B37" s="327"/>
    </row>
    <row r="38" spans="1:2" ht="2.25" customHeight="1">
      <c r="A38" s="30"/>
      <c r="B38" s="31"/>
    </row>
    <row r="39" spans="1:2" ht="13.5" customHeight="1">
      <c r="A39" s="21" t="s">
        <v>3449</v>
      </c>
      <c r="B39" s="22" t="s">
        <v>3450</v>
      </c>
    </row>
    <row r="40" spans="1:2" ht="13.5" customHeight="1">
      <c r="A40" s="21" t="s">
        <v>3451</v>
      </c>
      <c r="B40" s="22" t="s">
        <v>3452</v>
      </c>
    </row>
    <row r="41" spans="1:2" ht="13.5" customHeight="1">
      <c r="A41" s="21" t="s">
        <v>3453</v>
      </c>
      <c r="B41" s="22" t="s">
        <v>3454</v>
      </c>
    </row>
    <row r="42" spans="1:2" ht="12" customHeight="1">
      <c r="A42" s="28"/>
      <c r="B42" s="29"/>
    </row>
    <row r="43" spans="1:2" s="2" customFormat="1" ht="27" customHeight="1">
      <c r="A43" s="326" t="s">
        <v>1641</v>
      </c>
      <c r="B43" s="327"/>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6" t="s">
        <v>2</v>
      </c>
      <c r="B48" s="327"/>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A11" sqref="A11:D25"/>
    </sheetView>
  </sheetViews>
  <sheetFormatPr baseColWidth="10" defaultColWidth="11.42578125" defaultRowHeight="24.75" customHeight="1"/>
  <cols>
    <col min="1" max="1" width="66.42578125" style="237" customWidth="1"/>
    <col min="2" max="2" width="10.5703125" style="237" customWidth="1"/>
    <col min="3" max="5" width="9.7109375" style="237" customWidth="1"/>
    <col min="6" max="6" width="15.140625" style="237" customWidth="1"/>
    <col min="7" max="9" width="11.42578125" style="237"/>
    <col min="10" max="10" width="2.140625" style="237" customWidth="1"/>
    <col min="11" max="16384" width="11.42578125" style="237"/>
  </cols>
  <sheetData>
    <row r="1" spans="1:10" s="249" customFormat="1" ht="15.75" customHeight="1">
      <c r="A1" s="356" t="s">
        <v>33</v>
      </c>
      <c r="B1" s="357"/>
      <c r="C1" s="357"/>
      <c r="D1" s="281"/>
      <c r="E1" s="281"/>
      <c r="F1" s="282" t="s">
        <v>102</v>
      </c>
    </row>
    <row r="2" spans="1:10" s="249" customFormat="1" ht="5.25" customHeight="1">
      <c r="A2" s="250"/>
      <c r="B2" s="248"/>
      <c r="C2" s="248"/>
      <c r="D2" s="248"/>
      <c r="E2" s="248"/>
    </row>
    <row r="3" spans="1:10" s="283" customFormat="1" ht="15" customHeight="1">
      <c r="A3" s="251" t="s">
        <v>95</v>
      </c>
      <c r="B3" s="251"/>
      <c r="C3" s="251"/>
      <c r="D3" s="251"/>
      <c r="E3" s="251"/>
    </row>
    <row r="4" spans="1:10" s="283" customFormat="1" ht="15" customHeight="1">
      <c r="A4" s="254" t="s">
        <v>13</v>
      </c>
      <c r="B4" s="255"/>
      <c r="C4" s="255"/>
      <c r="D4" s="255"/>
      <c r="E4" s="255"/>
      <c r="F4" s="284"/>
    </row>
    <row r="5" spans="1:10" s="285" customFormat="1" ht="6" customHeight="1">
      <c r="A5" s="258"/>
      <c r="B5" s="259"/>
      <c r="C5" s="259"/>
      <c r="D5" s="259"/>
      <c r="E5" s="259"/>
    </row>
    <row r="6" spans="1:10" s="263" customFormat="1" ht="15" customHeight="1" thickBot="1">
      <c r="A6" s="313" t="s">
        <v>3673</v>
      </c>
      <c r="B6" s="262"/>
      <c r="C6" s="262"/>
    </row>
    <row r="7" spans="1:10" s="283" customFormat="1" ht="21.75" customHeight="1">
      <c r="A7" s="286"/>
      <c r="B7" s="350"/>
      <c r="C7" s="350"/>
      <c r="D7" s="350"/>
      <c r="E7" s="264"/>
    </row>
    <row r="8" spans="1:10" s="283" customFormat="1" ht="21.75" customHeight="1">
      <c r="A8" s="287"/>
      <c r="B8" s="265" t="s">
        <v>35</v>
      </c>
      <c r="C8" s="265" t="s">
        <v>36</v>
      </c>
      <c r="D8" s="265" t="s">
        <v>37</v>
      </c>
      <c r="E8" s="265" t="s">
        <v>38</v>
      </c>
    </row>
    <row r="9" spans="1:10" s="263" customFormat="1" ht="26.25" customHeight="1">
      <c r="A9" s="288" t="s">
        <v>38</v>
      </c>
      <c r="B9" s="289">
        <f>SUM(B10:B25)</f>
        <v>349</v>
      </c>
      <c r="C9" s="289">
        <f>SUM(C11:C25)</f>
        <v>3</v>
      </c>
      <c r="D9" s="289">
        <f>SUM(D11:D25)</f>
        <v>1</v>
      </c>
      <c r="E9" s="289">
        <f>SUM(B9:D9)</f>
        <v>353</v>
      </c>
      <c r="F9" s="290"/>
    </row>
    <row r="10" spans="1:10" s="263" customFormat="1" ht="15.6" customHeight="1">
      <c r="A10" s="291" t="s">
        <v>1625</v>
      </c>
      <c r="B10" s="292"/>
      <c r="C10" s="292"/>
      <c r="D10" s="292"/>
      <c r="E10" s="293"/>
      <c r="F10" s="237"/>
      <c r="G10" s="237"/>
      <c r="H10" s="237"/>
      <c r="I10" s="237"/>
    </row>
    <row r="11" spans="1:10" s="263" customFormat="1" ht="15.6" customHeight="1">
      <c r="A11" s="291" t="s">
        <v>1626</v>
      </c>
      <c r="B11" s="292">
        <v>24</v>
      </c>
      <c r="C11" s="292">
        <v>0</v>
      </c>
      <c r="D11" s="292">
        <v>0</v>
      </c>
      <c r="E11" s="293">
        <f t="shared" ref="E11:E25" si="0">SUM(B11:D11)</f>
        <v>24</v>
      </c>
      <c r="F11" s="235"/>
      <c r="G11" s="235"/>
      <c r="H11" s="235"/>
      <c r="I11" s="235"/>
      <c r="J11" s="235"/>
    </row>
    <row r="12" spans="1:10" s="263" customFormat="1" ht="15.6" customHeight="1">
      <c r="A12" s="291" t="s">
        <v>1627</v>
      </c>
      <c r="B12" s="292">
        <v>7</v>
      </c>
      <c r="C12" s="292">
        <v>0</v>
      </c>
      <c r="D12" s="292">
        <v>0</v>
      </c>
      <c r="E12" s="293">
        <f t="shared" si="0"/>
        <v>7</v>
      </c>
      <c r="F12" s="235"/>
      <c r="G12" s="235"/>
      <c r="H12" s="235"/>
      <c r="I12" s="235"/>
      <c r="J12" s="235"/>
    </row>
    <row r="13" spans="1:10" s="263" customFormat="1" ht="15.6" customHeight="1">
      <c r="A13" s="291" t="s">
        <v>1628</v>
      </c>
      <c r="B13" s="292">
        <v>12</v>
      </c>
      <c r="C13" s="292">
        <v>0</v>
      </c>
      <c r="D13" s="292">
        <v>1</v>
      </c>
      <c r="E13" s="293">
        <f t="shared" si="0"/>
        <v>13</v>
      </c>
      <c r="F13" s="235"/>
      <c r="G13" s="235"/>
      <c r="H13" s="235"/>
      <c r="I13" s="235"/>
      <c r="J13" s="235"/>
    </row>
    <row r="14" spans="1:10" s="263" customFormat="1" ht="15.6" customHeight="1">
      <c r="A14" s="291" t="s">
        <v>1629</v>
      </c>
      <c r="B14" s="292">
        <v>13</v>
      </c>
      <c r="C14" s="292">
        <v>0</v>
      </c>
      <c r="D14" s="292">
        <v>0</v>
      </c>
      <c r="E14" s="293">
        <f t="shared" si="0"/>
        <v>13</v>
      </c>
      <c r="F14" s="235"/>
      <c r="G14" s="235"/>
      <c r="H14" s="235"/>
      <c r="I14" s="235"/>
      <c r="J14" s="235"/>
    </row>
    <row r="15" spans="1:10" s="263" customFormat="1" ht="15.6" customHeight="1">
      <c r="A15" s="291" t="s">
        <v>1630</v>
      </c>
      <c r="B15" s="292">
        <v>15</v>
      </c>
      <c r="C15" s="292">
        <v>0</v>
      </c>
      <c r="D15" s="292">
        <v>0</v>
      </c>
      <c r="E15" s="293">
        <f t="shared" si="0"/>
        <v>15</v>
      </c>
      <c r="F15" s="235"/>
      <c r="G15" s="235"/>
      <c r="H15" s="235"/>
      <c r="I15" s="235"/>
      <c r="J15" s="235"/>
    </row>
    <row r="16" spans="1:10" s="263" customFormat="1" ht="15.6" customHeight="1">
      <c r="A16" s="291" t="s">
        <v>1631</v>
      </c>
      <c r="B16" s="292">
        <v>68</v>
      </c>
      <c r="C16" s="292">
        <v>1</v>
      </c>
      <c r="D16" s="292">
        <v>0</v>
      </c>
      <c r="E16" s="293">
        <f t="shared" si="0"/>
        <v>69</v>
      </c>
      <c r="F16" s="235"/>
      <c r="G16" s="235"/>
      <c r="H16" s="235"/>
      <c r="I16" s="235"/>
      <c r="J16" s="235"/>
    </row>
    <row r="17" spans="1:10" s="263" customFormat="1" ht="15.6" customHeight="1">
      <c r="A17" s="291" t="s">
        <v>1632</v>
      </c>
      <c r="B17" s="292">
        <v>40</v>
      </c>
      <c r="C17" s="292">
        <v>1</v>
      </c>
      <c r="D17" s="292">
        <v>0</v>
      </c>
      <c r="E17" s="293">
        <f t="shared" si="0"/>
        <v>41</v>
      </c>
      <c r="F17" s="235"/>
      <c r="G17" s="235"/>
      <c r="H17" s="235"/>
      <c r="I17" s="235"/>
      <c r="J17" s="235"/>
    </row>
    <row r="18" spans="1:10" s="263" customFormat="1" ht="15.6" customHeight="1">
      <c r="A18" s="291" t="s">
        <v>1633</v>
      </c>
      <c r="B18" s="292">
        <v>6</v>
      </c>
      <c r="C18" s="292">
        <v>0</v>
      </c>
      <c r="D18" s="292">
        <v>0</v>
      </c>
      <c r="E18" s="293">
        <f t="shared" si="0"/>
        <v>6</v>
      </c>
      <c r="F18" s="235"/>
      <c r="G18" s="235"/>
      <c r="H18" s="235"/>
      <c r="I18" s="235"/>
      <c r="J18" s="235"/>
    </row>
    <row r="19" spans="1:10" s="263" customFormat="1" ht="15.6" customHeight="1">
      <c r="A19" s="291" t="s">
        <v>1634</v>
      </c>
      <c r="B19" s="292">
        <v>5</v>
      </c>
      <c r="C19" s="292">
        <v>0</v>
      </c>
      <c r="D19" s="292">
        <v>0</v>
      </c>
      <c r="E19" s="293">
        <f t="shared" si="0"/>
        <v>5</v>
      </c>
      <c r="F19" s="235"/>
      <c r="G19" s="235"/>
      <c r="H19" s="235"/>
      <c r="I19" s="235"/>
      <c r="J19" s="235"/>
    </row>
    <row r="20" spans="1:10" s="263" customFormat="1" ht="15.6" customHeight="1">
      <c r="A20" s="291" t="s">
        <v>1635</v>
      </c>
      <c r="B20" s="292">
        <v>13</v>
      </c>
      <c r="C20" s="292">
        <v>0</v>
      </c>
      <c r="D20" s="292">
        <v>0</v>
      </c>
      <c r="E20" s="293">
        <f t="shared" si="0"/>
        <v>13</v>
      </c>
      <c r="F20" s="235"/>
      <c r="G20" s="235"/>
      <c r="H20" s="235"/>
      <c r="I20" s="235"/>
      <c r="J20" s="235"/>
    </row>
    <row r="21" spans="1:10" s="263" customFormat="1" ht="15.6" customHeight="1">
      <c r="A21" s="291" t="s">
        <v>1636</v>
      </c>
      <c r="B21" s="292">
        <v>35</v>
      </c>
      <c r="C21" s="292">
        <v>1</v>
      </c>
      <c r="D21" s="292">
        <v>0</v>
      </c>
      <c r="E21" s="293">
        <f t="shared" si="0"/>
        <v>36</v>
      </c>
      <c r="F21" s="235"/>
      <c r="G21" s="235"/>
      <c r="H21" s="235"/>
      <c r="I21" s="235"/>
      <c r="J21" s="235"/>
    </row>
    <row r="22" spans="1:10" s="263" customFormat="1" ht="15.6" customHeight="1">
      <c r="A22" s="291" t="s">
        <v>1637</v>
      </c>
      <c r="B22" s="292">
        <v>14</v>
      </c>
      <c r="C22" s="292">
        <v>0</v>
      </c>
      <c r="D22" s="292">
        <v>0</v>
      </c>
      <c r="E22" s="293">
        <f t="shared" si="0"/>
        <v>14</v>
      </c>
      <c r="F22" s="235"/>
      <c r="G22" s="235"/>
      <c r="H22" s="235"/>
      <c r="I22" s="235"/>
      <c r="J22" s="235"/>
    </row>
    <row r="23" spans="1:10" s="263" customFormat="1" ht="15.6" customHeight="1">
      <c r="A23" s="291" t="s">
        <v>1638</v>
      </c>
      <c r="B23" s="292">
        <v>14</v>
      </c>
      <c r="C23" s="292">
        <v>0</v>
      </c>
      <c r="D23" s="292">
        <v>0</v>
      </c>
      <c r="E23" s="293">
        <f t="shared" si="0"/>
        <v>14</v>
      </c>
      <c r="F23" s="235"/>
      <c r="G23" s="235"/>
      <c r="H23" s="235"/>
      <c r="I23" s="235"/>
      <c r="J23" s="235"/>
    </row>
    <row r="24" spans="1:10" s="263" customFormat="1" ht="15.6" customHeight="1">
      <c r="A24" s="291" t="s">
        <v>1639</v>
      </c>
      <c r="B24" s="292">
        <v>41</v>
      </c>
      <c r="C24" s="292">
        <v>0</v>
      </c>
      <c r="D24" s="292">
        <v>0</v>
      </c>
      <c r="E24" s="293">
        <f t="shared" si="0"/>
        <v>41</v>
      </c>
      <c r="F24" s="235"/>
      <c r="G24" s="235"/>
      <c r="H24" s="235"/>
      <c r="I24" s="235"/>
      <c r="J24" s="235"/>
    </row>
    <row r="25" spans="1:10" s="263" customFormat="1" ht="15.6" customHeight="1">
      <c r="A25" s="291" t="s">
        <v>1640</v>
      </c>
      <c r="B25" s="292">
        <v>42</v>
      </c>
      <c r="C25" s="292">
        <v>0</v>
      </c>
      <c r="D25" s="292">
        <v>0</v>
      </c>
      <c r="E25" s="293">
        <f t="shared" si="0"/>
        <v>42</v>
      </c>
      <c r="F25" s="294"/>
      <c r="G25" s="237"/>
      <c r="H25" s="237"/>
      <c r="I25" s="237"/>
    </row>
    <row r="26" spans="1:10" ht="30" customHeight="1">
      <c r="A26" s="355" t="s">
        <v>20</v>
      </c>
      <c r="B26" s="355">
        <v>0</v>
      </c>
      <c r="C26" s="355">
        <v>0</v>
      </c>
      <c r="D26" s="355"/>
      <c r="E26" s="355"/>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A24" sqref="A24:XFD24"/>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35" customWidth="1"/>
    <col min="7" max="10" width="11.42578125" style="235"/>
    <col min="11" max="16384" width="11.42578125" style="11"/>
  </cols>
  <sheetData>
    <row r="1" spans="1:10" s="2" customFormat="1" ht="15.75" customHeight="1">
      <c r="A1" s="332" t="s">
        <v>33</v>
      </c>
      <c r="B1" s="345"/>
      <c r="C1" s="345"/>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39" t="s">
        <v>3673</v>
      </c>
      <c r="B6" s="340"/>
      <c r="C6" s="9"/>
      <c r="D6" s="9"/>
      <c r="E6" s="9"/>
    </row>
    <row r="7" spans="1:10" s="67" customFormat="1" ht="21.75" customHeight="1">
      <c r="A7" s="341"/>
      <c r="B7" s="343"/>
      <c r="C7" s="343"/>
      <c r="D7" s="343"/>
      <c r="E7" s="44"/>
    </row>
    <row r="8" spans="1:10" s="67" customFormat="1" ht="21.75" customHeight="1">
      <c r="A8" s="342"/>
      <c r="B8" s="45" t="s">
        <v>35</v>
      </c>
      <c r="C8" s="45" t="s">
        <v>36</v>
      </c>
      <c r="D8" s="45" t="s">
        <v>37</v>
      </c>
      <c r="E8" s="45" t="s">
        <v>38</v>
      </c>
    </row>
    <row r="9" spans="1:10" s="8" customFormat="1" ht="21" customHeight="1">
      <c r="A9" s="54" t="s">
        <v>38</v>
      </c>
      <c r="B9" s="278">
        <f>SUM(B12:B14)</f>
        <v>4745</v>
      </c>
      <c r="C9" s="278">
        <f>SUM(C12:C14)</f>
        <v>26</v>
      </c>
      <c r="D9" s="278">
        <f>SUM(D12:D14)</f>
        <v>6</v>
      </c>
      <c r="E9" s="278">
        <f>SUM(B9:D9)</f>
        <v>4777</v>
      </c>
      <c r="F9" s="10"/>
    </row>
    <row r="10" spans="1:10" s="8" customFormat="1" ht="9" customHeight="1">
      <c r="A10" s="54"/>
      <c r="B10" s="278"/>
      <c r="C10" s="278"/>
      <c r="D10" s="278"/>
      <c r="E10" s="278"/>
      <c r="F10" s="10"/>
    </row>
    <row r="11" spans="1:10" s="8" customFormat="1" ht="12" customHeight="1">
      <c r="A11" s="54" t="s">
        <v>0</v>
      </c>
      <c r="B11" s="310"/>
      <c r="C11" s="310"/>
      <c r="D11" s="310"/>
      <c r="E11" s="310"/>
    </row>
    <row r="12" spans="1:10" s="8" customFormat="1" ht="12" customHeight="1">
      <c r="A12" s="62" t="s">
        <v>3260</v>
      </c>
      <c r="B12" s="310">
        <v>4362</v>
      </c>
      <c r="C12" s="310">
        <v>22</v>
      </c>
      <c r="D12" s="310">
        <v>2</v>
      </c>
      <c r="E12" s="278">
        <f t="shared" ref="E12:E41" si="0">SUM(B12:D12)</f>
        <v>4386</v>
      </c>
      <c r="F12" s="235"/>
      <c r="G12" s="235"/>
      <c r="H12" s="235"/>
      <c r="I12" s="235"/>
      <c r="J12" s="235"/>
    </row>
    <row r="13" spans="1:10" s="8" customFormat="1" ht="12" customHeight="1">
      <c r="A13" s="62" t="s">
        <v>3261</v>
      </c>
      <c r="B13" s="310">
        <v>208</v>
      </c>
      <c r="C13" s="310">
        <v>1</v>
      </c>
      <c r="D13" s="310">
        <v>2</v>
      </c>
      <c r="E13" s="278">
        <f t="shared" si="0"/>
        <v>211</v>
      </c>
      <c r="F13" s="235"/>
      <c r="G13" s="235"/>
      <c r="H13" s="235"/>
      <c r="I13" s="235"/>
      <c r="J13" s="235"/>
    </row>
    <row r="14" spans="1:10" s="8" customFormat="1" ht="12" customHeight="1">
      <c r="A14" s="62" t="s">
        <v>3262</v>
      </c>
      <c r="B14" s="310">
        <v>175</v>
      </c>
      <c r="C14" s="310">
        <v>3</v>
      </c>
      <c r="D14" s="310">
        <v>2</v>
      </c>
      <c r="E14" s="278">
        <f t="shared" si="0"/>
        <v>180</v>
      </c>
      <c r="F14" s="235"/>
      <c r="G14" s="235"/>
      <c r="H14" s="235"/>
      <c r="I14" s="235"/>
      <c r="J14" s="235"/>
    </row>
    <row r="15" spans="1:10" s="8" customFormat="1" ht="9" customHeight="1">
      <c r="A15" s="62"/>
      <c r="B15" s="310"/>
      <c r="C15" s="310"/>
      <c r="D15" s="310"/>
      <c r="E15" s="278"/>
      <c r="F15" s="235"/>
      <c r="G15" s="235"/>
      <c r="H15" s="235"/>
      <c r="I15" s="235"/>
      <c r="J15" s="235"/>
    </row>
    <row r="16" spans="1:10" s="8" customFormat="1" ht="12" customHeight="1">
      <c r="A16" s="54" t="s">
        <v>1</v>
      </c>
      <c r="B16" s="310"/>
      <c r="C16" s="310"/>
      <c r="D16" s="310"/>
      <c r="E16" s="278"/>
      <c r="F16" s="235"/>
      <c r="G16" s="235"/>
      <c r="H16" s="235"/>
      <c r="I16" s="235"/>
      <c r="J16" s="235"/>
    </row>
    <row r="17" spans="1:10" s="88" customFormat="1" ht="12" customHeight="1">
      <c r="A17" s="81" t="s">
        <v>3664</v>
      </c>
      <c r="B17" s="310">
        <v>1</v>
      </c>
      <c r="C17" s="310">
        <v>1</v>
      </c>
      <c r="D17" s="310">
        <v>0</v>
      </c>
      <c r="E17" s="278">
        <f>SUM(B17:D17)</f>
        <v>2</v>
      </c>
      <c r="F17" s="235"/>
      <c r="G17" s="235"/>
      <c r="H17" s="235"/>
      <c r="I17" s="235"/>
      <c r="J17" s="235"/>
    </row>
    <row r="18" spans="1:10" s="88" customFormat="1" ht="12" customHeight="1">
      <c r="A18" s="81" t="s">
        <v>3375</v>
      </c>
      <c r="B18" s="310">
        <v>1358</v>
      </c>
      <c r="C18" s="310">
        <v>10</v>
      </c>
      <c r="D18" s="310">
        <v>3</v>
      </c>
      <c r="E18" s="278">
        <f t="shared" si="0"/>
        <v>1371</v>
      </c>
      <c r="F18" s="235"/>
      <c r="G18" s="235"/>
      <c r="H18" s="235"/>
      <c r="I18" s="235"/>
      <c r="J18" s="235"/>
    </row>
    <row r="19" spans="1:10" s="88" customFormat="1" ht="12" customHeight="1">
      <c r="A19" s="81" t="s">
        <v>3376</v>
      </c>
      <c r="B19" s="310">
        <v>118</v>
      </c>
      <c r="C19" s="310">
        <v>1</v>
      </c>
      <c r="D19" s="310">
        <v>0</v>
      </c>
      <c r="E19" s="278">
        <f t="shared" si="0"/>
        <v>119</v>
      </c>
      <c r="F19" s="235"/>
      <c r="G19" s="235"/>
      <c r="H19" s="235"/>
      <c r="I19" s="235"/>
      <c r="J19" s="235"/>
    </row>
    <row r="20" spans="1:10" s="88" customFormat="1" ht="12" customHeight="1">
      <c r="A20" s="81" t="s">
        <v>3377</v>
      </c>
      <c r="B20" s="311">
        <v>299</v>
      </c>
      <c r="C20" s="311">
        <v>1</v>
      </c>
      <c r="D20" s="310">
        <v>0</v>
      </c>
      <c r="E20" s="278">
        <f t="shared" si="0"/>
        <v>300</v>
      </c>
      <c r="F20" s="235"/>
      <c r="G20" s="235"/>
      <c r="H20" s="235"/>
      <c r="I20" s="235"/>
      <c r="J20" s="235"/>
    </row>
    <row r="21" spans="1:10" s="88" customFormat="1" ht="12" customHeight="1">
      <c r="A21" s="81" t="s">
        <v>3378</v>
      </c>
      <c r="B21" s="310">
        <v>58</v>
      </c>
      <c r="C21" s="310">
        <v>0</v>
      </c>
      <c r="D21" s="310">
        <v>0</v>
      </c>
      <c r="E21" s="278">
        <f t="shared" si="0"/>
        <v>58</v>
      </c>
      <c r="F21" s="235"/>
      <c r="G21" s="235"/>
      <c r="H21" s="235"/>
      <c r="I21" s="235"/>
      <c r="J21" s="235"/>
    </row>
    <row r="22" spans="1:10" s="88" customFormat="1" ht="12" customHeight="1">
      <c r="A22" s="81" t="s">
        <v>3379</v>
      </c>
      <c r="B22" s="310">
        <v>235</v>
      </c>
      <c r="C22" s="310">
        <v>2</v>
      </c>
      <c r="D22" s="310">
        <v>0</v>
      </c>
      <c r="E22" s="278">
        <f t="shared" si="0"/>
        <v>237</v>
      </c>
      <c r="F22" s="235"/>
      <c r="G22" s="235"/>
      <c r="H22" s="235"/>
      <c r="I22" s="235"/>
      <c r="J22" s="235"/>
    </row>
    <row r="23" spans="1:10" s="88" customFormat="1" ht="12" customHeight="1">
      <c r="A23" s="81" t="s">
        <v>3380</v>
      </c>
      <c r="B23" s="310">
        <v>77</v>
      </c>
      <c r="C23" s="310">
        <v>1</v>
      </c>
      <c r="D23" s="310">
        <v>1</v>
      </c>
      <c r="E23" s="278">
        <f t="shared" si="0"/>
        <v>79</v>
      </c>
      <c r="F23" s="235"/>
      <c r="G23" s="235"/>
      <c r="H23" s="235"/>
      <c r="I23" s="235"/>
      <c r="J23" s="235"/>
    </row>
    <row r="24" spans="1:10" s="88" customFormat="1" ht="21.6" customHeight="1">
      <c r="A24" s="81" t="s">
        <v>3381</v>
      </c>
      <c r="B24" s="310">
        <v>18</v>
      </c>
      <c r="C24" s="310">
        <v>0</v>
      </c>
      <c r="D24" s="310">
        <v>0</v>
      </c>
      <c r="E24" s="278">
        <f t="shared" si="0"/>
        <v>18</v>
      </c>
      <c r="F24" s="235"/>
      <c r="G24" s="235"/>
      <c r="H24" s="235"/>
      <c r="I24" s="235"/>
      <c r="J24" s="235"/>
    </row>
    <row r="25" spans="1:10" s="88" customFormat="1" ht="12" customHeight="1">
      <c r="A25" s="81" t="s">
        <v>3496</v>
      </c>
      <c r="B25" s="310">
        <v>35</v>
      </c>
      <c r="C25" s="310">
        <v>0</v>
      </c>
      <c r="D25" s="310">
        <v>0</v>
      </c>
      <c r="E25" s="278">
        <f t="shared" si="0"/>
        <v>35</v>
      </c>
      <c r="F25" s="235"/>
      <c r="G25" s="235"/>
      <c r="H25" s="235"/>
      <c r="I25" s="235"/>
      <c r="J25" s="235"/>
    </row>
    <row r="26" spans="1:10" s="88" customFormat="1" ht="12" customHeight="1">
      <c r="A26" s="81" t="s">
        <v>3382</v>
      </c>
      <c r="B26" s="310">
        <v>14</v>
      </c>
      <c r="C26" s="310">
        <v>0</v>
      </c>
      <c r="D26" s="310">
        <v>0</v>
      </c>
      <c r="E26" s="278">
        <f t="shared" si="0"/>
        <v>14</v>
      </c>
      <c r="F26" s="235"/>
      <c r="G26" s="235"/>
      <c r="H26" s="235"/>
      <c r="I26" s="235"/>
      <c r="J26" s="235"/>
    </row>
    <row r="27" spans="1:10" s="88" customFormat="1" ht="12" customHeight="1">
      <c r="A27" s="81" t="s">
        <v>3383</v>
      </c>
      <c r="B27" s="310">
        <v>72</v>
      </c>
      <c r="C27" s="310">
        <v>0</v>
      </c>
      <c r="D27" s="310">
        <v>0</v>
      </c>
      <c r="E27" s="278">
        <f t="shared" si="0"/>
        <v>72</v>
      </c>
      <c r="F27" s="235"/>
      <c r="G27" s="235"/>
      <c r="H27" s="235"/>
      <c r="I27" s="235"/>
      <c r="J27" s="235"/>
    </row>
    <row r="28" spans="1:10" s="88" customFormat="1" ht="12" customHeight="1">
      <c r="A28" s="81" t="s">
        <v>3384</v>
      </c>
      <c r="B28" s="310">
        <v>80</v>
      </c>
      <c r="C28" s="310">
        <v>0</v>
      </c>
      <c r="D28" s="310">
        <v>0</v>
      </c>
      <c r="E28" s="278">
        <f t="shared" si="0"/>
        <v>80</v>
      </c>
      <c r="F28" s="235"/>
      <c r="G28" s="235"/>
      <c r="H28" s="235"/>
      <c r="I28" s="235"/>
      <c r="J28" s="235"/>
    </row>
    <row r="29" spans="1:10" s="88" customFormat="1" ht="12" customHeight="1">
      <c r="A29" s="81" t="s">
        <v>3497</v>
      </c>
      <c r="B29" s="311">
        <v>22</v>
      </c>
      <c r="C29" s="311">
        <v>3</v>
      </c>
      <c r="D29" s="310">
        <v>0</v>
      </c>
      <c r="E29" s="278">
        <f t="shared" si="0"/>
        <v>25</v>
      </c>
      <c r="F29" s="235"/>
      <c r="G29" s="235"/>
      <c r="H29" s="235"/>
      <c r="I29" s="235"/>
      <c r="J29" s="235"/>
    </row>
    <row r="30" spans="1:10" s="15" customFormat="1" ht="12" customHeight="1">
      <c r="A30" s="81" t="s">
        <v>3426</v>
      </c>
      <c r="B30" s="310">
        <v>4</v>
      </c>
      <c r="C30" s="310">
        <v>0</v>
      </c>
      <c r="D30" s="310">
        <v>0</v>
      </c>
      <c r="E30" s="278">
        <f t="shared" si="0"/>
        <v>4</v>
      </c>
      <c r="F30" s="235"/>
      <c r="G30" s="235"/>
      <c r="H30" s="235"/>
      <c r="I30" s="235"/>
      <c r="J30" s="235"/>
    </row>
    <row r="31" spans="1:10" s="15" customFormat="1" ht="12" customHeight="1">
      <c r="A31" s="81" t="s">
        <v>3385</v>
      </c>
      <c r="B31" s="310">
        <v>22</v>
      </c>
      <c r="C31" s="310">
        <v>0</v>
      </c>
      <c r="D31" s="310">
        <v>0</v>
      </c>
      <c r="E31" s="278">
        <f t="shared" si="0"/>
        <v>22</v>
      </c>
      <c r="F31" s="235"/>
      <c r="G31" s="235"/>
      <c r="H31" s="235"/>
      <c r="I31" s="235"/>
      <c r="J31" s="235"/>
    </row>
    <row r="32" spans="1:10" s="15" customFormat="1" ht="12" customHeight="1">
      <c r="A32" s="81" t="s">
        <v>3386</v>
      </c>
      <c r="B32" s="310">
        <v>24</v>
      </c>
      <c r="C32" s="310">
        <v>1</v>
      </c>
      <c r="D32" s="310">
        <v>0</v>
      </c>
      <c r="E32" s="278">
        <f t="shared" si="0"/>
        <v>25</v>
      </c>
      <c r="F32" s="235"/>
      <c r="G32" s="235"/>
      <c r="H32" s="235"/>
      <c r="I32" s="235"/>
      <c r="J32" s="235"/>
    </row>
    <row r="33" spans="1:10" s="15" customFormat="1" ht="12" customHeight="1">
      <c r="A33" s="81" t="s">
        <v>3387</v>
      </c>
      <c r="B33" s="310">
        <v>49</v>
      </c>
      <c r="C33" s="310">
        <v>0</v>
      </c>
      <c r="D33" s="310">
        <v>0</v>
      </c>
      <c r="E33" s="278">
        <f t="shared" si="0"/>
        <v>49</v>
      </c>
      <c r="F33" s="235"/>
      <c r="G33" s="235"/>
      <c r="H33" s="235"/>
      <c r="I33" s="235"/>
      <c r="J33" s="235"/>
    </row>
    <row r="34" spans="1:10" s="15" customFormat="1" ht="12" customHeight="1">
      <c r="A34" s="81" t="s">
        <v>3388</v>
      </c>
      <c r="B34" s="310">
        <v>252</v>
      </c>
      <c r="C34" s="310">
        <v>0</v>
      </c>
      <c r="D34" s="310">
        <v>0</v>
      </c>
      <c r="E34" s="278">
        <f t="shared" si="0"/>
        <v>252</v>
      </c>
      <c r="F34" s="235"/>
      <c r="G34" s="235"/>
      <c r="H34" s="235"/>
      <c r="I34" s="235"/>
      <c r="J34" s="235"/>
    </row>
    <row r="35" spans="1:10" s="15" customFormat="1" ht="12" customHeight="1">
      <c r="A35" s="81" t="s">
        <v>3389</v>
      </c>
      <c r="B35" s="310">
        <v>169</v>
      </c>
      <c r="C35" s="310">
        <v>2</v>
      </c>
      <c r="D35" s="310">
        <v>0</v>
      </c>
      <c r="E35" s="278">
        <f t="shared" si="0"/>
        <v>171</v>
      </c>
      <c r="F35" s="235"/>
      <c r="G35" s="235"/>
      <c r="H35" s="235"/>
      <c r="I35" s="235"/>
      <c r="J35" s="235"/>
    </row>
    <row r="36" spans="1:10" s="15" customFormat="1" ht="19.149999999999999" customHeight="1">
      <c r="A36" s="81" t="s">
        <v>3390</v>
      </c>
      <c r="B36" s="310">
        <v>40</v>
      </c>
      <c r="C36" s="310">
        <v>0</v>
      </c>
      <c r="D36" s="310">
        <v>0</v>
      </c>
      <c r="E36" s="278">
        <f t="shared" si="0"/>
        <v>40</v>
      </c>
      <c r="F36" s="235"/>
      <c r="G36" s="235"/>
      <c r="H36" s="235"/>
      <c r="I36" s="235"/>
      <c r="J36" s="235"/>
    </row>
    <row r="37" spans="1:10" s="15" customFormat="1" ht="12" customHeight="1">
      <c r="A37" s="81" t="s">
        <v>3391</v>
      </c>
      <c r="B37" s="310">
        <v>1172</v>
      </c>
      <c r="C37" s="310">
        <v>0</v>
      </c>
      <c r="D37" s="310">
        <v>0</v>
      </c>
      <c r="E37" s="278">
        <f t="shared" si="0"/>
        <v>1172</v>
      </c>
      <c r="F37" s="235"/>
      <c r="G37" s="235"/>
      <c r="H37" s="235"/>
      <c r="I37" s="235"/>
      <c r="J37" s="235"/>
    </row>
    <row r="38" spans="1:10" s="15" customFormat="1" ht="12" customHeight="1">
      <c r="A38" s="81" t="s">
        <v>3392</v>
      </c>
      <c r="B38" s="311">
        <v>9</v>
      </c>
      <c r="C38" s="311">
        <v>0</v>
      </c>
      <c r="D38" s="310">
        <v>0</v>
      </c>
      <c r="E38" s="278">
        <f t="shared" si="0"/>
        <v>9</v>
      </c>
      <c r="F38" s="235"/>
      <c r="G38" s="235"/>
      <c r="H38" s="235"/>
      <c r="I38" s="235"/>
      <c r="J38" s="235"/>
    </row>
    <row r="39" spans="1:10" s="15" customFormat="1" ht="12" customHeight="1">
      <c r="A39" s="81" t="s">
        <v>3393</v>
      </c>
      <c r="B39" s="310">
        <v>248</v>
      </c>
      <c r="C39" s="310">
        <v>2</v>
      </c>
      <c r="D39" s="310">
        <v>1</v>
      </c>
      <c r="E39" s="278">
        <f t="shared" si="0"/>
        <v>251</v>
      </c>
      <c r="F39" s="235"/>
      <c r="G39" s="235"/>
      <c r="H39" s="235"/>
      <c r="I39" s="235"/>
      <c r="J39" s="235"/>
    </row>
    <row r="40" spans="1:10" s="15" customFormat="1" ht="20.45" customHeight="1">
      <c r="A40" s="81" t="s">
        <v>3394</v>
      </c>
      <c r="B40" s="310">
        <v>61</v>
      </c>
      <c r="C40" s="310">
        <v>0</v>
      </c>
      <c r="D40" s="310">
        <v>1</v>
      </c>
      <c r="E40" s="278">
        <f t="shared" si="0"/>
        <v>62</v>
      </c>
      <c r="F40" s="235"/>
      <c r="G40" s="235"/>
      <c r="H40" s="235"/>
      <c r="I40" s="235"/>
      <c r="J40" s="235"/>
    </row>
    <row r="41" spans="1:10" s="15" customFormat="1" ht="18" customHeight="1">
      <c r="A41" s="81" t="s">
        <v>3561</v>
      </c>
      <c r="B41" s="310">
        <v>9</v>
      </c>
      <c r="C41" s="310">
        <v>0</v>
      </c>
      <c r="D41" s="310">
        <v>0</v>
      </c>
      <c r="E41" s="278">
        <f t="shared" si="0"/>
        <v>9</v>
      </c>
      <c r="F41" s="235"/>
      <c r="G41" s="235"/>
      <c r="H41" s="235"/>
      <c r="I41" s="235"/>
      <c r="J41" s="235"/>
    </row>
    <row r="42" spans="1:10" s="15" customFormat="1" ht="12.6" customHeight="1">
      <c r="A42" s="81" t="s">
        <v>3427</v>
      </c>
      <c r="B42" s="310">
        <v>11</v>
      </c>
      <c r="C42" s="310">
        <v>0</v>
      </c>
      <c r="D42" s="310">
        <v>0</v>
      </c>
      <c r="E42" s="278">
        <f>SUM(B42:D42)</f>
        <v>11</v>
      </c>
      <c r="F42" s="235"/>
      <c r="G42" s="235"/>
      <c r="H42" s="235"/>
      <c r="I42" s="235"/>
      <c r="J42" s="235"/>
    </row>
    <row r="43" spans="1:10" s="15" customFormat="1" ht="12" customHeight="1">
      <c r="A43" s="81" t="s">
        <v>3395</v>
      </c>
      <c r="B43" s="310">
        <v>119</v>
      </c>
      <c r="C43" s="310">
        <v>1</v>
      </c>
      <c r="D43" s="310">
        <v>0</v>
      </c>
      <c r="E43" s="278">
        <f>SUM(B43:D43)</f>
        <v>120</v>
      </c>
      <c r="F43" s="235"/>
      <c r="G43" s="235"/>
      <c r="H43" s="235"/>
      <c r="I43" s="235"/>
      <c r="J43" s="235"/>
    </row>
    <row r="44" spans="1:10" s="15" customFormat="1" ht="12" customHeight="1">
      <c r="A44" s="81" t="s">
        <v>3396</v>
      </c>
      <c r="B44" s="310">
        <v>31</v>
      </c>
      <c r="C44" s="310">
        <v>0</v>
      </c>
      <c r="D44" s="310">
        <v>0</v>
      </c>
      <c r="E44" s="278">
        <f t="shared" ref="E44:E48" si="1">SUM(B44:D44)</f>
        <v>31</v>
      </c>
      <c r="F44" s="235"/>
      <c r="G44" s="235"/>
      <c r="H44" s="235"/>
      <c r="I44" s="235"/>
      <c r="J44" s="235"/>
    </row>
    <row r="45" spans="1:10" s="15" customFormat="1" ht="12" customHeight="1">
      <c r="A45" s="81" t="s">
        <v>3498</v>
      </c>
      <c r="B45" s="310">
        <v>6</v>
      </c>
      <c r="C45" s="310">
        <v>1</v>
      </c>
      <c r="D45" s="310">
        <v>0</v>
      </c>
      <c r="E45" s="278">
        <f t="shared" si="1"/>
        <v>7</v>
      </c>
      <c r="F45" s="235"/>
      <c r="G45" s="235"/>
      <c r="H45" s="235"/>
      <c r="I45" s="235"/>
      <c r="J45" s="235"/>
    </row>
    <row r="46" spans="1:10" s="15" customFormat="1" ht="12" customHeight="1">
      <c r="A46" s="81" t="s">
        <v>3499</v>
      </c>
      <c r="B46" s="310">
        <v>35</v>
      </c>
      <c r="C46" s="310">
        <v>0</v>
      </c>
      <c r="D46" s="310">
        <v>0</v>
      </c>
      <c r="E46" s="278">
        <f t="shared" si="1"/>
        <v>35</v>
      </c>
      <c r="F46" s="235"/>
      <c r="G46" s="235"/>
      <c r="H46" s="235"/>
      <c r="I46" s="235"/>
      <c r="J46" s="235"/>
    </row>
    <row r="47" spans="1:10" s="15" customFormat="1" ht="12" customHeight="1">
      <c r="A47" s="81" t="s">
        <v>3397</v>
      </c>
      <c r="B47" s="311">
        <v>73</v>
      </c>
      <c r="C47" s="311">
        <v>0</v>
      </c>
      <c r="D47" s="310">
        <v>0</v>
      </c>
      <c r="E47" s="278">
        <f t="shared" si="1"/>
        <v>73</v>
      </c>
      <c r="F47" s="235"/>
      <c r="G47" s="235"/>
      <c r="H47" s="235"/>
      <c r="I47" s="235"/>
      <c r="J47" s="235"/>
    </row>
    <row r="48" spans="1:10" s="15" customFormat="1" ht="12" customHeight="1">
      <c r="A48" s="81" t="s">
        <v>3633</v>
      </c>
      <c r="B48" s="310">
        <v>6</v>
      </c>
      <c r="C48" s="310">
        <v>0</v>
      </c>
      <c r="D48" s="310">
        <v>0</v>
      </c>
      <c r="E48" s="278">
        <f t="shared" si="1"/>
        <v>6</v>
      </c>
      <c r="F48" s="235"/>
      <c r="G48" s="235"/>
      <c r="H48" s="235"/>
      <c r="I48" s="235"/>
      <c r="J48" s="235"/>
    </row>
    <row r="49" spans="1:10" s="15" customFormat="1" ht="12" customHeight="1">
      <c r="A49" s="81" t="s">
        <v>3505</v>
      </c>
      <c r="B49" s="310">
        <v>2</v>
      </c>
      <c r="C49" s="310">
        <v>0</v>
      </c>
      <c r="D49" s="310">
        <v>0</v>
      </c>
      <c r="E49" s="278">
        <f>SUM(B49:D49)</f>
        <v>2</v>
      </c>
      <c r="F49" s="235"/>
      <c r="G49" s="235"/>
      <c r="H49" s="235"/>
      <c r="I49" s="235"/>
      <c r="J49" s="235"/>
    </row>
    <row r="50" spans="1:10" s="15" customFormat="1" ht="12" customHeight="1">
      <c r="A50" s="81" t="s">
        <v>3625</v>
      </c>
      <c r="B50" s="310">
        <v>1</v>
      </c>
      <c r="C50" s="310">
        <v>0</v>
      </c>
      <c r="D50" s="310">
        <v>0</v>
      </c>
      <c r="E50" s="278">
        <f t="shared" ref="E50:E53" si="2">SUM(B50:D50)</f>
        <v>1</v>
      </c>
      <c r="F50" s="235"/>
      <c r="G50" s="235"/>
      <c r="H50" s="235"/>
      <c r="I50" s="235"/>
      <c r="J50" s="235"/>
    </row>
    <row r="51" spans="1:10" s="15" customFormat="1" ht="12" customHeight="1">
      <c r="A51" s="81" t="s">
        <v>3634</v>
      </c>
      <c r="B51" s="310">
        <v>1</v>
      </c>
      <c r="C51" s="310">
        <v>0</v>
      </c>
      <c r="D51" s="310">
        <v>0</v>
      </c>
      <c r="E51" s="278">
        <f t="shared" si="2"/>
        <v>1</v>
      </c>
      <c r="F51" s="235"/>
      <c r="G51" s="235"/>
      <c r="H51" s="235"/>
      <c r="I51" s="235"/>
      <c r="J51" s="235"/>
    </row>
    <row r="52" spans="1:10" s="15" customFormat="1" ht="12" customHeight="1">
      <c r="A52" s="81" t="s">
        <v>3665</v>
      </c>
      <c r="B52" s="310">
        <v>1</v>
      </c>
      <c r="C52" s="310">
        <v>0</v>
      </c>
      <c r="D52" s="310">
        <v>0</v>
      </c>
      <c r="E52" s="278">
        <f t="shared" si="2"/>
        <v>1</v>
      </c>
      <c r="F52" s="235"/>
      <c r="G52" s="235"/>
      <c r="H52" s="235"/>
      <c r="I52" s="235"/>
      <c r="J52" s="235"/>
    </row>
    <row r="53" spans="1:10" s="15" customFormat="1" ht="12" customHeight="1">
      <c r="A53" s="81" t="s">
        <v>3264</v>
      </c>
      <c r="B53" s="310">
        <v>13</v>
      </c>
      <c r="C53" s="310">
        <v>0</v>
      </c>
      <c r="D53" s="310">
        <v>0</v>
      </c>
      <c r="E53" s="278">
        <f t="shared" si="2"/>
        <v>13</v>
      </c>
      <c r="F53" s="235"/>
      <c r="G53" s="235"/>
      <c r="H53" s="235"/>
      <c r="I53" s="235"/>
      <c r="J53" s="235"/>
    </row>
    <row r="54" spans="1:10" ht="15" customHeight="1"/>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9" activePane="bottomLeft" state="frozen"/>
      <selection activeCell="A19" sqref="A19"/>
      <selection pane="bottomLeft" activeCell="A22" sqref="A22:XFD22"/>
    </sheetView>
  </sheetViews>
  <sheetFormatPr baseColWidth="10" defaultColWidth="11.42578125" defaultRowHeight="24.75" customHeight="1"/>
  <cols>
    <col min="1" max="1" width="72.5703125" style="11" customWidth="1"/>
    <col min="2" max="2" width="10.7109375" style="11" customWidth="1"/>
    <col min="3" max="5" width="9.7109375" style="11" customWidth="1"/>
    <col min="6" max="6" width="15.140625" style="11" customWidth="1"/>
    <col min="7" max="16384" width="11.42578125" style="11"/>
  </cols>
  <sheetData>
    <row r="1" spans="1:10" s="2" customFormat="1" ht="15.75" customHeight="1">
      <c r="A1" s="332" t="s">
        <v>33</v>
      </c>
      <c r="B1" s="345"/>
      <c r="C1" s="345"/>
      <c r="D1" s="38"/>
      <c r="E1" s="38"/>
      <c r="F1" s="87" t="s">
        <v>102</v>
      </c>
    </row>
    <row r="2" spans="1:10" s="2" customFormat="1" ht="5.25" customHeight="1">
      <c r="A2" s="1"/>
      <c r="B2" s="1"/>
      <c r="C2" s="1"/>
      <c r="D2" s="1"/>
      <c r="E2" s="1"/>
    </row>
    <row r="3" spans="1:10" s="67" customFormat="1" ht="15" customHeight="1">
      <c r="A3" s="42" t="s">
        <v>96</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39" t="s">
        <v>3673</v>
      </c>
      <c r="B6" s="340"/>
      <c r="C6" s="9"/>
      <c r="D6" s="9"/>
      <c r="E6" s="9"/>
    </row>
    <row r="7" spans="1:10" s="67" customFormat="1" ht="21.75" customHeight="1">
      <c r="A7" s="341"/>
      <c r="B7" s="343"/>
      <c r="C7" s="343"/>
      <c r="D7" s="343"/>
      <c r="E7" s="131"/>
    </row>
    <row r="8" spans="1:10" s="67" customFormat="1" ht="21.75" customHeight="1">
      <c r="A8" s="342"/>
      <c r="B8" s="296" t="s">
        <v>35</v>
      </c>
      <c r="C8" s="296" t="s">
        <v>36</v>
      </c>
      <c r="D8" s="296" t="s">
        <v>37</v>
      </c>
      <c r="E8" s="296" t="s">
        <v>38</v>
      </c>
    </row>
    <row r="9" spans="1:10" s="8" customFormat="1" ht="21" customHeight="1">
      <c r="A9" s="297" t="s">
        <v>38</v>
      </c>
      <c r="B9" s="298">
        <f>SUM(B12:B30)</f>
        <v>349</v>
      </c>
      <c r="C9" s="298">
        <f>SUM(C12:C30)</f>
        <v>3</v>
      </c>
      <c r="D9" s="298">
        <f>SUM(D12:D30)</f>
        <v>1</v>
      </c>
      <c r="E9" s="298">
        <f>SUM(E12:E30)</f>
        <v>353</v>
      </c>
      <c r="F9" s="10"/>
    </row>
    <row r="10" spans="1:10" s="8" customFormat="1" ht="9" customHeight="1">
      <c r="A10" s="62"/>
      <c r="B10" s="88"/>
      <c r="C10" s="66"/>
      <c r="D10" s="66"/>
      <c r="E10" s="298"/>
    </row>
    <row r="11" spans="1:10" s="8" customFormat="1" ht="12" customHeight="1">
      <c r="A11" s="297" t="s">
        <v>1</v>
      </c>
      <c r="B11" s="88"/>
      <c r="C11" s="66"/>
      <c r="D11" s="66"/>
      <c r="E11" s="298"/>
    </row>
    <row r="12" spans="1:10" s="88" customFormat="1" ht="17.25" customHeight="1">
      <c r="A12" s="81" t="s">
        <v>3375</v>
      </c>
      <c r="B12" s="310">
        <v>2</v>
      </c>
      <c r="C12" s="310">
        <v>0</v>
      </c>
      <c r="D12" s="310">
        <v>0</v>
      </c>
      <c r="E12" s="278">
        <f t="shared" ref="E12:E18" si="0">SUM(B12:D12)</f>
        <v>2</v>
      </c>
      <c r="F12" s="235"/>
      <c r="G12" s="235"/>
      <c r="H12" s="235"/>
      <c r="I12" s="235"/>
      <c r="J12" s="235"/>
    </row>
    <row r="13" spans="1:10" s="88" customFormat="1" ht="17.25" customHeight="1">
      <c r="A13" s="81" t="s">
        <v>3377</v>
      </c>
      <c r="B13" s="310">
        <v>1</v>
      </c>
      <c r="C13" s="310">
        <v>0</v>
      </c>
      <c r="D13" s="310">
        <v>0</v>
      </c>
      <c r="E13" s="278">
        <f t="shared" si="0"/>
        <v>1</v>
      </c>
      <c r="F13" s="235"/>
      <c r="G13" s="235"/>
      <c r="H13" s="235"/>
      <c r="I13" s="235"/>
      <c r="J13" s="235"/>
    </row>
    <row r="14" spans="1:10" s="88" customFormat="1" ht="17.25" customHeight="1">
      <c r="A14" s="81" t="s">
        <v>3378</v>
      </c>
      <c r="B14" s="310">
        <v>2</v>
      </c>
      <c r="C14" s="310">
        <v>0</v>
      </c>
      <c r="D14" s="310">
        <v>0</v>
      </c>
      <c r="E14" s="278">
        <f t="shared" si="0"/>
        <v>2</v>
      </c>
      <c r="F14" s="235"/>
      <c r="G14" s="235"/>
      <c r="H14" s="235"/>
      <c r="I14" s="235"/>
      <c r="J14" s="235"/>
    </row>
    <row r="15" spans="1:10" s="88" customFormat="1" ht="17.25" customHeight="1">
      <c r="A15" s="81" t="s">
        <v>3387</v>
      </c>
      <c r="B15" s="310">
        <v>1</v>
      </c>
      <c r="C15" s="310">
        <v>0</v>
      </c>
      <c r="D15" s="310">
        <v>0</v>
      </c>
      <c r="E15" s="278">
        <f t="shared" si="0"/>
        <v>1</v>
      </c>
      <c r="F15" s="235"/>
      <c r="G15" s="235"/>
      <c r="H15" s="235"/>
      <c r="I15" s="235"/>
      <c r="J15" s="235"/>
    </row>
    <row r="16" spans="1:10" s="88" customFormat="1" ht="17.25" customHeight="1">
      <c r="A16" s="81" t="s">
        <v>3388</v>
      </c>
      <c r="B16" s="310">
        <v>2</v>
      </c>
      <c r="C16" s="310">
        <v>0</v>
      </c>
      <c r="D16" s="310">
        <v>0</v>
      </c>
      <c r="E16" s="278">
        <f t="shared" si="0"/>
        <v>2</v>
      </c>
      <c r="F16" s="235"/>
      <c r="G16" s="235"/>
      <c r="H16" s="235"/>
      <c r="I16" s="235"/>
      <c r="J16" s="235"/>
    </row>
    <row r="17" spans="1:10" s="88" customFormat="1" ht="24.75" customHeight="1">
      <c r="A17" s="81" t="s">
        <v>3389</v>
      </c>
      <c r="B17" s="310">
        <v>2</v>
      </c>
      <c r="C17" s="310">
        <v>0</v>
      </c>
      <c r="D17" s="310">
        <v>0</v>
      </c>
      <c r="E17" s="278">
        <f t="shared" si="0"/>
        <v>2</v>
      </c>
      <c r="F17" s="235"/>
      <c r="G17" s="235"/>
      <c r="H17" s="235"/>
      <c r="I17" s="235"/>
      <c r="J17" s="235"/>
    </row>
    <row r="18" spans="1:10" s="88" customFormat="1" ht="17.25" customHeight="1">
      <c r="A18" s="81" t="s">
        <v>3390</v>
      </c>
      <c r="B18" s="310">
        <v>2</v>
      </c>
      <c r="C18" s="310">
        <v>0</v>
      </c>
      <c r="D18" s="310">
        <v>0</v>
      </c>
      <c r="E18" s="278">
        <f t="shared" si="0"/>
        <v>2</v>
      </c>
      <c r="F18" s="235"/>
      <c r="G18" s="235"/>
      <c r="H18" s="235"/>
      <c r="I18" s="235"/>
      <c r="J18" s="235"/>
    </row>
    <row r="19" spans="1:10" s="88" customFormat="1" ht="17.25" customHeight="1">
      <c r="A19" s="81" t="s">
        <v>3391</v>
      </c>
      <c r="B19" s="310">
        <v>4</v>
      </c>
      <c r="C19" s="310">
        <v>0</v>
      </c>
      <c r="D19" s="310">
        <v>0</v>
      </c>
      <c r="E19" s="278">
        <f t="shared" ref="E19:E30" si="1">SUM(B19:D19)</f>
        <v>4</v>
      </c>
      <c r="F19" s="235"/>
      <c r="G19" s="235"/>
      <c r="H19" s="235"/>
      <c r="I19" s="235"/>
      <c r="J19" s="235"/>
    </row>
    <row r="20" spans="1:10" s="88" customFormat="1" ht="24.75" customHeight="1">
      <c r="A20" s="81" t="s">
        <v>3393</v>
      </c>
      <c r="B20" s="310">
        <v>214</v>
      </c>
      <c r="C20" s="310">
        <v>1</v>
      </c>
      <c r="D20" s="310">
        <v>0</v>
      </c>
      <c r="E20" s="278">
        <f t="shared" si="1"/>
        <v>215</v>
      </c>
      <c r="F20" s="235"/>
      <c r="G20" s="235"/>
      <c r="H20" s="235"/>
      <c r="I20" s="235"/>
      <c r="J20" s="235"/>
    </row>
    <row r="21" spans="1:10" s="88" customFormat="1" ht="27.75" customHeight="1">
      <c r="A21" s="81" t="s">
        <v>3394</v>
      </c>
      <c r="B21" s="310">
        <v>83</v>
      </c>
      <c r="C21" s="310">
        <v>2</v>
      </c>
      <c r="D21" s="310">
        <v>1</v>
      </c>
      <c r="E21" s="278">
        <f t="shared" si="1"/>
        <v>86</v>
      </c>
      <c r="F21" s="235"/>
      <c r="G21" s="235"/>
      <c r="H21" s="235"/>
      <c r="I21" s="235"/>
      <c r="J21" s="235"/>
    </row>
    <row r="22" spans="1:10" s="88" customFormat="1" ht="24" customHeight="1">
      <c r="A22" s="81" t="s">
        <v>3561</v>
      </c>
      <c r="B22" s="310">
        <v>4</v>
      </c>
      <c r="C22" s="310">
        <v>0</v>
      </c>
      <c r="D22" s="310">
        <v>0</v>
      </c>
      <c r="E22" s="278">
        <f t="shared" si="1"/>
        <v>4</v>
      </c>
      <c r="F22" s="235"/>
      <c r="G22" s="235"/>
      <c r="H22" s="235"/>
      <c r="I22" s="235"/>
      <c r="J22" s="235"/>
    </row>
    <row r="23" spans="1:10" s="88" customFormat="1" ht="17.25" customHeight="1">
      <c r="A23" s="81" t="s">
        <v>3427</v>
      </c>
      <c r="B23" s="310">
        <v>8</v>
      </c>
      <c r="C23" s="310">
        <v>0</v>
      </c>
      <c r="D23" s="310">
        <v>0</v>
      </c>
      <c r="E23" s="278">
        <f t="shared" si="1"/>
        <v>8</v>
      </c>
      <c r="F23" s="235"/>
      <c r="G23" s="235"/>
      <c r="H23" s="235"/>
      <c r="I23" s="235"/>
      <c r="J23" s="235"/>
    </row>
    <row r="24" spans="1:10" s="88" customFormat="1" ht="17.25" customHeight="1">
      <c r="A24" s="81" t="s">
        <v>3395</v>
      </c>
      <c r="B24" s="310">
        <v>6</v>
      </c>
      <c r="C24" s="310">
        <v>0</v>
      </c>
      <c r="D24" s="310">
        <v>0</v>
      </c>
      <c r="E24" s="278">
        <f t="shared" si="1"/>
        <v>6</v>
      </c>
      <c r="F24" s="235"/>
      <c r="G24" s="235"/>
      <c r="H24" s="235"/>
      <c r="I24" s="235"/>
      <c r="J24" s="235"/>
    </row>
    <row r="25" spans="1:10" s="88" customFormat="1" ht="17.25" customHeight="1">
      <c r="A25" s="81" t="s">
        <v>3396</v>
      </c>
      <c r="B25" s="310">
        <v>6</v>
      </c>
      <c r="C25" s="310">
        <v>0</v>
      </c>
      <c r="D25" s="310">
        <v>0</v>
      </c>
      <c r="E25" s="278">
        <f t="shared" si="1"/>
        <v>6</v>
      </c>
      <c r="F25" s="235"/>
      <c r="G25" s="235"/>
      <c r="H25" s="235"/>
      <c r="I25" s="235"/>
      <c r="J25" s="235"/>
    </row>
    <row r="26" spans="1:10" s="88" customFormat="1" ht="17.25" customHeight="1">
      <c r="A26" s="81" t="s">
        <v>3498</v>
      </c>
      <c r="B26" s="310">
        <v>1</v>
      </c>
      <c r="C26" s="310">
        <v>0</v>
      </c>
      <c r="D26" s="310">
        <v>0</v>
      </c>
      <c r="E26" s="278">
        <f t="shared" si="1"/>
        <v>1</v>
      </c>
      <c r="F26" s="235"/>
      <c r="G26" s="235"/>
      <c r="H26" s="235"/>
      <c r="I26" s="235"/>
      <c r="J26" s="235"/>
    </row>
    <row r="27" spans="1:10" s="88" customFormat="1" ht="17.25" customHeight="1">
      <c r="A27" s="81" t="s">
        <v>3397</v>
      </c>
      <c r="B27" s="310">
        <v>6</v>
      </c>
      <c r="C27" s="310">
        <v>0</v>
      </c>
      <c r="D27" s="310">
        <v>0</v>
      </c>
      <c r="E27" s="278">
        <f t="shared" si="1"/>
        <v>6</v>
      </c>
      <c r="F27" s="235"/>
      <c r="G27" s="235"/>
      <c r="H27" s="235"/>
      <c r="I27" s="235"/>
      <c r="J27" s="235"/>
    </row>
    <row r="28" spans="1:10" s="88" customFormat="1" ht="22.5" customHeight="1">
      <c r="A28" s="81" t="s">
        <v>3676</v>
      </c>
      <c r="B28" s="310">
        <v>1</v>
      </c>
      <c r="C28" s="310">
        <v>0</v>
      </c>
      <c r="D28" s="310">
        <v>0</v>
      </c>
      <c r="E28" s="278">
        <f t="shared" si="1"/>
        <v>1</v>
      </c>
      <c r="F28" s="235"/>
      <c r="G28" s="235"/>
      <c r="H28" s="235"/>
      <c r="I28" s="235"/>
      <c r="J28" s="235"/>
    </row>
    <row r="29" spans="1:10" s="88" customFormat="1" ht="24.75" customHeight="1">
      <c r="A29" s="81" t="s">
        <v>3677</v>
      </c>
      <c r="B29" s="310">
        <v>1</v>
      </c>
      <c r="C29" s="310">
        <v>0</v>
      </c>
      <c r="D29" s="310">
        <v>0</v>
      </c>
      <c r="E29" s="278">
        <f t="shared" si="1"/>
        <v>1</v>
      </c>
      <c r="F29" s="235"/>
      <c r="G29" s="235"/>
      <c r="H29" s="235"/>
      <c r="I29" s="235"/>
      <c r="J29" s="235"/>
    </row>
    <row r="30" spans="1:10" s="88" customFormat="1" ht="17.25" customHeight="1">
      <c r="A30" s="81" t="s">
        <v>3264</v>
      </c>
      <c r="B30" s="310">
        <v>3</v>
      </c>
      <c r="C30" s="310">
        <v>0</v>
      </c>
      <c r="D30" s="310">
        <v>0</v>
      </c>
      <c r="E30" s="278">
        <f t="shared" si="1"/>
        <v>3</v>
      </c>
      <c r="F30" s="235"/>
      <c r="G30" s="235"/>
      <c r="H30" s="235"/>
      <c r="I30" s="235"/>
      <c r="J30" s="235"/>
    </row>
    <row r="31" spans="1:10" ht="15" customHeight="1">
      <c r="E31" s="95"/>
    </row>
    <row r="32" spans="1:10"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2"/>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11" sqref="A11:D43"/>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32" t="s">
        <v>33</v>
      </c>
      <c r="B1" s="345"/>
      <c r="C1" s="345"/>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67" customFormat="1" ht="21.75" customHeight="1">
      <c r="A8" s="342"/>
      <c r="B8" s="45" t="s">
        <v>35</v>
      </c>
      <c r="C8" s="45" t="s">
        <v>36</v>
      </c>
      <c r="D8" s="45" t="s">
        <v>37</v>
      </c>
      <c r="E8" s="45" t="s">
        <v>38</v>
      </c>
    </row>
    <row r="9" spans="1:9" s="8" customFormat="1" ht="21" customHeight="1">
      <c r="A9" s="54" t="s">
        <v>38</v>
      </c>
      <c r="B9" s="65">
        <f>SUM(B11:B59)</f>
        <v>4745</v>
      </c>
      <c r="C9" s="65">
        <f>SUM(C11:C59)</f>
        <v>26</v>
      </c>
      <c r="D9" s="65">
        <f>SUM(D11:D59)</f>
        <v>6</v>
      </c>
      <c r="E9" s="65">
        <f>SUM(E11:E59)</f>
        <v>4777</v>
      </c>
      <c r="F9" s="10"/>
    </row>
    <row r="10" spans="1:9" s="8" customFormat="1" ht="9" customHeight="1">
      <c r="A10" s="62"/>
      <c r="B10" s="66"/>
      <c r="C10" s="66"/>
      <c r="D10" s="66"/>
      <c r="E10" s="65"/>
    </row>
    <row r="11" spans="1:9" s="88" customFormat="1" ht="12" customHeight="1">
      <c r="A11" s="82" t="s">
        <v>3263</v>
      </c>
      <c r="B11" s="97">
        <v>4</v>
      </c>
      <c r="C11" s="97">
        <v>1</v>
      </c>
      <c r="D11" s="97">
        <v>0</v>
      </c>
      <c r="E11" s="65">
        <f t="shared" ref="E11:E43" si="0">SUM(B11:D11)</f>
        <v>5</v>
      </c>
      <c r="F11" s="40"/>
      <c r="G11" s="15"/>
      <c r="H11" s="15"/>
      <c r="I11" s="15"/>
    </row>
    <row r="12" spans="1:9" s="88" customFormat="1" ht="12" customHeight="1">
      <c r="A12" s="82" t="s">
        <v>3480</v>
      </c>
      <c r="B12" s="97">
        <v>26</v>
      </c>
      <c r="C12" s="97">
        <v>0</v>
      </c>
      <c r="D12" s="97">
        <v>0</v>
      </c>
      <c r="E12" s="65">
        <f t="shared" si="0"/>
        <v>26</v>
      </c>
      <c r="F12" s="41"/>
      <c r="G12" s="11"/>
      <c r="H12" s="11"/>
      <c r="I12" s="11"/>
    </row>
    <row r="13" spans="1:9" s="88" customFormat="1" ht="12" customHeight="1">
      <c r="A13" s="82" t="s">
        <v>3481</v>
      </c>
      <c r="B13" s="97">
        <v>69</v>
      </c>
      <c r="C13" s="97">
        <v>0</v>
      </c>
      <c r="D13" s="97">
        <v>0</v>
      </c>
      <c r="E13" s="65">
        <f t="shared" si="0"/>
        <v>69</v>
      </c>
      <c r="F13" s="41"/>
      <c r="G13" s="11"/>
      <c r="H13" s="11"/>
      <c r="I13" s="11"/>
    </row>
    <row r="14" spans="1:9" s="88" customFormat="1" ht="12" customHeight="1">
      <c r="A14" s="82" t="s">
        <v>3482</v>
      </c>
      <c r="B14" s="97">
        <v>95</v>
      </c>
      <c r="C14" s="97">
        <v>5</v>
      </c>
      <c r="D14" s="97">
        <v>0</v>
      </c>
      <c r="E14" s="65">
        <f t="shared" si="0"/>
        <v>100</v>
      </c>
      <c r="F14" s="41"/>
      <c r="G14" s="11"/>
      <c r="H14" s="11"/>
      <c r="I14" s="11"/>
    </row>
    <row r="15" spans="1:9" s="88" customFormat="1" ht="12" customHeight="1">
      <c r="A15" s="82" t="s">
        <v>3398</v>
      </c>
      <c r="B15" s="97">
        <v>73</v>
      </c>
      <c r="C15" s="97">
        <v>2</v>
      </c>
      <c r="D15" s="97">
        <v>0</v>
      </c>
      <c r="E15" s="65">
        <f t="shared" si="0"/>
        <v>75</v>
      </c>
      <c r="F15" s="41"/>
      <c r="G15" s="11"/>
      <c r="H15" s="11"/>
      <c r="I15" s="11"/>
    </row>
    <row r="16" spans="1:9" s="88" customFormat="1" ht="12" customHeight="1">
      <c r="A16" s="82" t="s">
        <v>3483</v>
      </c>
      <c r="B16" s="97">
        <v>379</v>
      </c>
      <c r="C16" s="97">
        <v>1</v>
      </c>
      <c r="D16" s="97">
        <v>0</v>
      </c>
      <c r="E16" s="65">
        <f t="shared" si="0"/>
        <v>380</v>
      </c>
      <c r="F16" s="41"/>
      <c r="G16" s="11"/>
      <c r="H16" s="11"/>
      <c r="I16" s="11"/>
    </row>
    <row r="17" spans="1:9" s="88" customFormat="1" ht="12" customHeight="1">
      <c r="A17" s="82" t="s">
        <v>3484</v>
      </c>
      <c r="B17" s="97">
        <v>120</v>
      </c>
      <c r="C17" s="97">
        <v>1</v>
      </c>
      <c r="D17" s="97">
        <v>1</v>
      </c>
      <c r="E17" s="65">
        <f t="shared" si="0"/>
        <v>122</v>
      </c>
      <c r="F17" s="40"/>
      <c r="G17" s="11"/>
      <c r="H17" s="11"/>
      <c r="I17" s="11"/>
    </row>
    <row r="18" spans="1:9" s="88" customFormat="1" ht="12" customHeight="1">
      <c r="A18" s="82" t="s">
        <v>3635</v>
      </c>
      <c r="B18" s="97">
        <v>9</v>
      </c>
      <c r="C18" s="97">
        <v>0</v>
      </c>
      <c r="D18" s="97">
        <v>0</v>
      </c>
      <c r="E18" s="65">
        <f t="shared" si="0"/>
        <v>9</v>
      </c>
      <c r="F18" s="41"/>
      <c r="G18" s="11"/>
      <c r="H18" s="11"/>
      <c r="I18" s="11"/>
    </row>
    <row r="19" spans="1:9" s="88" customFormat="1" ht="12" customHeight="1">
      <c r="A19" s="82" t="s">
        <v>3562</v>
      </c>
      <c r="B19" s="97">
        <v>125</v>
      </c>
      <c r="C19" s="97">
        <v>0</v>
      </c>
      <c r="D19" s="97">
        <v>1</v>
      </c>
      <c r="E19" s="65">
        <f t="shared" si="0"/>
        <v>126</v>
      </c>
      <c r="F19" s="41"/>
      <c r="G19" s="15"/>
      <c r="H19" s="15"/>
      <c r="I19" s="15"/>
    </row>
    <row r="20" spans="1:9" s="88" customFormat="1" ht="12" customHeight="1">
      <c r="A20" s="82" t="s">
        <v>3563</v>
      </c>
      <c r="B20" s="97">
        <v>16</v>
      </c>
      <c r="C20" s="97">
        <v>0</v>
      </c>
      <c r="D20" s="97">
        <v>0</v>
      </c>
      <c r="E20" s="65">
        <f t="shared" si="0"/>
        <v>16</v>
      </c>
      <c r="F20" s="41"/>
      <c r="G20" s="15"/>
      <c r="H20" s="15"/>
      <c r="I20" s="15"/>
    </row>
    <row r="21" spans="1:9" s="88" customFormat="1" ht="12" customHeight="1">
      <c r="A21" s="82" t="s">
        <v>3399</v>
      </c>
      <c r="B21" s="97">
        <v>8</v>
      </c>
      <c r="C21" s="97">
        <v>0</v>
      </c>
      <c r="D21" s="97">
        <v>0</v>
      </c>
      <c r="E21" s="65">
        <f t="shared" si="0"/>
        <v>8</v>
      </c>
      <c r="F21" s="41"/>
      <c r="G21" s="15"/>
      <c r="H21" s="15"/>
      <c r="I21" s="15"/>
    </row>
    <row r="22" spans="1:9" s="88" customFormat="1" ht="12" customHeight="1">
      <c r="A22" s="82" t="s">
        <v>3428</v>
      </c>
      <c r="B22" s="97">
        <v>11</v>
      </c>
      <c r="C22" s="97">
        <v>0</v>
      </c>
      <c r="D22" s="97">
        <v>0</v>
      </c>
      <c r="E22" s="65">
        <f t="shared" si="0"/>
        <v>11</v>
      </c>
      <c r="F22" s="41"/>
      <c r="G22" s="15"/>
      <c r="H22" s="15"/>
      <c r="I22" s="15"/>
    </row>
    <row r="23" spans="1:9" s="88" customFormat="1" ht="12" customHeight="1">
      <c r="A23" s="82" t="s">
        <v>3564</v>
      </c>
      <c r="B23" s="97">
        <v>833</v>
      </c>
      <c r="C23" s="97">
        <v>3</v>
      </c>
      <c r="D23" s="97">
        <v>2</v>
      </c>
      <c r="E23" s="65">
        <f t="shared" si="0"/>
        <v>838</v>
      </c>
      <c r="F23" s="41"/>
      <c r="G23" s="11"/>
      <c r="H23" s="11"/>
      <c r="I23" s="11"/>
    </row>
    <row r="24" spans="1:9" s="88" customFormat="1" ht="12" customHeight="1">
      <c r="A24" s="82" t="s">
        <v>3485</v>
      </c>
      <c r="B24" s="97">
        <v>45</v>
      </c>
      <c r="C24" s="97">
        <v>2</v>
      </c>
      <c r="D24" s="97">
        <v>0</v>
      </c>
      <c r="E24" s="65">
        <f t="shared" si="0"/>
        <v>47</v>
      </c>
      <c r="F24" s="41"/>
      <c r="G24" s="11"/>
      <c r="H24" s="11"/>
      <c r="I24" s="11"/>
    </row>
    <row r="25" spans="1:9" s="88" customFormat="1" ht="12" customHeight="1">
      <c r="A25" s="82" t="s">
        <v>3486</v>
      </c>
      <c r="B25" s="97">
        <v>84</v>
      </c>
      <c r="C25" s="97">
        <v>0</v>
      </c>
      <c r="D25" s="97">
        <v>0</v>
      </c>
      <c r="E25" s="65">
        <f t="shared" si="0"/>
        <v>84</v>
      </c>
      <c r="F25" s="41"/>
      <c r="G25" s="11"/>
      <c r="H25" s="11"/>
      <c r="I25" s="11"/>
    </row>
    <row r="26" spans="1:9" s="88" customFormat="1" ht="12" customHeight="1">
      <c r="A26" s="82" t="s">
        <v>3636</v>
      </c>
      <c r="B26" s="97">
        <v>4</v>
      </c>
      <c r="C26" s="97">
        <v>0</v>
      </c>
      <c r="D26" s="97">
        <v>0</v>
      </c>
      <c r="E26" s="65">
        <f t="shared" si="0"/>
        <v>4</v>
      </c>
      <c r="F26" s="41"/>
      <c r="G26" s="11"/>
      <c r="H26" s="11"/>
      <c r="I26" s="11"/>
    </row>
    <row r="27" spans="1:9" s="15" customFormat="1" ht="12" customHeight="1">
      <c r="A27" s="82" t="s">
        <v>3487</v>
      </c>
      <c r="B27" s="97">
        <v>31</v>
      </c>
      <c r="C27" s="97">
        <v>0</v>
      </c>
      <c r="D27" s="97">
        <v>0</v>
      </c>
      <c r="E27" s="65">
        <f t="shared" si="0"/>
        <v>31</v>
      </c>
      <c r="F27" s="41"/>
      <c r="G27" s="11"/>
      <c r="H27" s="11"/>
      <c r="I27" s="11"/>
    </row>
    <row r="28" spans="1:9" s="15" customFormat="1" ht="12" customHeight="1">
      <c r="A28" s="82" t="s">
        <v>3488</v>
      </c>
      <c r="B28" s="97">
        <v>30</v>
      </c>
      <c r="C28" s="97">
        <v>0</v>
      </c>
      <c r="D28" s="97">
        <v>0</v>
      </c>
      <c r="E28" s="65">
        <f t="shared" si="0"/>
        <v>30</v>
      </c>
      <c r="F28" s="41"/>
      <c r="G28" s="11"/>
      <c r="H28" s="11"/>
      <c r="I28" s="11"/>
    </row>
    <row r="29" spans="1:9" s="15" customFormat="1" ht="12" customHeight="1">
      <c r="A29" s="81" t="s">
        <v>3489</v>
      </c>
      <c r="B29" s="97">
        <v>19</v>
      </c>
      <c r="C29" s="97">
        <v>0</v>
      </c>
      <c r="D29" s="97">
        <v>0</v>
      </c>
      <c r="E29" s="65">
        <f t="shared" si="0"/>
        <v>19</v>
      </c>
      <c r="F29" s="41"/>
      <c r="G29" s="11"/>
      <c r="H29" s="11"/>
      <c r="I29" s="11"/>
    </row>
    <row r="30" spans="1:9" s="15" customFormat="1" ht="12" customHeight="1">
      <c r="A30" s="82" t="s">
        <v>3490</v>
      </c>
      <c r="B30" s="97">
        <v>76</v>
      </c>
      <c r="C30" s="97">
        <v>1</v>
      </c>
      <c r="D30" s="97">
        <v>0</v>
      </c>
      <c r="E30" s="65">
        <f t="shared" si="0"/>
        <v>77</v>
      </c>
      <c r="F30" s="41"/>
      <c r="G30" s="11"/>
      <c r="H30" s="11"/>
      <c r="I30" s="11"/>
    </row>
    <row r="31" spans="1:9" s="15" customFormat="1" ht="12" customHeight="1">
      <c r="A31" s="82" t="s">
        <v>3565</v>
      </c>
      <c r="B31" s="97">
        <v>169</v>
      </c>
      <c r="C31" s="97">
        <v>1</v>
      </c>
      <c r="D31" s="97">
        <v>0</v>
      </c>
      <c r="E31" s="65">
        <f t="shared" si="0"/>
        <v>170</v>
      </c>
      <c r="F31" s="41"/>
      <c r="G31" s="11"/>
      <c r="H31" s="11"/>
      <c r="I31" s="11"/>
    </row>
    <row r="32" spans="1:9" s="15" customFormat="1" ht="12" customHeight="1">
      <c r="A32" s="82" t="s">
        <v>3566</v>
      </c>
      <c r="B32" s="97">
        <v>95</v>
      </c>
      <c r="C32" s="97">
        <v>0</v>
      </c>
      <c r="D32" s="97">
        <v>0</v>
      </c>
      <c r="E32" s="65">
        <f t="shared" si="0"/>
        <v>95</v>
      </c>
      <c r="F32" s="41"/>
      <c r="G32" s="11"/>
      <c r="H32" s="11"/>
      <c r="I32" s="11"/>
    </row>
    <row r="33" spans="1:9" s="15" customFormat="1" ht="12" customHeight="1">
      <c r="A33" s="82" t="s">
        <v>3567</v>
      </c>
      <c r="B33" s="97">
        <v>97</v>
      </c>
      <c r="C33" s="97">
        <v>0</v>
      </c>
      <c r="D33" s="97">
        <v>0</v>
      </c>
      <c r="E33" s="65">
        <f t="shared" si="0"/>
        <v>97</v>
      </c>
      <c r="F33" s="41"/>
      <c r="G33" s="11"/>
      <c r="H33" s="11"/>
      <c r="I33" s="11"/>
    </row>
    <row r="34" spans="1:9" s="15" customFormat="1" ht="12" customHeight="1">
      <c r="A34" s="82" t="s">
        <v>3491</v>
      </c>
      <c r="B34" s="97">
        <v>16</v>
      </c>
      <c r="C34" s="97">
        <v>0</v>
      </c>
      <c r="D34" s="97">
        <v>0</v>
      </c>
      <c r="E34" s="65">
        <f t="shared" si="0"/>
        <v>16</v>
      </c>
      <c r="F34" s="41"/>
      <c r="G34" s="11"/>
      <c r="H34" s="11"/>
      <c r="I34" s="11"/>
    </row>
    <row r="35" spans="1:9" s="15" customFormat="1" ht="12" customHeight="1">
      <c r="A35" s="82" t="s">
        <v>3568</v>
      </c>
      <c r="B35" s="97">
        <v>804</v>
      </c>
      <c r="C35" s="97">
        <v>2</v>
      </c>
      <c r="D35" s="97">
        <v>1</v>
      </c>
      <c r="E35" s="65">
        <f t="shared" si="0"/>
        <v>807</v>
      </c>
      <c r="F35" s="40"/>
      <c r="G35" s="11"/>
      <c r="H35" s="11"/>
      <c r="I35" s="11"/>
    </row>
    <row r="36" spans="1:9" s="15" customFormat="1" ht="12" customHeight="1">
      <c r="A36" s="82" t="s">
        <v>3400</v>
      </c>
      <c r="B36" s="97">
        <v>44</v>
      </c>
      <c r="C36" s="97">
        <v>0</v>
      </c>
      <c r="D36" s="97">
        <v>0</v>
      </c>
      <c r="E36" s="65">
        <f t="shared" si="0"/>
        <v>44</v>
      </c>
      <c r="F36" s="41"/>
      <c r="G36" s="11"/>
      <c r="H36" s="11"/>
      <c r="I36" s="11"/>
    </row>
    <row r="37" spans="1:9" s="15" customFormat="1" ht="12" customHeight="1">
      <c r="A37" s="82" t="s">
        <v>3569</v>
      </c>
      <c r="B37" s="97">
        <v>16</v>
      </c>
      <c r="C37" s="97">
        <v>0</v>
      </c>
      <c r="D37" s="97">
        <v>0</v>
      </c>
      <c r="E37" s="65">
        <f t="shared" si="0"/>
        <v>16</v>
      </c>
      <c r="F37" s="41"/>
      <c r="G37" s="11"/>
      <c r="H37" s="11"/>
      <c r="I37" s="11"/>
    </row>
    <row r="38" spans="1:9" s="15" customFormat="1" ht="12" customHeight="1">
      <c r="A38" s="82" t="s">
        <v>3570</v>
      </c>
      <c r="B38" s="97">
        <v>4</v>
      </c>
      <c r="C38" s="97">
        <v>0</v>
      </c>
      <c r="D38" s="97">
        <v>0</v>
      </c>
      <c r="E38" s="65">
        <f t="shared" si="0"/>
        <v>4</v>
      </c>
      <c r="F38" s="41"/>
      <c r="G38" s="11"/>
      <c r="H38" s="11"/>
      <c r="I38" s="11"/>
    </row>
    <row r="39" spans="1:9" s="15" customFormat="1" ht="12" customHeight="1">
      <c r="A39" s="82" t="s">
        <v>3571</v>
      </c>
      <c r="B39" s="97">
        <v>48</v>
      </c>
      <c r="C39" s="97">
        <v>0</v>
      </c>
      <c r="D39" s="97">
        <v>0</v>
      </c>
      <c r="E39" s="65">
        <f t="shared" si="0"/>
        <v>48</v>
      </c>
      <c r="F39" s="41"/>
      <c r="G39" s="11"/>
      <c r="H39" s="11"/>
      <c r="I39" s="11"/>
    </row>
    <row r="40" spans="1:9" s="15" customFormat="1" ht="12" customHeight="1">
      <c r="A40" s="82" t="s">
        <v>3401</v>
      </c>
      <c r="B40" s="97">
        <v>285</v>
      </c>
      <c r="C40" s="97">
        <v>2</v>
      </c>
      <c r="D40" s="97">
        <v>0</v>
      </c>
      <c r="E40" s="65">
        <f t="shared" si="0"/>
        <v>287</v>
      </c>
      <c r="F40" s="41"/>
      <c r="G40" s="11"/>
      <c r="H40" s="11"/>
      <c r="I40" s="11"/>
    </row>
    <row r="41" spans="1:9" s="15" customFormat="1" ht="12" customHeight="1">
      <c r="A41" s="82" t="s">
        <v>3402</v>
      </c>
      <c r="B41" s="97">
        <v>62</v>
      </c>
      <c r="C41" s="97">
        <v>1</v>
      </c>
      <c r="D41" s="97">
        <v>0</v>
      </c>
      <c r="E41" s="65">
        <f t="shared" si="0"/>
        <v>63</v>
      </c>
      <c r="F41" s="41"/>
      <c r="G41" s="11"/>
      <c r="H41" s="11"/>
      <c r="I41" s="11"/>
    </row>
    <row r="42" spans="1:9" s="15" customFormat="1" ht="12" customHeight="1">
      <c r="A42" s="82" t="s">
        <v>3572</v>
      </c>
      <c r="B42" s="97">
        <v>1035</v>
      </c>
      <c r="C42" s="97">
        <v>3</v>
      </c>
      <c r="D42" s="97">
        <v>1</v>
      </c>
      <c r="E42" s="65">
        <f t="shared" si="0"/>
        <v>1039</v>
      </c>
      <c r="F42" s="41"/>
      <c r="G42" s="11"/>
      <c r="H42" s="11"/>
      <c r="I42" s="11"/>
    </row>
    <row r="43" spans="1:9" s="15" customFormat="1" ht="12" customHeight="1">
      <c r="A43" s="82" t="s">
        <v>3573</v>
      </c>
      <c r="B43" s="97">
        <v>13</v>
      </c>
      <c r="C43" s="97">
        <v>1</v>
      </c>
      <c r="D43" s="97">
        <v>0</v>
      </c>
      <c r="E43" s="65">
        <f t="shared" si="0"/>
        <v>14</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A11" sqref="A11:D24"/>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32" t="s">
        <v>33</v>
      </c>
      <c r="B1" s="345"/>
      <c r="C1" s="345"/>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67" customFormat="1" ht="21.75" customHeight="1">
      <c r="A8" s="342"/>
      <c r="B8" s="45" t="s">
        <v>35</v>
      </c>
      <c r="C8" s="45" t="s">
        <v>36</v>
      </c>
      <c r="D8" s="45" t="s">
        <v>37</v>
      </c>
      <c r="E8" s="45" t="s">
        <v>38</v>
      </c>
    </row>
    <row r="9" spans="1:9" s="8" customFormat="1" ht="21" customHeight="1">
      <c r="A9" s="54" t="s">
        <v>38</v>
      </c>
      <c r="B9" s="65">
        <f t="shared" ref="B9:D9" si="0">SUM(B11:B27)</f>
        <v>349</v>
      </c>
      <c r="C9" s="65">
        <f t="shared" si="0"/>
        <v>3</v>
      </c>
      <c r="D9" s="65">
        <f t="shared" si="0"/>
        <v>1</v>
      </c>
      <c r="E9" s="65">
        <f>SUM(E11:E27)</f>
        <v>353</v>
      </c>
      <c r="F9" s="10"/>
    </row>
    <row r="10" spans="1:9" s="8" customFormat="1" ht="9" customHeight="1">
      <c r="A10" s="62"/>
      <c r="B10" s="66"/>
      <c r="C10" s="66"/>
      <c r="D10" s="66"/>
      <c r="E10" s="65"/>
    </row>
    <row r="11" spans="1:9" s="88" customFormat="1" ht="12" customHeight="1">
      <c r="A11" s="82" t="s">
        <v>3263</v>
      </c>
      <c r="B11" s="97">
        <v>1</v>
      </c>
      <c r="C11" s="97">
        <v>0</v>
      </c>
      <c r="D11" s="97">
        <v>0</v>
      </c>
      <c r="E11" s="65">
        <f t="shared" ref="E11:E24" si="1">SUM(B11:D11)</f>
        <v>1</v>
      </c>
      <c r="F11" s="40"/>
      <c r="G11" s="15"/>
      <c r="H11" s="15"/>
      <c r="I11" s="15"/>
    </row>
    <row r="12" spans="1:9" s="88" customFormat="1" ht="12" customHeight="1">
      <c r="A12" s="93" t="s">
        <v>3562</v>
      </c>
      <c r="B12" s="97">
        <v>148</v>
      </c>
      <c r="C12" s="97">
        <v>3</v>
      </c>
      <c r="D12" s="97">
        <v>1</v>
      </c>
      <c r="E12" s="65">
        <f t="shared" si="1"/>
        <v>152</v>
      </c>
      <c r="F12" s="41"/>
      <c r="G12" s="15"/>
      <c r="H12" s="15"/>
      <c r="I12" s="15"/>
    </row>
    <row r="13" spans="1:9" s="88" customFormat="1" ht="12" customHeight="1">
      <c r="A13" s="93" t="s">
        <v>3563</v>
      </c>
      <c r="B13" s="97">
        <v>26</v>
      </c>
      <c r="C13" s="97">
        <v>0</v>
      </c>
      <c r="D13" s="97">
        <v>0</v>
      </c>
      <c r="E13" s="65">
        <f t="shared" si="1"/>
        <v>26</v>
      </c>
      <c r="F13" s="41"/>
      <c r="G13" s="15"/>
      <c r="H13" s="15"/>
      <c r="I13" s="15"/>
    </row>
    <row r="14" spans="1:9" s="88" customFormat="1" ht="12" customHeight="1">
      <c r="A14" s="82" t="s">
        <v>3399</v>
      </c>
      <c r="B14" s="97">
        <v>21</v>
      </c>
      <c r="C14" s="97">
        <v>0</v>
      </c>
      <c r="D14" s="97">
        <v>0</v>
      </c>
      <c r="E14" s="65">
        <f t="shared" si="1"/>
        <v>21</v>
      </c>
      <c r="F14" s="41"/>
      <c r="G14" s="15"/>
      <c r="H14" s="15"/>
      <c r="I14" s="15"/>
    </row>
    <row r="15" spans="1:9" s="88" customFormat="1" ht="12" customHeight="1">
      <c r="A15" s="93" t="s">
        <v>3428</v>
      </c>
      <c r="B15" s="97">
        <v>9</v>
      </c>
      <c r="C15" s="97">
        <v>0</v>
      </c>
      <c r="D15" s="97">
        <v>0</v>
      </c>
      <c r="E15" s="65">
        <f t="shared" si="1"/>
        <v>9</v>
      </c>
      <c r="F15" s="41"/>
      <c r="G15" s="15"/>
      <c r="H15" s="15"/>
      <c r="I15" s="15"/>
    </row>
    <row r="16" spans="1:9" s="88" customFormat="1" ht="12" customHeight="1">
      <c r="A16" s="93" t="s">
        <v>3564</v>
      </c>
      <c r="B16" s="97">
        <v>1</v>
      </c>
      <c r="C16" s="97">
        <v>0</v>
      </c>
      <c r="D16" s="97">
        <v>0</v>
      </c>
      <c r="E16" s="65">
        <f t="shared" si="1"/>
        <v>1</v>
      </c>
      <c r="F16" s="41"/>
      <c r="G16" s="15"/>
      <c r="H16" s="15"/>
      <c r="I16" s="15"/>
    </row>
    <row r="17" spans="1:9" s="15" customFormat="1" ht="12" customHeight="1">
      <c r="A17" s="93" t="s">
        <v>3567</v>
      </c>
      <c r="B17" s="97">
        <v>1</v>
      </c>
      <c r="C17" s="97">
        <v>0</v>
      </c>
      <c r="D17" s="97">
        <v>0</v>
      </c>
      <c r="E17" s="65">
        <f t="shared" si="1"/>
        <v>1</v>
      </c>
      <c r="F17" s="41"/>
      <c r="G17" s="11"/>
      <c r="H17" s="11"/>
      <c r="I17" s="11"/>
    </row>
    <row r="18" spans="1:9" s="15" customFormat="1" ht="12" customHeight="1">
      <c r="A18" s="93" t="s">
        <v>3568</v>
      </c>
      <c r="B18" s="97">
        <v>107</v>
      </c>
      <c r="C18" s="97">
        <v>0</v>
      </c>
      <c r="D18" s="97">
        <v>0</v>
      </c>
      <c r="E18" s="65">
        <f t="shared" si="1"/>
        <v>107</v>
      </c>
      <c r="F18" s="40"/>
      <c r="G18" s="11"/>
      <c r="H18" s="11"/>
      <c r="I18" s="11"/>
    </row>
    <row r="19" spans="1:9" s="15" customFormat="1" ht="12" customHeight="1">
      <c r="A19" s="82" t="s">
        <v>3400</v>
      </c>
      <c r="B19" s="97">
        <v>15</v>
      </c>
      <c r="C19" s="97">
        <v>0</v>
      </c>
      <c r="D19" s="97">
        <v>0</v>
      </c>
      <c r="E19" s="65">
        <f t="shared" si="1"/>
        <v>15</v>
      </c>
      <c r="F19" s="41"/>
      <c r="G19" s="11"/>
      <c r="H19" s="11"/>
      <c r="I19" s="11"/>
    </row>
    <row r="20" spans="1:9" s="15" customFormat="1" ht="12" customHeight="1">
      <c r="A20" s="82" t="s">
        <v>3571</v>
      </c>
      <c r="B20" s="97">
        <v>1</v>
      </c>
      <c r="C20" s="97">
        <v>0</v>
      </c>
      <c r="D20" s="97">
        <v>0</v>
      </c>
      <c r="E20" s="65">
        <f t="shared" si="1"/>
        <v>1</v>
      </c>
      <c r="F20" s="41"/>
      <c r="G20" s="11"/>
      <c r="H20" s="11"/>
      <c r="I20" s="11"/>
    </row>
    <row r="21" spans="1:9" s="15" customFormat="1" ht="12" customHeight="1">
      <c r="A21" s="93" t="s">
        <v>3401</v>
      </c>
      <c r="B21" s="247">
        <v>2</v>
      </c>
      <c r="C21" s="247">
        <v>0</v>
      </c>
      <c r="D21" s="247">
        <v>0</v>
      </c>
      <c r="E21" s="65">
        <f t="shared" si="1"/>
        <v>2</v>
      </c>
      <c r="F21" s="40"/>
      <c r="G21" s="11"/>
      <c r="H21" s="11"/>
      <c r="I21" s="11"/>
    </row>
    <row r="22" spans="1:9" s="15" customFormat="1" ht="12" customHeight="1">
      <c r="A22" s="93" t="s">
        <v>3402</v>
      </c>
      <c r="B22" s="247">
        <v>4</v>
      </c>
      <c r="C22" s="247">
        <v>0</v>
      </c>
      <c r="D22" s="247">
        <v>0</v>
      </c>
      <c r="E22" s="65">
        <f t="shared" si="1"/>
        <v>4</v>
      </c>
      <c r="F22" s="40"/>
      <c r="G22" s="11"/>
      <c r="H22" s="11"/>
      <c r="I22" s="11"/>
    </row>
    <row r="23" spans="1:9" s="15" customFormat="1" ht="12" customHeight="1">
      <c r="A23" s="93" t="s">
        <v>3572</v>
      </c>
      <c r="B23" s="247">
        <v>10</v>
      </c>
      <c r="C23" s="247">
        <v>0</v>
      </c>
      <c r="D23" s="247">
        <v>0</v>
      </c>
      <c r="E23" s="65">
        <f t="shared" si="1"/>
        <v>10</v>
      </c>
      <c r="F23" s="40"/>
      <c r="G23" s="11"/>
      <c r="H23" s="11"/>
      <c r="I23" s="11"/>
    </row>
    <row r="24" spans="1:9" s="15" customFormat="1" ht="12" customHeight="1">
      <c r="A24" s="93" t="s">
        <v>3573</v>
      </c>
      <c r="B24" s="247">
        <v>3</v>
      </c>
      <c r="C24" s="247">
        <v>0</v>
      </c>
      <c r="D24" s="247">
        <v>0</v>
      </c>
      <c r="E24" s="65">
        <f t="shared" si="1"/>
        <v>3</v>
      </c>
      <c r="F24" s="40"/>
      <c r="G24" s="11"/>
      <c r="H24" s="11"/>
      <c r="I24" s="11"/>
    </row>
    <row r="25" spans="1:9" s="15" customFormat="1" ht="12" customHeight="1">
      <c r="A25" s="93"/>
      <c r="B25" s="247"/>
      <c r="C25" s="247"/>
      <c r="D25" s="247"/>
      <c r="E25" s="65"/>
      <c r="F25" s="40"/>
      <c r="G25" s="11"/>
      <c r="H25" s="11"/>
      <c r="I25" s="11"/>
    </row>
    <row r="26" spans="1:9" s="15" customFormat="1" ht="12" customHeight="1">
      <c r="A26" s="93"/>
      <c r="B26" s="247"/>
      <c r="C26" s="247"/>
      <c r="D26" s="247"/>
      <c r="E26" s="65"/>
      <c r="F26" s="40"/>
      <c r="G26" s="11"/>
      <c r="H26" s="11"/>
      <c r="I26" s="11"/>
    </row>
    <row r="27" spans="1:9" s="15" customFormat="1" ht="12" customHeight="1">
      <c r="A27" s="93"/>
      <c r="B27" s="247"/>
      <c r="C27" s="247"/>
      <c r="D27" s="247"/>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30" activePane="bottomLeft" state="frozen"/>
      <selection pane="bottomLeft" activeCell="A11" sqref="A11:D54"/>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32" t="s">
        <v>33</v>
      </c>
      <c r="B1" s="345"/>
      <c r="C1" s="345"/>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67" customFormat="1" ht="21.75" customHeight="1">
      <c r="A8" s="342"/>
      <c r="B8" s="45" t="s">
        <v>35</v>
      </c>
      <c r="C8" s="45" t="s">
        <v>36</v>
      </c>
      <c r="D8" s="45" t="s">
        <v>37</v>
      </c>
      <c r="E8" s="45" t="s">
        <v>38</v>
      </c>
    </row>
    <row r="9" spans="1:9" s="8" customFormat="1" ht="21" customHeight="1">
      <c r="A9" s="54" t="s">
        <v>38</v>
      </c>
      <c r="B9" s="83">
        <f>SUM(B11:B56)</f>
        <v>4745</v>
      </c>
      <c r="C9" s="83">
        <f>SUM(C11:C56)</f>
        <v>26</v>
      </c>
      <c r="D9" s="83">
        <f>SUM(D11:D56)</f>
        <v>6</v>
      </c>
      <c r="E9" s="83">
        <f>SUM(E11:E56)</f>
        <v>4777</v>
      </c>
    </row>
    <row r="10" spans="1:9" s="8" customFormat="1" ht="9" customHeight="1">
      <c r="A10" s="62"/>
      <c r="B10" s="84"/>
      <c r="C10" s="84"/>
      <c r="D10" s="84"/>
      <c r="E10" s="65"/>
    </row>
    <row r="11" spans="1:9" s="88" customFormat="1" ht="12" customHeight="1">
      <c r="A11" s="81" t="s">
        <v>3263</v>
      </c>
      <c r="B11" s="96">
        <v>30</v>
      </c>
      <c r="C11" s="96">
        <v>1</v>
      </c>
      <c r="D11" s="96">
        <v>0</v>
      </c>
      <c r="E11" s="83">
        <f t="shared" ref="E11:E54" si="0">SUM(B11:D11)</f>
        <v>31</v>
      </c>
      <c r="F11" s="11"/>
      <c r="G11" s="11"/>
      <c r="H11" s="11"/>
      <c r="I11" s="11"/>
    </row>
    <row r="12" spans="1:9" s="88" customFormat="1" ht="12" customHeight="1">
      <c r="A12" s="81" t="s">
        <v>3666</v>
      </c>
      <c r="B12" s="96">
        <v>1</v>
      </c>
      <c r="C12" s="96">
        <v>0</v>
      </c>
      <c r="D12" s="96">
        <v>0</v>
      </c>
      <c r="E12" s="83">
        <f t="shared" si="0"/>
        <v>1</v>
      </c>
      <c r="F12" s="11"/>
      <c r="G12" s="11"/>
      <c r="H12" s="11"/>
      <c r="I12" s="11"/>
    </row>
    <row r="13" spans="1:9" s="88" customFormat="1" ht="12" customHeight="1">
      <c r="A13" s="81" t="s">
        <v>3658</v>
      </c>
      <c r="B13" s="96">
        <v>3</v>
      </c>
      <c r="C13" s="96">
        <v>0</v>
      </c>
      <c r="D13" s="96">
        <v>0</v>
      </c>
      <c r="E13" s="83">
        <f t="shared" si="0"/>
        <v>3</v>
      </c>
      <c r="F13" s="11"/>
      <c r="G13" s="11"/>
      <c r="H13" s="11"/>
      <c r="I13" s="11"/>
    </row>
    <row r="14" spans="1:9" s="88" customFormat="1" ht="12" customHeight="1">
      <c r="A14" s="81" t="s">
        <v>3500</v>
      </c>
      <c r="B14" s="96">
        <v>4</v>
      </c>
      <c r="C14" s="96">
        <v>1</v>
      </c>
      <c r="D14" s="96">
        <v>2</v>
      </c>
      <c r="E14" s="83">
        <f t="shared" si="0"/>
        <v>7</v>
      </c>
      <c r="F14" s="11"/>
      <c r="G14" s="11"/>
      <c r="H14" s="11"/>
      <c r="I14" s="11"/>
    </row>
    <row r="15" spans="1:9" s="88" customFormat="1" ht="12" customHeight="1">
      <c r="A15" s="81" t="s">
        <v>3653</v>
      </c>
      <c r="B15" s="96">
        <v>7</v>
      </c>
      <c r="C15" s="96">
        <v>0</v>
      </c>
      <c r="D15" s="96">
        <v>0</v>
      </c>
      <c r="E15" s="83">
        <f t="shared" si="0"/>
        <v>7</v>
      </c>
      <c r="F15" s="11"/>
      <c r="G15" s="11"/>
      <c r="H15" s="11"/>
      <c r="I15" s="11"/>
    </row>
    <row r="16" spans="1:9" s="88" customFormat="1" ht="12" customHeight="1">
      <c r="A16" s="81" t="s">
        <v>3265</v>
      </c>
      <c r="B16" s="96">
        <v>23</v>
      </c>
      <c r="C16" s="96">
        <v>0</v>
      </c>
      <c r="D16" s="96">
        <v>0</v>
      </c>
      <c r="E16" s="83">
        <f t="shared" si="0"/>
        <v>23</v>
      </c>
      <c r="F16" s="11"/>
      <c r="G16" s="11"/>
      <c r="H16" s="11"/>
      <c r="I16" s="11"/>
    </row>
    <row r="17" spans="1:9" s="88" customFormat="1" ht="12" customHeight="1">
      <c r="A17" s="81" t="s">
        <v>3574</v>
      </c>
      <c r="B17" s="96">
        <v>12</v>
      </c>
      <c r="C17" s="96">
        <v>1</v>
      </c>
      <c r="D17" s="96">
        <v>0</v>
      </c>
      <c r="E17" s="83">
        <f t="shared" si="0"/>
        <v>13</v>
      </c>
      <c r="F17" s="11"/>
      <c r="G17" s="11"/>
      <c r="H17" s="11"/>
      <c r="I17" s="11"/>
    </row>
    <row r="18" spans="1:9" s="88" customFormat="1" ht="12" customHeight="1">
      <c r="A18" s="81" t="s">
        <v>3575</v>
      </c>
      <c r="B18" s="96">
        <v>28</v>
      </c>
      <c r="C18" s="96">
        <v>0</v>
      </c>
      <c r="D18" s="96">
        <v>0</v>
      </c>
      <c r="E18" s="83">
        <f t="shared" si="0"/>
        <v>28</v>
      </c>
      <c r="F18" s="11"/>
      <c r="G18" s="11"/>
      <c r="H18" s="11"/>
      <c r="I18" s="11"/>
    </row>
    <row r="19" spans="1:9" s="88" customFormat="1" ht="12" customHeight="1">
      <c r="A19" s="81" t="s">
        <v>3659</v>
      </c>
      <c r="B19" s="94">
        <v>1</v>
      </c>
      <c r="C19" s="94">
        <v>0</v>
      </c>
      <c r="D19" s="96">
        <v>0</v>
      </c>
      <c r="E19" s="83">
        <f t="shared" si="0"/>
        <v>1</v>
      </c>
      <c r="F19" s="11"/>
      <c r="G19" s="11"/>
      <c r="H19" s="11"/>
      <c r="I19" s="11"/>
    </row>
    <row r="20" spans="1:9" s="88" customFormat="1" ht="12" customHeight="1">
      <c r="A20" s="81" t="s">
        <v>3576</v>
      </c>
      <c r="B20" s="94">
        <v>939</v>
      </c>
      <c r="C20" s="94">
        <v>0</v>
      </c>
      <c r="D20" s="96">
        <v>0</v>
      </c>
      <c r="E20" s="83">
        <f t="shared" si="0"/>
        <v>939</v>
      </c>
      <c r="F20" s="11"/>
      <c r="G20" s="11"/>
      <c r="H20" s="11"/>
      <c r="I20" s="11"/>
    </row>
    <row r="21" spans="1:9" s="88" customFormat="1" ht="12" customHeight="1">
      <c r="A21" s="81" t="s">
        <v>3637</v>
      </c>
      <c r="B21" s="94">
        <v>9</v>
      </c>
      <c r="C21" s="94">
        <v>0</v>
      </c>
      <c r="D21" s="96">
        <v>0</v>
      </c>
      <c r="E21" s="83">
        <f t="shared" si="0"/>
        <v>9</v>
      </c>
      <c r="F21" s="11"/>
      <c r="G21" s="11"/>
      <c r="H21" s="11"/>
      <c r="I21" s="11"/>
    </row>
    <row r="22" spans="1:9" s="88" customFormat="1" ht="12" customHeight="1">
      <c r="A22" s="81" t="s">
        <v>3456</v>
      </c>
      <c r="B22" s="94">
        <v>15</v>
      </c>
      <c r="C22" s="94">
        <v>2</v>
      </c>
      <c r="D22" s="96">
        <v>1</v>
      </c>
      <c r="E22" s="83">
        <f t="shared" si="0"/>
        <v>18</v>
      </c>
      <c r="F22" s="11"/>
      <c r="G22" s="11"/>
      <c r="H22" s="11"/>
      <c r="I22" s="11"/>
    </row>
    <row r="23" spans="1:9" s="88" customFormat="1" ht="12" customHeight="1">
      <c r="A23" s="81" t="s">
        <v>3266</v>
      </c>
      <c r="B23" s="94">
        <v>48</v>
      </c>
      <c r="C23" s="94">
        <v>1</v>
      </c>
      <c r="D23" s="96">
        <v>0</v>
      </c>
      <c r="E23" s="83">
        <f t="shared" si="0"/>
        <v>49</v>
      </c>
      <c r="F23" s="11"/>
      <c r="G23" s="11"/>
      <c r="H23" s="11"/>
      <c r="I23" s="11"/>
    </row>
    <row r="24" spans="1:9" s="88" customFormat="1" ht="12" customHeight="1">
      <c r="A24" s="81" t="s">
        <v>3577</v>
      </c>
      <c r="B24" s="96">
        <v>50</v>
      </c>
      <c r="C24" s="96">
        <v>1</v>
      </c>
      <c r="D24" s="96">
        <v>0</v>
      </c>
      <c r="E24" s="83">
        <f t="shared" si="0"/>
        <v>51</v>
      </c>
      <c r="F24" s="11"/>
      <c r="G24" s="11"/>
      <c r="H24" s="11"/>
      <c r="I24" s="11"/>
    </row>
    <row r="25" spans="1:9" s="15" customFormat="1" ht="11.25" customHeight="1">
      <c r="A25" s="81" t="s">
        <v>3578</v>
      </c>
      <c r="B25" s="96">
        <v>25</v>
      </c>
      <c r="C25" s="96">
        <v>0</v>
      </c>
      <c r="D25" s="96">
        <v>0</v>
      </c>
      <c r="E25" s="83">
        <f t="shared" si="0"/>
        <v>25</v>
      </c>
      <c r="F25" s="11"/>
      <c r="G25" s="11"/>
      <c r="H25" s="11"/>
      <c r="I25" s="11"/>
    </row>
    <row r="26" spans="1:9" s="15" customFormat="1" ht="11.25" customHeight="1">
      <c r="A26" s="81" t="s">
        <v>3579</v>
      </c>
      <c r="B26" s="96">
        <v>41</v>
      </c>
      <c r="C26" s="96">
        <v>1</v>
      </c>
      <c r="D26" s="96">
        <v>0</v>
      </c>
      <c r="E26" s="83">
        <f t="shared" si="0"/>
        <v>42</v>
      </c>
      <c r="F26" s="11"/>
      <c r="G26" s="11"/>
      <c r="H26" s="11"/>
      <c r="I26" s="11"/>
    </row>
    <row r="27" spans="1:9" s="15" customFormat="1" ht="11.25" customHeight="1">
      <c r="A27" s="81" t="s">
        <v>3267</v>
      </c>
      <c r="B27" s="96">
        <v>29</v>
      </c>
      <c r="C27" s="96">
        <v>0</v>
      </c>
      <c r="D27" s="96">
        <v>0</v>
      </c>
      <c r="E27" s="83">
        <f t="shared" si="0"/>
        <v>29</v>
      </c>
      <c r="F27" s="11"/>
      <c r="G27" s="11"/>
      <c r="H27" s="11"/>
      <c r="I27" s="11"/>
    </row>
    <row r="28" spans="1:9" s="15" customFormat="1" ht="22.15" customHeight="1">
      <c r="A28" s="81" t="s">
        <v>3580</v>
      </c>
      <c r="B28" s="96">
        <v>58</v>
      </c>
      <c r="C28" s="96">
        <v>1</v>
      </c>
      <c r="D28" s="96">
        <v>0</v>
      </c>
      <c r="E28" s="83">
        <f t="shared" si="0"/>
        <v>59</v>
      </c>
      <c r="F28" s="11"/>
      <c r="G28" s="11"/>
      <c r="H28" s="11"/>
      <c r="I28" s="11"/>
    </row>
    <row r="29" spans="1:9" s="15" customFormat="1" ht="12" customHeight="1">
      <c r="A29" s="81" t="s">
        <v>3581</v>
      </c>
      <c r="B29" s="96">
        <v>98</v>
      </c>
      <c r="C29" s="96">
        <v>0</v>
      </c>
      <c r="D29" s="96">
        <v>1</v>
      </c>
      <c r="E29" s="83">
        <f t="shared" si="0"/>
        <v>99</v>
      </c>
      <c r="F29" s="11"/>
      <c r="G29" s="11"/>
      <c r="H29" s="11"/>
      <c r="I29" s="11"/>
    </row>
    <row r="30" spans="1:9" s="15" customFormat="1" ht="12" customHeight="1">
      <c r="A30" s="81" t="s">
        <v>3582</v>
      </c>
      <c r="B30" s="96">
        <v>180</v>
      </c>
      <c r="C30" s="96">
        <v>2</v>
      </c>
      <c r="D30" s="96">
        <v>0</v>
      </c>
      <c r="E30" s="83">
        <f t="shared" si="0"/>
        <v>182</v>
      </c>
      <c r="F30" s="11"/>
      <c r="G30" s="11"/>
      <c r="H30" s="11"/>
      <c r="I30" s="11"/>
    </row>
    <row r="31" spans="1:9" s="15" customFormat="1" ht="12" customHeight="1">
      <c r="A31" s="81" t="s">
        <v>3583</v>
      </c>
      <c r="B31" s="96">
        <v>285</v>
      </c>
      <c r="C31" s="96">
        <v>1</v>
      </c>
      <c r="D31" s="96">
        <v>0</v>
      </c>
      <c r="E31" s="83">
        <f t="shared" si="0"/>
        <v>286</v>
      </c>
      <c r="F31" s="11"/>
      <c r="G31" s="11"/>
      <c r="H31" s="11"/>
      <c r="I31" s="11"/>
    </row>
    <row r="32" spans="1:9" s="15" customFormat="1" ht="12" customHeight="1">
      <c r="A32" s="81" t="s">
        <v>3649</v>
      </c>
      <c r="B32" s="96">
        <v>4</v>
      </c>
      <c r="C32" s="96">
        <v>0</v>
      </c>
      <c r="D32" s="96">
        <v>0</v>
      </c>
      <c r="E32" s="83">
        <f t="shared" si="0"/>
        <v>4</v>
      </c>
      <c r="F32" s="11"/>
      <c r="G32" s="11"/>
      <c r="H32" s="11"/>
      <c r="I32" s="11"/>
    </row>
    <row r="33" spans="1:9" s="15" customFormat="1" ht="12" customHeight="1">
      <c r="A33" s="81" t="s">
        <v>3268</v>
      </c>
      <c r="B33" s="96">
        <v>34</v>
      </c>
      <c r="C33" s="96">
        <v>1</v>
      </c>
      <c r="D33" s="96">
        <v>0</v>
      </c>
      <c r="E33" s="83">
        <f t="shared" si="0"/>
        <v>35</v>
      </c>
      <c r="F33" s="11"/>
      <c r="G33" s="11"/>
      <c r="H33" s="11"/>
      <c r="I33" s="11"/>
    </row>
    <row r="34" spans="1:9" s="15" customFormat="1" ht="12" customHeight="1">
      <c r="A34" s="81" t="s">
        <v>3584</v>
      </c>
      <c r="B34" s="96">
        <v>157</v>
      </c>
      <c r="C34" s="96">
        <v>4</v>
      </c>
      <c r="D34" s="96">
        <v>0</v>
      </c>
      <c r="E34" s="83">
        <f t="shared" si="0"/>
        <v>161</v>
      </c>
      <c r="F34" s="11"/>
      <c r="G34" s="11"/>
      <c r="H34" s="11"/>
      <c r="I34" s="11"/>
    </row>
    <row r="35" spans="1:9" s="15" customFormat="1" ht="12" customHeight="1">
      <c r="A35" s="81" t="s">
        <v>3585</v>
      </c>
      <c r="B35" s="96">
        <v>423</v>
      </c>
      <c r="C35" s="96">
        <v>1</v>
      </c>
      <c r="D35" s="96">
        <v>0</v>
      </c>
      <c r="E35" s="83">
        <f t="shared" si="0"/>
        <v>424</v>
      </c>
      <c r="F35" s="11"/>
      <c r="G35" s="11"/>
      <c r="H35" s="11"/>
      <c r="I35" s="11"/>
    </row>
    <row r="36" spans="1:9" s="15" customFormat="1" ht="12" customHeight="1">
      <c r="A36" s="81" t="s">
        <v>3269</v>
      </c>
      <c r="B36" s="96">
        <v>31</v>
      </c>
      <c r="C36" s="96">
        <v>1</v>
      </c>
      <c r="D36" s="96">
        <v>0</v>
      </c>
      <c r="E36" s="83">
        <f t="shared" si="0"/>
        <v>32</v>
      </c>
      <c r="F36" s="11"/>
      <c r="G36" s="11"/>
      <c r="H36" s="11"/>
      <c r="I36" s="11"/>
    </row>
    <row r="37" spans="1:9" s="15" customFormat="1" ht="12" customHeight="1">
      <c r="A37" s="81" t="s">
        <v>3619</v>
      </c>
      <c r="B37" s="96">
        <v>3</v>
      </c>
      <c r="C37" s="96">
        <v>0</v>
      </c>
      <c r="D37" s="96">
        <v>0</v>
      </c>
      <c r="E37" s="83">
        <f t="shared" si="0"/>
        <v>3</v>
      </c>
      <c r="F37" s="11"/>
      <c r="G37" s="11"/>
      <c r="H37" s="11"/>
      <c r="I37" s="11"/>
    </row>
    <row r="38" spans="1:9" s="15" customFormat="1" ht="12" customHeight="1">
      <c r="A38" s="81" t="s">
        <v>3270</v>
      </c>
      <c r="B38" s="96">
        <v>56</v>
      </c>
      <c r="C38" s="96">
        <v>0</v>
      </c>
      <c r="D38" s="96">
        <v>0</v>
      </c>
      <c r="E38" s="83">
        <f t="shared" si="0"/>
        <v>56</v>
      </c>
      <c r="F38" s="11"/>
      <c r="G38" s="11"/>
      <c r="H38" s="11"/>
      <c r="I38" s="11"/>
    </row>
    <row r="39" spans="1:9" s="15" customFormat="1" ht="12" customHeight="1">
      <c r="A39" s="81" t="s">
        <v>3271</v>
      </c>
      <c r="B39" s="96">
        <v>45</v>
      </c>
      <c r="C39" s="96">
        <v>1</v>
      </c>
      <c r="D39" s="96">
        <v>0</v>
      </c>
      <c r="E39" s="83">
        <f t="shared" si="0"/>
        <v>46</v>
      </c>
      <c r="F39" s="11"/>
      <c r="G39" s="11"/>
      <c r="H39" s="11"/>
      <c r="I39" s="11"/>
    </row>
    <row r="40" spans="1:9" s="15" customFormat="1" ht="12" customHeight="1">
      <c r="A40" s="81" t="s">
        <v>3272</v>
      </c>
      <c r="B40" s="96">
        <v>662</v>
      </c>
      <c r="C40" s="96">
        <v>2</v>
      </c>
      <c r="D40" s="96">
        <v>0</v>
      </c>
      <c r="E40" s="83">
        <f t="shared" si="0"/>
        <v>664</v>
      </c>
      <c r="F40" s="11"/>
      <c r="G40" s="11"/>
      <c r="H40" s="11"/>
      <c r="I40" s="11"/>
    </row>
    <row r="41" spans="1:9" s="15" customFormat="1" ht="12" customHeight="1">
      <c r="A41" s="81" t="s">
        <v>3273</v>
      </c>
      <c r="B41" s="96">
        <v>123</v>
      </c>
      <c r="C41" s="96">
        <v>1</v>
      </c>
      <c r="D41" s="96">
        <v>0</v>
      </c>
      <c r="E41" s="83">
        <f t="shared" si="0"/>
        <v>124</v>
      </c>
      <c r="F41" s="11"/>
      <c r="G41" s="11"/>
      <c r="H41" s="11"/>
      <c r="I41" s="11"/>
    </row>
    <row r="42" spans="1:9" s="15" customFormat="1" ht="12" customHeight="1">
      <c r="A42" s="81" t="s">
        <v>3274</v>
      </c>
      <c r="B42" s="96">
        <v>487</v>
      </c>
      <c r="C42" s="96">
        <v>0</v>
      </c>
      <c r="D42" s="96">
        <v>0</v>
      </c>
      <c r="E42" s="83">
        <f t="shared" si="0"/>
        <v>487</v>
      </c>
      <c r="F42" s="11"/>
      <c r="G42" s="11"/>
      <c r="H42" s="11"/>
      <c r="I42" s="11"/>
    </row>
    <row r="43" spans="1:9" s="15" customFormat="1" ht="12" customHeight="1">
      <c r="A43" s="81" t="s">
        <v>3275</v>
      </c>
      <c r="B43" s="96">
        <v>220</v>
      </c>
      <c r="C43" s="96">
        <v>1</v>
      </c>
      <c r="D43" s="96">
        <v>0</v>
      </c>
      <c r="E43" s="83">
        <f t="shared" si="0"/>
        <v>221</v>
      </c>
      <c r="F43" s="11"/>
      <c r="G43" s="11"/>
      <c r="H43" s="11"/>
      <c r="I43" s="11"/>
    </row>
    <row r="44" spans="1:9" s="15" customFormat="1" ht="12" customHeight="1">
      <c r="A44" s="81" t="s">
        <v>3276</v>
      </c>
      <c r="B44" s="96">
        <v>114</v>
      </c>
      <c r="C44" s="96">
        <v>0</v>
      </c>
      <c r="D44" s="96">
        <v>0</v>
      </c>
      <c r="E44" s="83">
        <f t="shared" si="0"/>
        <v>114</v>
      </c>
      <c r="F44" s="11"/>
      <c r="G44" s="11"/>
      <c r="H44" s="11"/>
      <c r="I44" s="11"/>
    </row>
    <row r="45" spans="1:9" s="15" customFormat="1" ht="12.75" customHeight="1">
      <c r="A45" s="81" t="s">
        <v>3277</v>
      </c>
      <c r="B45" s="96">
        <v>106</v>
      </c>
      <c r="C45" s="96">
        <v>0</v>
      </c>
      <c r="D45" s="96">
        <v>0</v>
      </c>
      <c r="E45" s="83">
        <f t="shared" si="0"/>
        <v>106</v>
      </c>
      <c r="F45" s="11"/>
      <c r="G45" s="11"/>
      <c r="H45" s="11"/>
      <c r="I45" s="11"/>
    </row>
    <row r="46" spans="1:9" s="15" customFormat="1" ht="15" customHeight="1">
      <c r="A46" s="81" t="s">
        <v>3586</v>
      </c>
      <c r="B46" s="96">
        <v>169</v>
      </c>
      <c r="C46" s="96">
        <v>0</v>
      </c>
      <c r="D46" s="96">
        <v>0</v>
      </c>
      <c r="E46" s="83">
        <f t="shared" si="0"/>
        <v>169</v>
      </c>
      <c r="F46" s="11"/>
      <c r="G46" s="11"/>
      <c r="H46" s="11"/>
      <c r="I46" s="11"/>
    </row>
    <row r="47" spans="1:9" s="15" customFormat="1" ht="12" customHeight="1">
      <c r="A47" s="81" t="s">
        <v>3278</v>
      </c>
      <c r="B47" s="96">
        <v>118</v>
      </c>
      <c r="C47" s="96">
        <v>0</v>
      </c>
      <c r="D47" s="96">
        <v>0</v>
      </c>
      <c r="E47" s="83">
        <f t="shared" si="0"/>
        <v>118</v>
      </c>
      <c r="F47" s="11"/>
      <c r="G47" s="11"/>
      <c r="H47" s="11"/>
      <c r="I47" s="11"/>
    </row>
    <row r="48" spans="1:9" s="15" customFormat="1" ht="12" customHeight="1">
      <c r="A48" s="81" t="s">
        <v>3458</v>
      </c>
      <c r="B48" s="96">
        <v>6</v>
      </c>
      <c r="C48" s="96">
        <v>0</v>
      </c>
      <c r="D48" s="96">
        <v>0</v>
      </c>
      <c r="E48" s="83">
        <f t="shared" si="0"/>
        <v>6</v>
      </c>
      <c r="F48" s="11"/>
      <c r="G48" s="11"/>
      <c r="H48" s="11"/>
      <c r="I48" s="11"/>
    </row>
    <row r="49" spans="1:9" s="15" customFormat="1" ht="12" customHeight="1">
      <c r="A49" s="81" t="s">
        <v>3587</v>
      </c>
      <c r="B49" s="96">
        <v>8</v>
      </c>
      <c r="C49" s="96">
        <v>0</v>
      </c>
      <c r="D49" s="96">
        <v>0</v>
      </c>
      <c r="E49" s="83">
        <f t="shared" si="0"/>
        <v>8</v>
      </c>
      <c r="F49" s="11"/>
      <c r="G49" s="11"/>
      <c r="H49" s="11"/>
      <c r="I49" s="11"/>
    </row>
    <row r="50" spans="1:9" s="15" customFormat="1" ht="25.5" customHeight="1">
      <c r="A50" s="81" t="s">
        <v>3588</v>
      </c>
      <c r="B50" s="96">
        <v>40</v>
      </c>
      <c r="C50" s="96">
        <v>0</v>
      </c>
      <c r="D50" s="96">
        <v>0</v>
      </c>
      <c r="E50" s="83">
        <f t="shared" si="0"/>
        <v>40</v>
      </c>
      <c r="F50" s="11"/>
      <c r="G50" s="11"/>
      <c r="H50" s="11"/>
      <c r="I50" s="11"/>
    </row>
    <row r="51" spans="1:9" s="15" customFormat="1" ht="12" customHeight="1">
      <c r="A51" s="81" t="s">
        <v>3589</v>
      </c>
      <c r="B51" s="96">
        <v>4</v>
      </c>
      <c r="C51" s="96">
        <v>0</v>
      </c>
      <c r="D51" s="96">
        <v>0</v>
      </c>
      <c r="E51" s="83">
        <f t="shared" si="0"/>
        <v>4</v>
      </c>
      <c r="F51" s="11"/>
      <c r="G51" s="11"/>
      <c r="H51" s="11"/>
      <c r="I51" s="11"/>
    </row>
    <row r="52" spans="1:9" s="15" customFormat="1" ht="12" customHeight="1">
      <c r="A52" s="81" t="s">
        <v>3650</v>
      </c>
      <c r="B52" s="96">
        <v>2</v>
      </c>
      <c r="C52" s="96">
        <v>0</v>
      </c>
      <c r="D52" s="96">
        <v>0</v>
      </c>
      <c r="E52" s="83">
        <f t="shared" si="0"/>
        <v>2</v>
      </c>
      <c r="F52" s="11"/>
      <c r="G52" s="11"/>
      <c r="H52" s="11"/>
      <c r="I52" s="11"/>
    </row>
    <row r="53" spans="1:9" s="15" customFormat="1" ht="12" customHeight="1">
      <c r="A53" s="81" t="s">
        <v>3506</v>
      </c>
      <c r="B53" s="97">
        <v>12</v>
      </c>
      <c r="C53" s="97">
        <v>0</v>
      </c>
      <c r="D53" s="97">
        <v>0</v>
      </c>
      <c r="E53" s="83">
        <f t="shared" si="0"/>
        <v>12</v>
      </c>
      <c r="F53" s="11"/>
      <c r="G53" s="11"/>
      <c r="H53" s="11"/>
      <c r="I53" s="11"/>
    </row>
    <row r="54" spans="1:9" s="15" customFormat="1" ht="12" customHeight="1">
      <c r="A54" s="81" t="s">
        <v>3279</v>
      </c>
      <c r="B54" s="97">
        <v>35</v>
      </c>
      <c r="C54" s="97">
        <v>2</v>
      </c>
      <c r="D54" s="97">
        <v>2</v>
      </c>
      <c r="E54" s="83">
        <f t="shared" si="0"/>
        <v>39</v>
      </c>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18" activePane="bottomLeft" state="frozen"/>
      <selection pane="bottomLeft" activeCell="A38" sqref="A38:XFD39"/>
    </sheetView>
  </sheetViews>
  <sheetFormatPr baseColWidth="10" defaultColWidth="11.42578125" defaultRowHeight="24.75" customHeight="1"/>
  <cols>
    <col min="1" max="1" width="83.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32" t="s">
        <v>33</v>
      </c>
      <c r="B1" s="345"/>
      <c r="C1" s="345"/>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67" customFormat="1" ht="21.75" customHeight="1">
      <c r="A8" s="342"/>
      <c r="B8" s="45" t="s">
        <v>35</v>
      </c>
      <c r="C8" s="45" t="s">
        <v>36</v>
      </c>
      <c r="D8" s="45" t="s">
        <v>37</v>
      </c>
      <c r="E8" s="45" t="s">
        <v>38</v>
      </c>
    </row>
    <row r="9" spans="1:9" s="8" customFormat="1" ht="21" customHeight="1">
      <c r="A9" s="54" t="s">
        <v>38</v>
      </c>
      <c r="B9" s="83">
        <f>SUM(B11:B50)</f>
        <v>349</v>
      </c>
      <c r="C9" s="83">
        <f>SUM(C11:C50)</f>
        <v>3</v>
      </c>
      <c r="D9" s="83">
        <f>SUM(D11:D50)</f>
        <v>1</v>
      </c>
      <c r="E9" s="83">
        <f>SUM(E11:E50)</f>
        <v>353</v>
      </c>
    </row>
    <row r="10" spans="1:9" s="8" customFormat="1" ht="9" customHeight="1">
      <c r="A10" s="62"/>
      <c r="B10" s="84"/>
      <c r="C10" s="84"/>
      <c r="D10" s="84"/>
      <c r="E10" s="65"/>
    </row>
    <row r="11" spans="1:9" s="88" customFormat="1" ht="12" customHeight="1">
      <c r="A11" s="81" t="s">
        <v>3263</v>
      </c>
      <c r="B11" s="96">
        <v>2</v>
      </c>
      <c r="C11" s="96">
        <v>0</v>
      </c>
      <c r="D11" s="96">
        <v>0</v>
      </c>
      <c r="E11" s="65">
        <f t="shared" ref="E11:E39" si="0">SUM(B11:D11)</f>
        <v>2</v>
      </c>
      <c r="F11" s="11"/>
      <c r="G11" s="11"/>
      <c r="H11" s="11"/>
      <c r="I11" s="11"/>
    </row>
    <row r="12" spans="1:9" s="88" customFormat="1" ht="12" customHeight="1">
      <c r="A12" s="81" t="s">
        <v>3265</v>
      </c>
      <c r="B12" s="96">
        <v>1</v>
      </c>
      <c r="C12" s="96">
        <v>0</v>
      </c>
      <c r="D12" s="96">
        <v>0</v>
      </c>
      <c r="E12" s="65">
        <f t="shared" si="0"/>
        <v>1</v>
      </c>
      <c r="F12" s="11"/>
      <c r="G12" s="11"/>
      <c r="H12" s="11"/>
      <c r="I12" s="11"/>
    </row>
    <row r="13" spans="1:9" s="88" customFormat="1" ht="12" customHeight="1">
      <c r="A13" s="81" t="s">
        <v>3266</v>
      </c>
      <c r="B13" s="96">
        <v>1</v>
      </c>
      <c r="C13" s="96">
        <v>0</v>
      </c>
      <c r="D13" s="96">
        <v>0</v>
      </c>
      <c r="E13" s="65">
        <f t="shared" si="0"/>
        <v>1</v>
      </c>
      <c r="F13" s="11"/>
      <c r="G13" s="11"/>
      <c r="H13" s="11"/>
      <c r="I13" s="11"/>
    </row>
    <row r="14" spans="1:9" s="88" customFormat="1" ht="12" customHeight="1">
      <c r="A14" s="81" t="s">
        <v>3577</v>
      </c>
      <c r="B14" s="96">
        <v>2</v>
      </c>
      <c r="C14" s="96">
        <v>0</v>
      </c>
      <c r="D14" s="96">
        <v>0</v>
      </c>
      <c r="E14" s="65">
        <f t="shared" si="0"/>
        <v>2</v>
      </c>
      <c r="F14" s="11"/>
      <c r="G14" s="11"/>
      <c r="H14" s="11"/>
      <c r="I14" s="11"/>
    </row>
    <row r="15" spans="1:9" s="88" customFormat="1" ht="15" customHeight="1">
      <c r="A15" s="81" t="s">
        <v>3578</v>
      </c>
      <c r="B15" s="96">
        <v>7</v>
      </c>
      <c r="C15" s="96">
        <v>0</v>
      </c>
      <c r="D15" s="96">
        <v>0</v>
      </c>
      <c r="E15" s="65">
        <f t="shared" si="0"/>
        <v>7</v>
      </c>
      <c r="F15" s="11"/>
      <c r="G15" s="11"/>
      <c r="H15" s="11"/>
      <c r="I15" s="11"/>
    </row>
    <row r="16" spans="1:9" s="88" customFormat="1" ht="15" customHeight="1">
      <c r="A16" s="81" t="s">
        <v>3579</v>
      </c>
      <c r="B16" s="96">
        <v>3</v>
      </c>
      <c r="C16" s="96">
        <v>0</v>
      </c>
      <c r="D16" s="96">
        <v>0</v>
      </c>
      <c r="E16" s="65">
        <f t="shared" si="0"/>
        <v>3</v>
      </c>
      <c r="F16" s="11"/>
      <c r="G16" s="11"/>
      <c r="H16" s="11"/>
      <c r="I16" s="11"/>
    </row>
    <row r="17" spans="1:9" s="88" customFormat="1" ht="15" customHeight="1">
      <c r="A17" s="81" t="s">
        <v>3267</v>
      </c>
      <c r="B17" s="96">
        <v>3</v>
      </c>
      <c r="C17" s="96">
        <v>0</v>
      </c>
      <c r="D17" s="96">
        <v>0</v>
      </c>
      <c r="E17" s="65">
        <f t="shared" si="0"/>
        <v>3</v>
      </c>
      <c r="F17" s="11"/>
      <c r="G17" s="11"/>
      <c r="H17" s="11"/>
      <c r="I17" s="11"/>
    </row>
    <row r="18" spans="1:9" s="88" customFormat="1" ht="15" customHeight="1">
      <c r="A18" s="81" t="s">
        <v>3581</v>
      </c>
      <c r="B18" s="96">
        <v>137</v>
      </c>
      <c r="C18" s="96">
        <v>2</v>
      </c>
      <c r="D18" s="96">
        <v>1</v>
      </c>
      <c r="E18" s="65">
        <f t="shared" si="0"/>
        <v>140</v>
      </c>
      <c r="F18" s="11"/>
      <c r="G18" s="11"/>
      <c r="H18" s="11"/>
      <c r="I18" s="11"/>
    </row>
    <row r="19" spans="1:9" s="88" customFormat="1" ht="25.15" customHeight="1">
      <c r="A19" s="81" t="s">
        <v>3582</v>
      </c>
      <c r="B19" s="96">
        <v>1</v>
      </c>
      <c r="C19" s="96">
        <v>0</v>
      </c>
      <c r="D19" s="96">
        <v>0</v>
      </c>
      <c r="E19" s="65">
        <f t="shared" si="0"/>
        <v>1</v>
      </c>
      <c r="F19" s="11"/>
      <c r="G19" s="11"/>
      <c r="H19" s="11"/>
      <c r="I19" s="11"/>
    </row>
    <row r="20" spans="1:9" s="88" customFormat="1" ht="15" customHeight="1">
      <c r="A20" s="81" t="s">
        <v>3583</v>
      </c>
      <c r="B20" s="96">
        <v>3</v>
      </c>
      <c r="C20" s="96">
        <v>1</v>
      </c>
      <c r="D20" s="96">
        <v>0</v>
      </c>
      <c r="E20" s="65">
        <f t="shared" si="0"/>
        <v>4</v>
      </c>
      <c r="F20" s="11"/>
      <c r="G20" s="11"/>
      <c r="H20" s="11"/>
      <c r="I20" s="11"/>
    </row>
    <row r="21" spans="1:9" s="88" customFormat="1" ht="15" customHeight="1">
      <c r="A21" s="81" t="s">
        <v>3649</v>
      </c>
      <c r="B21" s="96">
        <v>2</v>
      </c>
      <c r="C21" s="96">
        <v>0</v>
      </c>
      <c r="D21" s="96">
        <v>0</v>
      </c>
      <c r="E21" s="65">
        <f t="shared" si="0"/>
        <v>2</v>
      </c>
      <c r="F21" s="11"/>
      <c r="G21" s="11"/>
      <c r="H21" s="11"/>
      <c r="I21" s="11"/>
    </row>
    <row r="22" spans="1:9" s="88" customFormat="1" ht="15" customHeight="1">
      <c r="A22" s="81" t="s">
        <v>3268</v>
      </c>
      <c r="B22" s="96">
        <v>3</v>
      </c>
      <c r="C22" s="96">
        <v>0</v>
      </c>
      <c r="D22" s="96">
        <v>0</v>
      </c>
      <c r="E22" s="65">
        <f t="shared" si="0"/>
        <v>3</v>
      </c>
      <c r="F22" s="11"/>
      <c r="G22" s="11"/>
      <c r="H22" s="11"/>
      <c r="I22" s="11"/>
    </row>
    <row r="23" spans="1:9" s="88" customFormat="1" ht="15" customHeight="1">
      <c r="A23" s="81" t="s">
        <v>3584</v>
      </c>
      <c r="B23" s="96">
        <v>11</v>
      </c>
      <c r="C23" s="96">
        <v>0</v>
      </c>
      <c r="D23" s="96">
        <v>0</v>
      </c>
      <c r="E23" s="65">
        <f t="shared" si="0"/>
        <v>11</v>
      </c>
      <c r="F23" s="11"/>
      <c r="G23" s="11"/>
      <c r="H23" s="11"/>
      <c r="I23" s="11"/>
    </row>
    <row r="24" spans="1:9" s="88" customFormat="1" ht="15" customHeight="1">
      <c r="A24" s="81" t="s">
        <v>3585</v>
      </c>
      <c r="B24" s="96">
        <v>78</v>
      </c>
      <c r="C24" s="96">
        <v>0</v>
      </c>
      <c r="D24" s="96">
        <v>0</v>
      </c>
      <c r="E24" s="65">
        <f t="shared" si="0"/>
        <v>78</v>
      </c>
      <c r="F24" s="11"/>
      <c r="G24" s="11"/>
      <c r="H24" s="11"/>
      <c r="I24" s="11"/>
    </row>
    <row r="25" spans="1:9" s="88" customFormat="1" ht="15" customHeight="1">
      <c r="A25" s="81" t="s">
        <v>3269</v>
      </c>
      <c r="B25" s="96">
        <v>3</v>
      </c>
      <c r="C25" s="96">
        <v>0</v>
      </c>
      <c r="D25" s="96">
        <v>0</v>
      </c>
      <c r="E25" s="65">
        <f t="shared" si="0"/>
        <v>3</v>
      </c>
      <c r="F25" s="11"/>
      <c r="G25" s="11"/>
      <c r="H25" s="11"/>
      <c r="I25" s="11"/>
    </row>
    <row r="26" spans="1:9" s="88" customFormat="1" ht="15" customHeight="1">
      <c r="A26" s="81" t="s">
        <v>3619</v>
      </c>
      <c r="B26" s="96">
        <v>1</v>
      </c>
      <c r="C26" s="96">
        <v>0</v>
      </c>
      <c r="D26" s="96">
        <v>0</v>
      </c>
      <c r="E26" s="65">
        <f t="shared" si="0"/>
        <v>1</v>
      </c>
      <c r="F26" s="11"/>
      <c r="G26" s="11"/>
      <c r="H26" s="11"/>
      <c r="I26" s="11"/>
    </row>
    <row r="27" spans="1:9" s="88" customFormat="1" ht="15" customHeight="1">
      <c r="A27" s="81" t="s">
        <v>3271</v>
      </c>
      <c r="B27" s="96">
        <v>8</v>
      </c>
      <c r="C27" s="96">
        <v>0</v>
      </c>
      <c r="D27" s="96">
        <v>0</v>
      </c>
      <c r="E27" s="65">
        <f t="shared" si="0"/>
        <v>8</v>
      </c>
      <c r="F27" s="11"/>
      <c r="G27" s="11"/>
      <c r="H27" s="11"/>
      <c r="I27" s="11"/>
    </row>
    <row r="28" spans="1:9" s="88" customFormat="1" ht="15" customHeight="1">
      <c r="A28" s="81" t="s">
        <v>3272</v>
      </c>
      <c r="B28" s="96">
        <v>40</v>
      </c>
      <c r="C28" s="96">
        <v>0</v>
      </c>
      <c r="D28" s="96">
        <v>0</v>
      </c>
      <c r="E28" s="65">
        <f t="shared" si="0"/>
        <v>40</v>
      </c>
      <c r="F28" s="11"/>
      <c r="G28" s="11"/>
      <c r="H28" s="11"/>
      <c r="I28" s="11"/>
    </row>
    <row r="29" spans="1:9" s="88" customFormat="1" ht="15" customHeight="1">
      <c r="A29" s="81" t="s">
        <v>3273</v>
      </c>
      <c r="B29" s="96">
        <v>4</v>
      </c>
      <c r="C29" s="96">
        <v>0</v>
      </c>
      <c r="D29" s="96">
        <v>0</v>
      </c>
      <c r="E29" s="65">
        <f t="shared" si="0"/>
        <v>4</v>
      </c>
      <c r="F29" s="11"/>
      <c r="G29" s="11"/>
      <c r="H29" s="11"/>
      <c r="I29" s="11"/>
    </row>
    <row r="30" spans="1:9" s="88" customFormat="1" ht="15" customHeight="1">
      <c r="A30" s="81" t="s">
        <v>3274</v>
      </c>
      <c r="B30" s="96">
        <v>4</v>
      </c>
      <c r="C30" s="96">
        <v>0</v>
      </c>
      <c r="D30" s="96">
        <v>0</v>
      </c>
      <c r="E30" s="65">
        <f t="shared" si="0"/>
        <v>4</v>
      </c>
      <c r="F30" s="11"/>
      <c r="G30" s="11"/>
      <c r="H30" s="11"/>
      <c r="I30" s="11"/>
    </row>
    <row r="31" spans="1:9" s="88" customFormat="1" ht="15" customHeight="1">
      <c r="A31" s="81" t="s">
        <v>3275</v>
      </c>
      <c r="B31" s="96">
        <v>2</v>
      </c>
      <c r="C31" s="96">
        <v>0</v>
      </c>
      <c r="D31" s="96">
        <v>0</v>
      </c>
      <c r="E31" s="65">
        <f t="shared" si="0"/>
        <v>2</v>
      </c>
      <c r="F31" s="11"/>
      <c r="G31" s="11"/>
      <c r="H31" s="11"/>
      <c r="I31" s="11"/>
    </row>
    <row r="32" spans="1:9" s="88" customFormat="1" ht="15" customHeight="1">
      <c r="A32" s="81" t="s">
        <v>3277</v>
      </c>
      <c r="B32" s="96">
        <v>2</v>
      </c>
      <c r="C32" s="96">
        <v>0</v>
      </c>
      <c r="D32" s="96">
        <v>0</v>
      </c>
      <c r="E32" s="65">
        <f t="shared" si="0"/>
        <v>2</v>
      </c>
      <c r="F32" s="11"/>
      <c r="G32" s="11"/>
      <c r="H32" s="11"/>
      <c r="I32" s="11"/>
    </row>
    <row r="33" spans="1:9" s="88" customFormat="1" ht="15" customHeight="1">
      <c r="A33" s="81" t="s">
        <v>3586</v>
      </c>
      <c r="B33" s="96">
        <v>11</v>
      </c>
      <c r="C33" s="96">
        <v>0</v>
      </c>
      <c r="D33" s="96">
        <v>0</v>
      </c>
      <c r="E33" s="65">
        <f t="shared" si="0"/>
        <v>11</v>
      </c>
      <c r="F33" s="11"/>
      <c r="G33" s="11"/>
      <c r="H33" s="11"/>
      <c r="I33" s="11"/>
    </row>
    <row r="34" spans="1:9" s="88" customFormat="1" ht="15.75" customHeight="1">
      <c r="A34" s="81" t="s">
        <v>3278</v>
      </c>
      <c r="B34" s="96">
        <v>3</v>
      </c>
      <c r="C34" s="96">
        <v>0</v>
      </c>
      <c r="D34" s="96">
        <v>0</v>
      </c>
      <c r="E34" s="65">
        <f t="shared" si="0"/>
        <v>3</v>
      </c>
      <c r="F34" s="11"/>
      <c r="G34" s="11"/>
      <c r="H34" s="11"/>
      <c r="I34" s="11"/>
    </row>
    <row r="35" spans="1:9" s="88" customFormat="1" ht="15" customHeight="1">
      <c r="A35" s="81" t="s">
        <v>3458</v>
      </c>
      <c r="B35" s="96">
        <v>3</v>
      </c>
      <c r="C35" s="96">
        <v>0</v>
      </c>
      <c r="D35" s="96">
        <v>0</v>
      </c>
      <c r="E35" s="65">
        <f t="shared" si="0"/>
        <v>3</v>
      </c>
      <c r="F35" s="11"/>
      <c r="G35" s="11"/>
      <c r="H35" s="11"/>
      <c r="I35" s="11"/>
    </row>
    <row r="36" spans="1:9" s="88" customFormat="1" ht="25.15" customHeight="1">
      <c r="A36" s="81" t="s">
        <v>3588</v>
      </c>
      <c r="B36" s="96">
        <v>1</v>
      </c>
      <c r="C36" s="96">
        <v>0</v>
      </c>
      <c r="D36" s="96">
        <v>0</v>
      </c>
      <c r="E36" s="65">
        <f t="shared" si="0"/>
        <v>1</v>
      </c>
      <c r="F36" s="11"/>
      <c r="G36" s="11"/>
      <c r="H36" s="11"/>
      <c r="I36" s="11"/>
    </row>
    <row r="37" spans="1:9" s="88" customFormat="1" ht="25.15" customHeight="1">
      <c r="A37" s="81" t="s">
        <v>3650</v>
      </c>
      <c r="B37" s="96">
        <v>1</v>
      </c>
      <c r="C37" s="96">
        <v>0</v>
      </c>
      <c r="D37" s="96">
        <v>0</v>
      </c>
      <c r="E37" s="65">
        <f t="shared" si="0"/>
        <v>1</v>
      </c>
      <c r="F37" s="11"/>
      <c r="G37" s="11"/>
      <c r="H37" s="11"/>
      <c r="I37" s="11"/>
    </row>
    <row r="38" spans="1:9" s="88" customFormat="1" ht="18" customHeight="1">
      <c r="A38" s="81" t="s">
        <v>3506</v>
      </c>
      <c r="B38" s="96">
        <v>1</v>
      </c>
      <c r="C38" s="96">
        <v>0</v>
      </c>
      <c r="D38" s="96">
        <v>0</v>
      </c>
      <c r="E38" s="65">
        <f t="shared" si="0"/>
        <v>1</v>
      </c>
      <c r="F38" s="11"/>
      <c r="G38" s="11"/>
      <c r="H38" s="11"/>
      <c r="I38" s="11"/>
    </row>
    <row r="39" spans="1:9" s="88" customFormat="1" ht="18" customHeight="1">
      <c r="A39" s="81" t="s">
        <v>3279</v>
      </c>
      <c r="B39" s="96">
        <v>11</v>
      </c>
      <c r="C39" s="96">
        <v>0</v>
      </c>
      <c r="D39" s="96">
        <v>0</v>
      </c>
      <c r="E39" s="65">
        <f t="shared" si="0"/>
        <v>11</v>
      </c>
      <c r="F39" s="11"/>
      <c r="G39" s="11"/>
      <c r="H39" s="11"/>
      <c r="I39" s="11"/>
    </row>
    <row r="40" spans="1:9" s="88" customFormat="1" ht="25.15" customHeight="1">
      <c r="A40" s="81"/>
      <c r="B40" s="96"/>
      <c r="C40" s="96"/>
      <c r="D40" s="96"/>
      <c r="E40" s="65"/>
      <c r="F40" s="11"/>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A9" sqref="A9"/>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32" t="s">
        <v>33</v>
      </c>
      <c r="B1" s="345"/>
      <c r="C1" s="345"/>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67" customFormat="1" ht="21.75" customHeight="1">
      <c r="A8" s="342"/>
      <c r="B8" s="45" t="s">
        <v>35</v>
      </c>
      <c r="C8" s="45" t="s">
        <v>36</v>
      </c>
      <c r="D8" s="45" t="s">
        <v>37</v>
      </c>
      <c r="E8" s="45" t="s">
        <v>38</v>
      </c>
    </row>
    <row r="9" spans="1:9" s="8" customFormat="1" ht="21" customHeight="1">
      <c r="A9" s="54" t="s">
        <v>38</v>
      </c>
      <c r="B9" s="114">
        <f>SUM(B11:B50)</f>
        <v>4745</v>
      </c>
      <c r="C9" s="114">
        <f>SUM(C11:C50)</f>
        <v>26</v>
      </c>
      <c r="D9" s="114">
        <f>SUM(D11:D50)</f>
        <v>6</v>
      </c>
      <c r="E9" s="114">
        <f>SUM(E11:E50)</f>
        <v>4777</v>
      </c>
      <c r="F9" s="10"/>
    </row>
    <row r="10" spans="1:9" s="8" customFormat="1" ht="9" customHeight="1">
      <c r="A10" s="62"/>
      <c r="B10" s="115"/>
      <c r="C10" s="115"/>
      <c r="D10" s="115"/>
      <c r="E10" s="114"/>
    </row>
    <row r="11" spans="1:9" s="88" customFormat="1" ht="12.6" customHeight="1">
      <c r="A11" s="81" t="s">
        <v>3263</v>
      </c>
      <c r="B11" s="144">
        <v>8</v>
      </c>
      <c r="C11" s="144">
        <v>0</v>
      </c>
      <c r="D11" s="144">
        <v>0</v>
      </c>
      <c r="E11" s="114">
        <f t="shared" ref="E11:E50" si="0">SUM(B11:D11)</f>
        <v>8</v>
      </c>
      <c r="F11" s="40"/>
      <c r="G11" s="11"/>
      <c r="H11" s="11"/>
      <c r="I11" s="11"/>
    </row>
    <row r="12" spans="1:9" s="88" customFormat="1" ht="12.6" customHeight="1">
      <c r="A12" s="81" t="s">
        <v>3656</v>
      </c>
      <c r="B12" s="144">
        <v>1</v>
      </c>
      <c r="C12" s="144">
        <v>0</v>
      </c>
      <c r="D12" s="144">
        <v>0</v>
      </c>
      <c r="E12" s="114">
        <f t="shared" si="0"/>
        <v>1</v>
      </c>
      <c r="F12" s="41"/>
      <c r="G12" s="11"/>
      <c r="H12" s="11"/>
      <c r="I12" s="11"/>
    </row>
    <row r="13" spans="1:9" s="88" customFormat="1" ht="12.6" customHeight="1">
      <c r="A13" s="81" t="s">
        <v>3638</v>
      </c>
      <c r="B13" s="144">
        <v>6</v>
      </c>
      <c r="C13" s="144">
        <v>0</v>
      </c>
      <c r="D13" s="144">
        <v>0</v>
      </c>
      <c r="E13" s="114">
        <f t="shared" si="0"/>
        <v>6</v>
      </c>
      <c r="F13" s="41"/>
      <c r="G13" s="11"/>
      <c r="H13" s="11"/>
      <c r="I13" s="11"/>
    </row>
    <row r="14" spans="1:9" s="88" customFormat="1" ht="12.6" customHeight="1">
      <c r="A14" s="81" t="s">
        <v>3590</v>
      </c>
      <c r="B14" s="144">
        <v>38</v>
      </c>
      <c r="C14" s="144">
        <v>0</v>
      </c>
      <c r="D14" s="144">
        <v>2</v>
      </c>
      <c r="E14" s="114">
        <f t="shared" si="0"/>
        <v>40</v>
      </c>
      <c r="F14" s="41"/>
      <c r="G14" s="11"/>
      <c r="H14" s="11"/>
      <c r="I14" s="11"/>
    </row>
    <row r="15" spans="1:9" s="88" customFormat="1" ht="12.6" customHeight="1">
      <c r="A15" s="81" t="s">
        <v>3639</v>
      </c>
      <c r="B15" s="144">
        <v>2</v>
      </c>
      <c r="C15" s="144">
        <v>0</v>
      </c>
      <c r="D15" s="144">
        <v>0</v>
      </c>
      <c r="E15" s="114">
        <f t="shared" si="0"/>
        <v>2</v>
      </c>
      <c r="F15" s="41"/>
      <c r="G15" s="11"/>
      <c r="H15" s="11"/>
      <c r="I15" s="11"/>
    </row>
    <row r="16" spans="1:9" s="88" customFormat="1" ht="12.6" customHeight="1">
      <c r="A16" s="81" t="s">
        <v>3591</v>
      </c>
      <c r="B16" s="144">
        <v>931</v>
      </c>
      <c r="C16" s="144">
        <v>0</v>
      </c>
      <c r="D16" s="144">
        <v>0</v>
      </c>
      <c r="E16" s="114">
        <f t="shared" si="0"/>
        <v>931</v>
      </c>
      <c r="F16" s="41"/>
      <c r="G16" s="11"/>
      <c r="H16" s="11"/>
      <c r="I16" s="11"/>
    </row>
    <row r="17" spans="1:9" s="88" customFormat="1" ht="12.6" customHeight="1">
      <c r="A17" s="81" t="s">
        <v>3592</v>
      </c>
      <c r="B17" s="144">
        <v>44</v>
      </c>
      <c r="C17" s="144">
        <v>2</v>
      </c>
      <c r="D17" s="144">
        <v>0</v>
      </c>
      <c r="E17" s="114">
        <f t="shared" si="0"/>
        <v>46</v>
      </c>
      <c r="F17" s="40"/>
      <c r="G17" s="11"/>
      <c r="H17" s="11"/>
      <c r="I17" s="11"/>
    </row>
    <row r="18" spans="1:9" s="88" customFormat="1" ht="12.6" customHeight="1">
      <c r="A18" s="81" t="s">
        <v>3593</v>
      </c>
      <c r="B18" s="144">
        <v>24</v>
      </c>
      <c r="C18" s="144">
        <v>0</v>
      </c>
      <c r="D18" s="144">
        <v>0</v>
      </c>
      <c r="E18" s="114">
        <f t="shared" si="0"/>
        <v>24</v>
      </c>
      <c r="F18" s="41"/>
      <c r="G18" s="11"/>
      <c r="H18" s="11"/>
      <c r="I18" s="11"/>
    </row>
    <row r="19" spans="1:9" s="88" customFormat="1" ht="12.6" customHeight="1">
      <c r="A19" s="81" t="s">
        <v>3667</v>
      </c>
      <c r="B19" s="144">
        <v>1</v>
      </c>
      <c r="C19" s="144">
        <v>0</v>
      </c>
      <c r="D19" s="144">
        <v>1</v>
      </c>
      <c r="E19" s="114">
        <f t="shared" si="0"/>
        <v>2</v>
      </c>
      <c r="F19" s="41"/>
      <c r="G19" s="11"/>
      <c r="H19" s="11"/>
      <c r="I19" s="11"/>
    </row>
    <row r="20" spans="1:9" s="88" customFormat="1" ht="12.6" customHeight="1">
      <c r="A20" s="81" t="s">
        <v>3678</v>
      </c>
      <c r="B20" s="144">
        <v>1</v>
      </c>
      <c r="C20" s="144">
        <v>0</v>
      </c>
      <c r="D20" s="144">
        <v>0</v>
      </c>
      <c r="E20" s="114">
        <f t="shared" si="0"/>
        <v>1</v>
      </c>
      <c r="F20" s="41"/>
      <c r="G20" s="11"/>
      <c r="H20" s="11"/>
      <c r="I20" s="11"/>
    </row>
    <row r="21" spans="1:9" s="88" customFormat="1" ht="12.6" customHeight="1">
      <c r="A21" s="81" t="s">
        <v>3640</v>
      </c>
      <c r="B21" s="144">
        <v>1</v>
      </c>
      <c r="C21" s="144">
        <v>0</v>
      </c>
      <c r="D21" s="144">
        <v>0</v>
      </c>
      <c r="E21" s="114">
        <f t="shared" si="0"/>
        <v>1</v>
      </c>
      <c r="F21" s="41"/>
      <c r="G21" s="11"/>
      <c r="H21" s="11"/>
      <c r="I21" s="11"/>
    </row>
    <row r="22" spans="1:9" s="88" customFormat="1" ht="12.6" customHeight="1">
      <c r="A22" s="81" t="s">
        <v>3628</v>
      </c>
      <c r="B22" s="144">
        <v>1</v>
      </c>
      <c r="C22" s="144">
        <v>0</v>
      </c>
      <c r="D22" s="144">
        <v>0</v>
      </c>
      <c r="E22" s="114">
        <f t="shared" si="0"/>
        <v>1</v>
      </c>
      <c r="F22" s="41"/>
      <c r="G22" s="11"/>
      <c r="H22" s="11"/>
      <c r="I22" s="11"/>
    </row>
    <row r="23" spans="1:9" s="88" customFormat="1" ht="12.6" customHeight="1">
      <c r="A23" s="81" t="s">
        <v>3280</v>
      </c>
      <c r="B23" s="144">
        <v>537</v>
      </c>
      <c r="C23" s="144">
        <v>7</v>
      </c>
      <c r="D23" s="144">
        <v>1</v>
      </c>
      <c r="E23" s="114">
        <f t="shared" si="0"/>
        <v>545</v>
      </c>
      <c r="F23" s="41"/>
      <c r="G23" s="11"/>
      <c r="H23" s="11"/>
      <c r="I23" s="11"/>
    </row>
    <row r="24" spans="1:9" s="88" customFormat="1" ht="12.6" customHeight="1">
      <c r="A24" s="81" t="s">
        <v>3281</v>
      </c>
      <c r="B24" s="144">
        <v>304</v>
      </c>
      <c r="C24" s="144">
        <v>0</v>
      </c>
      <c r="D24" s="144">
        <v>0</v>
      </c>
      <c r="E24" s="114">
        <f t="shared" si="0"/>
        <v>304</v>
      </c>
      <c r="F24" s="41"/>
      <c r="G24" s="11"/>
      <c r="H24" s="11"/>
      <c r="I24" s="11"/>
    </row>
    <row r="25" spans="1:9" s="88" customFormat="1" ht="12.6" customHeight="1">
      <c r="A25" s="81" t="s">
        <v>3594</v>
      </c>
      <c r="B25" s="144">
        <v>83</v>
      </c>
      <c r="C25" s="144">
        <v>0</v>
      </c>
      <c r="D25" s="144">
        <v>0</v>
      </c>
      <c r="E25" s="114">
        <f t="shared" si="0"/>
        <v>83</v>
      </c>
      <c r="F25" s="41"/>
      <c r="G25" s="11"/>
      <c r="H25" s="11"/>
      <c r="I25" s="11"/>
    </row>
    <row r="26" spans="1:9" s="88" customFormat="1" ht="12.6" customHeight="1">
      <c r="A26" s="81" t="s">
        <v>3595</v>
      </c>
      <c r="B26" s="144">
        <v>74</v>
      </c>
      <c r="C26" s="144">
        <v>3</v>
      </c>
      <c r="D26" s="144">
        <v>0</v>
      </c>
      <c r="E26" s="114">
        <f t="shared" si="0"/>
        <v>77</v>
      </c>
      <c r="F26" s="41"/>
      <c r="G26" s="11"/>
      <c r="H26" s="11"/>
      <c r="I26" s="11"/>
    </row>
    <row r="27" spans="1:9" s="88" customFormat="1" ht="12.6" customHeight="1">
      <c r="A27" s="81" t="s">
        <v>3596</v>
      </c>
      <c r="B27" s="144">
        <v>181</v>
      </c>
      <c r="C27" s="144">
        <v>2</v>
      </c>
      <c r="D27" s="144">
        <v>0</v>
      </c>
      <c r="E27" s="114">
        <f t="shared" si="0"/>
        <v>183</v>
      </c>
      <c r="F27" s="41"/>
      <c r="G27" s="11"/>
      <c r="H27" s="11"/>
      <c r="I27" s="11"/>
    </row>
    <row r="28" spans="1:9" s="88" customFormat="1" ht="12.6" customHeight="1">
      <c r="A28" s="81" t="s">
        <v>3597</v>
      </c>
      <c r="B28" s="144">
        <v>114</v>
      </c>
      <c r="C28" s="144">
        <v>1</v>
      </c>
      <c r="D28" s="144">
        <v>0</v>
      </c>
      <c r="E28" s="114">
        <f t="shared" si="0"/>
        <v>115</v>
      </c>
      <c r="F28" s="41"/>
      <c r="G28" s="11"/>
      <c r="H28" s="11"/>
      <c r="I28" s="11"/>
    </row>
    <row r="29" spans="1:9" s="88" customFormat="1" ht="12.6" customHeight="1">
      <c r="A29" s="81" t="s">
        <v>3598</v>
      </c>
      <c r="B29" s="144">
        <v>103</v>
      </c>
      <c r="C29" s="144">
        <v>1</v>
      </c>
      <c r="D29" s="144">
        <v>0</v>
      </c>
      <c r="E29" s="114">
        <f t="shared" si="0"/>
        <v>104</v>
      </c>
      <c r="F29" s="41"/>
      <c r="G29" s="11"/>
      <c r="H29" s="11"/>
      <c r="I29" s="11"/>
    </row>
    <row r="30" spans="1:9" s="88" customFormat="1" ht="12.6" customHeight="1">
      <c r="A30" s="81" t="s">
        <v>3599</v>
      </c>
      <c r="B30" s="144">
        <v>115</v>
      </c>
      <c r="C30" s="144">
        <v>0</v>
      </c>
      <c r="D30" s="144">
        <v>0</v>
      </c>
      <c r="E30" s="114">
        <f t="shared" si="0"/>
        <v>115</v>
      </c>
      <c r="F30" s="41"/>
      <c r="G30" s="11"/>
      <c r="H30" s="11"/>
      <c r="I30" s="11"/>
    </row>
    <row r="31" spans="1:9" s="88" customFormat="1" ht="12.6" customHeight="1">
      <c r="A31" s="81" t="s">
        <v>3600</v>
      </c>
      <c r="B31" s="144">
        <v>46</v>
      </c>
      <c r="C31" s="144">
        <v>0</v>
      </c>
      <c r="D31" s="144">
        <v>0</v>
      </c>
      <c r="E31" s="114">
        <f t="shared" si="0"/>
        <v>46</v>
      </c>
      <c r="F31" s="41"/>
      <c r="G31" s="11"/>
      <c r="H31" s="11"/>
      <c r="I31" s="11"/>
    </row>
    <row r="32" spans="1:9" s="88" customFormat="1" ht="12.6" customHeight="1">
      <c r="A32" s="81" t="s">
        <v>3601</v>
      </c>
      <c r="B32" s="144">
        <v>293</v>
      </c>
      <c r="C32" s="144">
        <v>1</v>
      </c>
      <c r="D32" s="144">
        <v>0</v>
      </c>
      <c r="E32" s="114">
        <f t="shared" si="0"/>
        <v>294</v>
      </c>
      <c r="F32" s="41"/>
      <c r="G32" s="11"/>
      <c r="H32" s="11"/>
      <c r="I32" s="11"/>
    </row>
    <row r="33" spans="1:9" s="88" customFormat="1" ht="12.6" customHeight="1">
      <c r="A33" s="81" t="s">
        <v>3602</v>
      </c>
      <c r="B33" s="144">
        <v>52</v>
      </c>
      <c r="C33" s="144">
        <v>0</v>
      </c>
      <c r="D33" s="144">
        <v>0</v>
      </c>
      <c r="E33" s="114">
        <f t="shared" si="0"/>
        <v>52</v>
      </c>
      <c r="F33" s="41"/>
      <c r="G33" s="11"/>
      <c r="H33" s="11"/>
      <c r="I33" s="11"/>
    </row>
    <row r="34" spans="1:9" s="88" customFormat="1" ht="12.6" customHeight="1">
      <c r="A34" s="81" t="s">
        <v>3603</v>
      </c>
      <c r="B34" s="144">
        <v>11</v>
      </c>
      <c r="C34" s="144">
        <v>0</v>
      </c>
      <c r="D34" s="144">
        <v>0</v>
      </c>
      <c r="E34" s="114">
        <f t="shared" si="0"/>
        <v>11</v>
      </c>
      <c r="F34" s="41"/>
      <c r="G34" s="11"/>
      <c r="H34" s="11"/>
      <c r="I34" s="11"/>
    </row>
    <row r="35" spans="1:9" s="88" customFormat="1" ht="12.6" customHeight="1">
      <c r="A35" s="81" t="s">
        <v>3604</v>
      </c>
      <c r="B35" s="144">
        <v>77</v>
      </c>
      <c r="C35" s="144">
        <v>0</v>
      </c>
      <c r="D35" s="144">
        <v>0</v>
      </c>
      <c r="E35" s="114">
        <f t="shared" si="0"/>
        <v>77</v>
      </c>
      <c r="F35" s="41"/>
      <c r="G35" s="11"/>
      <c r="H35" s="11"/>
      <c r="I35" s="11"/>
    </row>
    <row r="36" spans="1:9" s="88" customFormat="1" ht="12.6" customHeight="1">
      <c r="A36" s="81" t="s">
        <v>3605</v>
      </c>
      <c r="B36" s="144">
        <v>30</v>
      </c>
      <c r="C36" s="144">
        <v>2</v>
      </c>
      <c r="D36" s="144">
        <v>0</v>
      </c>
      <c r="E36" s="114">
        <f t="shared" si="0"/>
        <v>32</v>
      </c>
      <c r="F36" s="41"/>
      <c r="G36" s="11"/>
      <c r="H36" s="11"/>
      <c r="I36" s="11"/>
    </row>
    <row r="37" spans="1:9" s="88" customFormat="1" ht="12.6" customHeight="1">
      <c r="A37" s="81" t="s">
        <v>3606</v>
      </c>
      <c r="B37" s="144">
        <v>19</v>
      </c>
      <c r="C37" s="144">
        <v>1</v>
      </c>
      <c r="D37" s="144">
        <v>0</v>
      </c>
      <c r="E37" s="114">
        <f t="shared" si="0"/>
        <v>20</v>
      </c>
      <c r="F37" s="41"/>
      <c r="G37" s="11"/>
      <c r="H37" s="11"/>
      <c r="I37" s="11"/>
    </row>
    <row r="38" spans="1:9" s="88" customFormat="1" ht="12.6" customHeight="1">
      <c r="A38" s="81" t="s">
        <v>3607</v>
      </c>
      <c r="B38" s="144">
        <v>51</v>
      </c>
      <c r="C38" s="144">
        <v>1</v>
      </c>
      <c r="D38" s="144">
        <v>0</v>
      </c>
      <c r="E38" s="114">
        <f t="shared" si="0"/>
        <v>52</v>
      </c>
      <c r="F38" s="41"/>
      <c r="G38" s="11"/>
      <c r="H38" s="11"/>
      <c r="I38" s="11"/>
    </row>
    <row r="39" spans="1:9" s="88" customFormat="1" ht="12.6" customHeight="1">
      <c r="A39" s="81" t="s">
        <v>3660</v>
      </c>
      <c r="B39" s="144">
        <v>2</v>
      </c>
      <c r="C39" s="144">
        <v>1</v>
      </c>
      <c r="D39" s="144">
        <v>0</v>
      </c>
      <c r="E39" s="114">
        <f t="shared" si="0"/>
        <v>3</v>
      </c>
      <c r="F39" s="41"/>
      <c r="G39" s="11"/>
      <c r="H39" s="11"/>
      <c r="I39" s="11"/>
    </row>
    <row r="40" spans="1:9" s="88" customFormat="1" ht="12.6" customHeight="1">
      <c r="A40" s="81" t="s">
        <v>3608</v>
      </c>
      <c r="B40" s="322">
        <v>12</v>
      </c>
      <c r="C40" s="144">
        <v>0</v>
      </c>
      <c r="D40" s="144">
        <v>0</v>
      </c>
      <c r="E40" s="114">
        <f t="shared" si="0"/>
        <v>12</v>
      </c>
      <c r="F40" s="41"/>
      <c r="G40" s="11"/>
      <c r="H40" s="11"/>
      <c r="I40" s="11"/>
    </row>
    <row r="41" spans="1:9" s="88" customFormat="1" ht="12.6" customHeight="1">
      <c r="A41" s="81" t="s">
        <v>3609</v>
      </c>
      <c r="B41" s="144">
        <v>1483</v>
      </c>
      <c r="C41" s="144">
        <v>1</v>
      </c>
      <c r="D41" s="144">
        <v>0</v>
      </c>
      <c r="E41" s="114">
        <f t="shared" si="0"/>
        <v>1484</v>
      </c>
      <c r="F41" s="41"/>
      <c r="G41" s="11"/>
      <c r="H41" s="11"/>
      <c r="I41" s="11"/>
    </row>
    <row r="42" spans="1:9" s="88" customFormat="1" ht="12.6" customHeight="1">
      <c r="A42" s="81" t="s">
        <v>3641</v>
      </c>
      <c r="B42" s="144">
        <v>4</v>
      </c>
      <c r="C42" s="144">
        <v>0</v>
      </c>
      <c r="D42" s="144">
        <v>0</v>
      </c>
      <c r="E42" s="114">
        <f t="shared" si="0"/>
        <v>4</v>
      </c>
      <c r="F42" s="41"/>
      <c r="G42" s="11"/>
      <c r="H42" s="11"/>
      <c r="I42" s="11"/>
    </row>
    <row r="43" spans="1:9" s="88" customFormat="1" ht="12.6" customHeight="1">
      <c r="A43" s="81" t="s">
        <v>3508</v>
      </c>
      <c r="B43" s="144">
        <v>5</v>
      </c>
      <c r="C43" s="144">
        <v>0</v>
      </c>
      <c r="D43" s="144">
        <v>0</v>
      </c>
      <c r="E43" s="114">
        <f t="shared" si="0"/>
        <v>5</v>
      </c>
      <c r="F43" s="41"/>
      <c r="G43" s="11"/>
      <c r="H43" s="11"/>
      <c r="I43" s="11"/>
    </row>
    <row r="44" spans="1:9" s="88" customFormat="1" ht="12.6" customHeight="1">
      <c r="A44" s="81" t="s">
        <v>3610</v>
      </c>
      <c r="B44" s="144">
        <v>21</v>
      </c>
      <c r="C44" s="144">
        <v>0</v>
      </c>
      <c r="D44" s="144">
        <v>0</v>
      </c>
      <c r="E44" s="114">
        <f t="shared" si="0"/>
        <v>21</v>
      </c>
      <c r="F44" s="41"/>
      <c r="G44" s="11"/>
      <c r="H44" s="11"/>
      <c r="I44" s="11"/>
    </row>
    <row r="45" spans="1:9" s="88" customFormat="1" ht="12.6" customHeight="1">
      <c r="A45" s="81" t="s">
        <v>3617</v>
      </c>
      <c r="B45" s="144">
        <v>4</v>
      </c>
      <c r="C45" s="144">
        <v>0</v>
      </c>
      <c r="D45" s="144">
        <v>0</v>
      </c>
      <c r="E45" s="114">
        <f t="shared" si="0"/>
        <v>4</v>
      </c>
      <c r="F45" s="41"/>
      <c r="G45" s="11"/>
      <c r="H45" s="11"/>
      <c r="I45" s="11"/>
    </row>
    <row r="46" spans="1:9" s="88" customFormat="1" ht="12.6" customHeight="1">
      <c r="A46" s="81" t="s">
        <v>3661</v>
      </c>
      <c r="B46" s="144">
        <v>0</v>
      </c>
      <c r="C46" s="144">
        <v>1</v>
      </c>
      <c r="D46" s="144">
        <v>0</v>
      </c>
      <c r="E46" s="114">
        <f t="shared" si="0"/>
        <v>1</v>
      </c>
      <c r="F46" s="41"/>
      <c r="G46" s="11"/>
      <c r="H46" s="11"/>
      <c r="I46" s="11"/>
    </row>
    <row r="47" spans="1:9" s="88" customFormat="1" ht="12" customHeight="1">
      <c r="A47" s="81" t="s">
        <v>3501</v>
      </c>
      <c r="B47" s="144">
        <v>49</v>
      </c>
      <c r="C47" s="144">
        <v>0</v>
      </c>
      <c r="D47" s="144">
        <v>0</v>
      </c>
      <c r="E47" s="114">
        <f t="shared" si="0"/>
        <v>49</v>
      </c>
      <c r="F47" s="41"/>
      <c r="G47" s="11"/>
      <c r="H47" s="11"/>
      <c r="I47" s="11"/>
    </row>
    <row r="48" spans="1:9" s="88" customFormat="1" ht="12" customHeight="1">
      <c r="A48" s="81" t="s">
        <v>3611</v>
      </c>
      <c r="B48" s="144">
        <v>6</v>
      </c>
      <c r="C48" s="144">
        <v>0</v>
      </c>
      <c r="D48" s="144">
        <v>0</v>
      </c>
      <c r="E48" s="114">
        <f t="shared" si="0"/>
        <v>6</v>
      </c>
      <c r="F48" s="41"/>
      <c r="G48" s="11"/>
      <c r="H48" s="11"/>
      <c r="I48" s="11"/>
    </row>
    <row r="49" spans="1:6" s="15" customFormat="1" ht="15" customHeight="1">
      <c r="A49" s="81" t="s">
        <v>3642</v>
      </c>
      <c r="B49" s="144">
        <v>2</v>
      </c>
      <c r="C49" s="144">
        <v>2</v>
      </c>
      <c r="D49" s="144">
        <v>2</v>
      </c>
      <c r="E49" s="114">
        <f t="shared" si="0"/>
        <v>6</v>
      </c>
      <c r="F49" s="81"/>
    </row>
    <row r="50" spans="1:6" s="15" customFormat="1" ht="15" customHeight="1">
      <c r="A50" s="81" t="s">
        <v>3612</v>
      </c>
      <c r="B50" s="144">
        <v>9</v>
      </c>
      <c r="C50" s="144">
        <v>0</v>
      </c>
      <c r="D50" s="144">
        <v>0</v>
      </c>
      <c r="E50" s="114">
        <f t="shared" si="0"/>
        <v>9</v>
      </c>
      <c r="F50" s="81"/>
    </row>
    <row r="51" spans="1:6" s="15" customFormat="1" ht="15" customHeight="1">
      <c r="E51" s="11"/>
    </row>
    <row r="52" spans="1:6" s="15" customFormat="1" ht="15" customHeight="1">
      <c r="E52" s="11"/>
    </row>
    <row r="53" spans="1:6" s="15" customFormat="1" ht="15" customHeight="1">
      <c r="E53" s="11"/>
    </row>
    <row r="54" spans="1:6" s="15" customFormat="1" ht="15" customHeight="1">
      <c r="E54" s="11"/>
    </row>
    <row r="55" spans="1:6" s="15" customFormat="1" ht="15" customHeight="1">
      <c r="E55" s="11"/>
    </row>
    <row r="56" spans="1:6" s="15" customFormat="1" ht="15" customHeight="1">
      <c r="E56" s="11"/>
    </row>
    <row r="57" spans="1:6" s="15" customFormat="1" ht="15" customHeight="1">
      <c r="E57" s="11"/>
    </row>
    <row r="58" spans="1:6" s="15" customFormat="1" ht="15" customHeight="1">
      <c r="E58" s="11"/>
    </row>
    <row r="59" spans="1:6" s="15" customFormat="1" ht="15" customHeight="1">
      <c r="E59" s="11"/>
    </row>
    <row r="60" spans="1:6" s="15" customFormat="1" ht="15" customHeight="1">
      <c r="E60" s="11"/>
    </row>
    <row r="61" spans="1:6" s="15" customFormat="1" ht="15" customHeight="1">
      <c r="E61" s="11"/>
    </row>
    <row r="62" spans="1:6" s="15" customFormat="1" ht="15" customHeight="1">
      <c r="E62" s="11"/>
    </row>
    <row r="63" spans="1:6" s="15" customFormat="1" ht="15" customHeight="1">
      <c r="E63" s="11"/>
    </row>
    <row r="64" spans="1:6"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E24" sqref="E24:E25"/>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32" t="s">
        <v>33</v>
      </c>
      <c r="B1" s="345"/>
      <c r="C1" s="345"/>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48" customFormat="1" ht="21.75" customHeight="1">
      <c r="A8" s="342"/>
      <c r="B8" s="45" t="s">
        <v>35</v>
      </c>
      <c r="C8" s="45" t="s">
        <v>36</v>
      </c>
      <c r="D8" s="45" t="s">
        <v>37</v>
      </c>
      <c r="E8" s="45" t="s">
        <v>38</v>
      </c>
    </row>
    <row r="9" spans="1:9" s="88" customFormat="1" ht="21" customHeight="1">
      <c r="A9" s="54" t="s">
        <v>38</v>
      </c>
      <c r="B9" s="65">
        <f>SUM(B11:B31)</f>
        <v>349</v>
      </c>
      <c r="C9" s="65">
        <f>SUM(C11:C31)</f>
        <v>3</v>
      </c>
      <c r="D9" s="65">
        <f>SUM(D11:D31)</f>
        <v>1</v>
      </c>
      <c r="E9" s="65">
        <f>SUM(E11:E31)</f>
        <v>353</v>
      </c>
      <c r="F9" s="116"/>
    </row>
    <row r="10" spans="1:9" s="8" customFormat="1" ht="9" customHeight="1">
      <c r="A10" s="62"/>
      <c r="B10" s="66"/>
      <c r="C10" s="66"/>
      <c r="D10" s="66"/>
      <c r="E10" s="65"/>
    </row>
    <row r="11" spans="1:9" s="88" customFormat="1" ht="12.6" customHeight="1">
      <c r="A11" s="81" t="s">
        <v>3263</v>
      </c>
      <c r="B11" s="98">
        <v>1</v>
      </c>
      <c r="C11" s="98">
        <v>0</v>
      </c>
      <c r="D11" s="98">
        <v>0</v>
      </c>
      <c r="E11" s="65">
        <f t="shared" ref="E11:E25" si="0">SUM(B11:D11)</f>
        <v>1</v>
      </c>
      <c r="F11" s="40"/>
      <c r="G11" s="11"/>
      <c r="H11" s="11"/>
      <c r="I11" s="11"/>
    </row>
    <row r="12" spans="1:9" s="88" customFormat="1" ht="12.6" customHeight="1">
      <c r="A12" s="81" t="s">
        <v>3656</v>
      </c>
      <c r="B12" s="98">
        <v>2</v>
      </c>
      <c r="C12" s="98">
        <v>0</v>
      </c>
      <c r="D12" s="98">
        <v>0</v>
      </c>
      <c r="E12" s="65">
        <f t="shared" si="0"/>
        <v>2</v>
      </c>
      <c r="F12" s="40"/>
      <c r="G12" s="11"/>
      <c r="H12" s="11"/>
      <c r="I12" s="11"/>
    </row>
    <row r="13" spans="1:9" s="88" customFormat="1" ht="12.6" customHeight="1">
      <c r="A13" s="81" t="s">
        <v>3280</v>
      </c>
      <c r="B13" s="98">
        <v>92</v>
      </c>
      <c r="C13" s="98">
        <v>0</v>
      </c>
      <c r="D13" s="98">
        <v>0</v>
      </c>
      <c r="E13" s="65">
        <f t="shared" si="0"/>
        <v>92</v>
      </c>
      <c r="F13" s="40"/>
      <c r="G13" s="11"/>
      <c r="H13" s="11"/>
      <c r="I13" s="11"/>
    </row>
    <row r="14" spans="1:9" s="88" customFormat="1" ht="12.6" customHeight="1">
      <c r="A14" s="81" t="s">
        <v>3281</v>
      </c>
      <c r="B14" s="98">
        <v>25</v>
      </c>
      <c r="C14" s="98">
        <v>0</v>
      </c>
      <c r="D14" s="98">
        <v>0</v>
      </c>
      <c r="E14" s="65">
        <f t="shared" ref="E14" si="1">SUM(B14:D14)</f>
        <v>25</v>
      </c>
      <c r="F14" s="40"/>
      <c r="G14" s="11"/>
      <c r="H14" s="11"/>
      <c r="I14" s="11"/>
    </row>
    <row r="15" spans="1:9" s="88" customFormat="1" ht="12.6" customHeight="1">
      <c r="A15" s="81" t="s">
        <v>3594</v>
      </c>
      <c r="B15" s="98">
        <v>3</v>
      </c>
      <c r="C15" s="98">
        <v>0</v>
      </c>
      <c r="D15" s="98">
        <v>0</v>
      </c>
      <c r="E15" s="65">
        <f t="shared" si="0"/>
        <v>3</v>
      </c>
      <c r="F15" s="40"/>
      <c r="G15" s="11"/>
      <c r="H15" s="11"/>
      <c r="I15" s="11"/>
    </row>
    <row r="16" spans="1:9" s="88" customFormat="1" ht="12.6" customHeight="1">
      <c r="A16" s="81" t="s">
        <v>3597</v>
      </c>
      <c r="B16" s="98">
        <v>7</v>
      </c>
      <c r="C16" s="98">
        <v>0</v>
      </c>
      <c r="D16" s="98">
        <v>0</v>
      </c>
      <c r="E16" s="65">
        <f t="shared" si="0"/>
        <v>7</v>
      </c>
      <c r="F16" s="40"/>
      <c r="G16" s="11"/>
      <c r="H16" s="11"/>
      <c r="I16" s="11"/>
    </row>
    <row r="17" spans="1:9" s="88" customFormat="1" ht="12.6" customHeight="1">
      <c r="A17" s="81" t="s">
        <v>3598</v>
      </c>
      <c r="B17" s="98">
        <v>99</v>
      </c>
      <c r="C17" s="98">
        <v>0</v>
      </c>
      <c r="D17" s="98">
        <v>1</v>
      </c>
      <c r="E17" s="65">
        <f t="shared" si="0"/>
        <v>100</v>
      </c>
      <c r="F17" s="40"/>
      <c r="G17" s="11"/>
      <c r="H17" s="11"/>
      <c r="I17" s="11"/>
    </row>
    <row r="18" spans="1:9" s="88" customFormat="1" ht="12.6" customHeight="1">
      <c r="A18" s="81" t="s">
        <v>3599</v>
      </c>
      <c r="B18" s="98">
        <v>87</v>
      </c>
      <c r="C18" s="98">
        <v>3</v>
      </c>
      <c r="D18" s="98">
        <v>0</v>
      </c>
      <c r="E18" s="65">
        <f t="shared" si="0"/>
        <v>90</v>
      </c>
      <c r="F18" s="40"/>
      <c r="G18" s="11"/>
      <c r="H18" s="11"/>
      <c r="I18" s="11"/>
    </row>
    <row r="19" spans="1:9" s="88" customFormat="1" ht="12.6" customHeight="1">
      <c r="A19" s="81" t="s">
        <v>3600</v>
      </c>
      <c r="B19" s="98">
        <v>2</v>
      </c>
      <c r="C19" s="98">
        <v>0</v>
      </c>
      <c r="D19" s="98">
        <v>0</v>
      </c>
      <c r="E19" s="65">
        <f t="shared" si="0"/>
        <v>2</v>
      </c>
      <c r="F19" s="40"/>
      <c r="G19" s="11"/>
      <c r="H19" s="11"/>
      <c r="I19" s="11"/>
    </row>
    <row r="20" spans="1:9" s="88" customFormat="1" ht="12.6" customHeight="1">
      <c r="A20" s="81" t="s">
        <v>3601</v>
      </c>
      <c r="B20" s="98">
        <v>2</v>
      </c>
      <c r="C20" s="98">
        <v>0</v>
      </c>
      <c r="D20" s="98">
        <v>0</v>
      </c>
      <c r="E20" s="65">
        <f t="shared" si="0"/>
        <v>2</v>
      </c>
      <c r="F20" s="40"/>
      <c r="G20" s="11"/>
      <c r="H20" s="11"/>
      <c r="I20" s="11"/>
    </row>
    <row r="21" spans="1:9" s="88" customFormat="1" ht="12.6" customHeight="1">
      <c r="A21" s="81" t="s">
        <v>3606</v>
      </c>
      <c r="B21" s="98">
        <v>1</v>
      </c>
      <c r="C21" s="98">
        <v>0</v>
      </c>
      <c r="D21" s="98">
        <v>0</v>
      </c>
      <c r="E21" s="65">
        <f t="shared" si="0"/>
        <v>1</v>
      </c>
      <c r="F21" s="40"/>
      <c r="G21" s="11"/>
    </row>
    <row r="22" spans="1:9" s="88" customFormat="1" ht="12.6" customHeight="1">
      <c r="A22" s="81" t="s">
        <v>3660</v>
      </c>
      <c r="B22" s="98">
        <v>1</v>
      </c>
      <c r="C22" s="98">
        <v>0</v>
      </c>
      <c r="D22" s="98">
        <v>0</v>
      </c>
      <c r="E22" s="65">
        <f t="shared" si="0"/>
        <v>1</v>
      </c>
      <c r="F22" s="40"/>
      <c r="G22" s="11"/>
    </row>
    <row r="23" spans="1:9" s="88" customFormat="1" ht="12.6" customHeight="1">
      <c r="A23" s="81" t="s">
        <v>3609</v>
      </c>
      <c r="B23" s="98">
        <v>24</v>
      </c>
      <c r="C23" s="98">
        <v>0</v>
      </c>
      <c r="D23" s="98">
        <v>0</v>
      </c>
      <c r="E23" s="65">
        <f t="shared" si="0"/>
        <v>24</v>
      </c>
      <c r="F23" s="40"/>
      <c r="G23" s="11"/>
    </row>
    <row r="24" spans="1:9" s="88" customFormat="1" ht="12.6" customHeight="1">
      <c r="A24" s="81" t="s">
        <v>3610</v>
      </c>
      <c r="B24" s="98">
        <v>1</v>
      </c>
      <c r="C24" s="98">
        <v>0</v>
      </c>
      <c r="D24" s="98">
        <v>0</v>
      </c>
      <c r="E24" s="65">
        <f t="shared" si="0"/>
        <v>1</v>
      </c>
      <c r="F24" s="40"/>
      <c r="G24" s="11"/>
    </row>
    <row r="25" spans="1:9" s="88" customFormat="1" ht="12.6" customHeight="1">
      <c r="A25" s="81" t="s">
        <v>3612</v>
      </c>
      <c r="B25" s="98">
        <v>2</v>
      </c>
      <c r="C25" s="98">
        <v>0</v>
      </c>
      <c r="D25" s="98">
        <v>0</v>
      </c>
      <c r="E25" s="65">
        <f t="shared" si="0"/>
        <v>2</v>
      </c>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G36" sqref="G36"/>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6384" width="11.42578125" style="11"/>
  </cols>
  <sheetData>
    <row r="1" spans="1:9" s="2" customFormat="1" ht="15.75" customHeight="1">
      <c r="A1" s="332" t="s">
        <v>33</v>
      </c>
      <c r="B1" s="345"/>
      <c r="C1" s="345"/>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t="s">
        <v>34</v>
      </c>
      <c r="C7" s="343"/>
      <c r="D7" s="343"/>
      <c r="E7" s="131"/>
    </row>
    <row r="8" spans="1:9" s="67" customFormat="1" ht="21.75" customHeight="1">
      <c r="A8" s="342"/>
      <c r="B8" s="45" t="s">
        <v>35</v>
      </c>
      <c r="C8" s="45" t="s">
        <v>36</v>
      </c>
      <c r="D8" s="45" t="s">
        <v>37</v>
      </c>
      <c r="E8" s="45" t="s">
        <v>38</v>
      </c>
    </row>
    <row r="9" spans="1:9" s="8" customFormat="1" ht="21" customHeight="1">
      <c r="A9" s="54" t="s">
        <v>38</v>
      </c>
      <c r="B9" s="65">
        <f>SUM(B11:B42)</f>
        <v>4745</v>
      </c>
      <c r="C9" s="65">
        <f>SUM(C11:C42)</f>
        <v>26</v>
      </c>
      <c r="D9" s="65">
        <f>SUM(D11:D42)</f>
        <v>6</v>
      </c>
      <c r="E9" s="65">
        <f>SUM(E11:E42)</f>
        <v>4777</v>
      </c>
      <c r="F9" s="10"/>
    </row>
    <row r="10" spans="1:9" s="8" customFormat="1" ht="9" customHeight="1">
      <c r="A10" s="62"/>
      <c r="B10" s="66"/>
      <c r="C10" s="66"/>
      <c r="D10" s="66"/>
      <c r="E10" s="65"/>
    </row>
    <row r="11" spans="1:9" s="88" customFormat="1" ht="12" customHeight="1">
      <c r="A11" s="85" t="s">
        <v>3282</v>
      </c>
      <c r="B11" s="96">
        <v>89</v>
      </c>
      <c r="C11" s="96">
        <v>0</v>
      </c>
      <c r="D11" s="96">
        <v>0</v>
      </c>
      <c r="E11" s="65">
        <f t="shared" ref="E11:E39" si="0">SUM(B11:D11)</f>
        <v>89</v>
      </c>
      <c r="F11" s="40"/>
      <c r="G11" s="15"/>
      <c r="H11" s="15"/>
      <c r="I11" s="15"/>
    </row>
    <row r="12" spans="1:9" s="88" customFormat="1" ht="12" customHeight="1">
      <c r="A12" s="85" t="s">
        <v>3283</v>
      </c>
      <c r="B12" s="96">
        <v>556</v>
      </c>
      <c r="C12" s="96">
        <v>3</v>
      </c>
      <c r="D12" s="96">
        <v>0</v>
      </c>
      <c r="E12" s="65">
        <f t="shared" si="0"/>
        <v>559</v>
      </c>
      <c r="F12" s="41"/>
      <c r="G12" s="15"/>
      <c r="H12" s="15"/>
      <c r="I12" s="15"/>
    </row>
    <row r="13" spans="1:9" s="88" customFormat="1" ht="12" customHeight="1">
      <c r="A13" s="85" t="s">
        <v>3284</v>
      </c>
      <c r="B13" s="96">
        <v>449</v>
      </c>
      <c r="C13" s="96">
        <v>1</v>
      </c>
      <c r="D13" s="96">
        <v>0</v>
      </c>
      <c r="E13" s="65">
        <f t="shared" si="0"/>
        <v>450</v>
      </c>
      <c r="F13" s="41"/>
      <c r="G13" s="11"/>
      <c r="H13" s="11"/>
      <c r="I13" s="11"/>
    </row>
    <row r="14" spans="1:9" s="88" customFormat="1" ht="12" customHeight="1">
      <c r="A14" s="85" t="s">
        <v>3285</v>
      </c>
      <c r="B14" s="96">
        <v>485</v>
      </c>
      <c r="C14" s="96">
        <v>0</v>
      </c>
      <c r="D14" s="96">
        <v>0</v>
      </c>
      <c r="E14" s="65">
        <f t="shared" si="0"/>
        <v>485</v>
      </c>
      <c r="F14" s="41"/>
      <c r="G14" s="15"/>
      <c r="H14" s="15"/>
      <c r="I14" s="15"/>
    </row>
    <row r="15" spans="1:9" s="88" customFormat="1" ht="12" customHeight="1">
      <c r="A15" s="85" t="s">
        <v>3286</v>
      </c>
      <c r="B15" s="96">
        <v>160</v>
      </c>
      <c r="C15" s="96">
        <v>3</v>
      </c>
      <c r="D15" s="96">
        <v>0</v>
      </c>
      <c r="E15" s="65">
        <f t="shared" si="0"/>
        <v>163</v>
      </c>
      <c r="F15" s="41"/>
      <c r="G15" s="15"/>
      <c r="H15" s="15"/>
      <c r="I15" s="15"/>
    </row>
    <row r="16" spans="1:9" s="88" customFormat="1" ht="12" customHeight="1">
      <c r="A16" s="93" t="s">
        <v>3287</v>
      </c>
      <c r="B16" s="96">
        <v>17</v>
      </c>
      <c r="C16" s="96">
        <v>1</v>
      </c>
      <c r="D16" s="96">
        <v>0</v>
      </c>
      <c r="E16" s="65">
        <f t="shared" si="0"/>
        <v>18</v>
      </c>
      <c r="F16" s="41"/>
      <c r="G16" s="15"/>
      <c r="H16" s="15"/>
      <c r="I16" s="15"/>
    </row>
    <row r="17" spans="1:11" s="88" customFormat="1" ht="12" customHeight="1">
      <c r="A17" s="85" t="s">
        <v>3288</v>
      </c>
      <c r="B17" s="96">
        <v>25</v>
      </c>
      <c r="C17" s="96">
        <v>0</v>
      </c>
      <c r="D17" s="96">
        <v>0</v>
      </c>
      <c r="E17" s="65">
        <f t="shared" si="0"/>
        <v>25</v>
      </c>
      <c r="F17" s="41"/>
      <c r="G17" s="11"/>
      <c r="H17" s="11"/>
      <c r="I17" s="11"/>
    </row>
    <row r="18" spans="1:11" s="88" customFormat="1" ht="12" customHeight="1">
      <c r="A18" s="85" t="s">
        <v>3289</v>
      </c>
      <c r="B18" s="96">
        <v>218</v>
      </c>
      <c r="C18" s="96">
        <v>0</v>
      </c>
      <c r="D18" s="96">
        <v>0</v>
      </c>
      <c r="E18" s="65">
        <f t="shared" si="0"/>
        <v>218</v>
      </c>
      <c r="F18" s="40"/>
      <c r="G18" s="11"/>
      <c r="H18" s="11"/>
      <c r="I18" s="11"/>
    </row>
    <row r="19" spans="1:11" s="88" customFormat="1" ht="12" customHeight="1">
      <c r="A19" s="85" t="s">
        <v>3290</v>
      </c>
      <c r="B19" s="96">
        <v>712</v>
      </c>
      <c r="C19" s="96">
        <v>1</v>
      </c>
      <c r="D19" s="96">
        <v>0</v>
      </c>
      <c r="E19" s="65">
        <f t="shared" si="0"/>
        <v>713</v>
      </c>
      <c r="F19" s="41"/>
      <c r="G19" s="15"/>
      <c r="H19" s="15"/>
      <c r="I19" s="15"/>
    </row>
    <row r="20" spans="1:11" s="88" customFormat="1" ht="12" customHeight="1">
      <c r="A20" s="85" t="s">
        <v>3291</v>
      </c>
      <c r="B20" s="96">
        <v>394</v>
      </c>
      <c r="C20" s="96">
        <v>2</v>
      </c>
      <c r="D20" s="96">
        <v>0</v>
      </c>
      <c r="E20" s="65">
        <f t="shared" si="0"/>
        <v>396</v>
      </c>
      <c r="F20" s="41"/>
      <c r="G20" s="15"/>
      <c r="H20" s="15"/>
      <c r="I20" s="15"/>
    </row>
    <row r="21" spans="1:11" s="88" customFormat="1" ht="12" customHeight="1">
      <c r="A21" s="93" t="s">
        <v>3429</v>
      </c>
      <c r="B21" s="96">
        <v>7</v>
      </c>
      <c r="C21" s="96">
        <v>2</v>
      </c>
      <c r="D21" s="96">
        <v>0</v>
      </c>
      <c r="E21" s="65">
        <f t="shared" si="0"/>
        <v>9</v>
      </c>
      <c r="F21" s="41"/>
      <c r="G21" s="15"/>
      <c r="H21" s="15"/>
      <c r="I21" s="15"/>
    </row>
    <row r="22" spans="1:11" s="88" customFormat="1" ht="12" customHeight="1">
      <c r="A22" s="85" t="s">
        <v>3657</v>
      </c>
      <c r="B22" s="96">
        <v>4</v>
      </c>
      <c r="C22" s="96">
        <v>1</v>
      </c>
      <c r="D22" s="96">
        <v>0</v>
      </c>
      <c r="E22" s="65">
        <f t="shared" si="0"/>
        <v>5</v>
      </c>
      <c r="F22" s="41"/>
      <c r="G22" s="11"/>
      <c r="H22" s="11"/>
      <c r="I22" s="11"/>
    </row>
    <row r="23" spans="1:11" s="88" customFormat="1" ht="12" customHeight="1">
      <c r="A23" s="85" t="s">
        <v>3292</v>
      </c>
      <c r="B23" s="96">
        <v>459</v>
      </c>
      <c r="C23" s="96">
        <v>2</v>
      </c>
      <c r="D23" s="96">
        <v>0</v>
      </c>
      <c r="E23" s="65">
        <f t="shared" si="0"/>
        <v>461</v>
      </c>
      <c r="F23" s="41"/>
      <c r="G23" s="11"/>
      <c r="H23" s="11"/>
      <c r="I23" s="11"/>
    </row>
    <row r="24" spans="1:11" s="88" customFormat="1" ht="12" customHeight="1">
      <c r="A24" s="85" t="s">
        <v>3293</v>
      </c>
      <c r="B24" s="96">
        <v>47</v>
      </c>
      <c r="C24" s="96">
        <v>1</v>
      </c>
      <c r="D24" s="96">
        <v>0</v>
      </c>
      <c r="E24" s="65">
        <f t="shared" si="0"/>
        <v>48</v>
      </c>
      <c r="F24" s="41"/>
      <c r="G24" s="11"/>
      <c r="H24" s="11"/>
      <c r="I24" s="11"/>
    </row>
    <row r="25" spans="1:11" s="88" customFormat="1" ht="12" customHeight="1">
      <c r="A25" s="85" t="s">
        <v>3294</v>
      </c>
      <c r="B25" s="96">
        <v>42</v>
      </c>
      <c r="C25" s="96">
        <v>0</v>
      </c>
      <c r="D25" s="96">
        <v>0</v>
      </c>
      <c r="E25" s="65">
        <f t="shared" si="0"/>
        <v>42</v>
      </c>
      <c r="F25" s="41"/>
      <c r="G25" s="15"/>
      <c r="H25" s="15"/>
      <c r="I25" s="15"/>
    </row>
    <row r="26" spans="1:11" s="88" customFormat="1" ht="12" customHeight="1">
      <c r="A26" s="85" t="s">
        <v>3643</v>
      </c>
      <c r="B26" s="96">
        <v>10</v>
      </c>
      <c r="C26" s="96">
        <v>1</v>
      </c>
      <c r="D26" s="96">
        <v>0</v>
      </c>
      <c r="E26" s="65">
        <f t="shared" si="0"/>
        <v>11</v>
      </c>
      <c r="F26" s="41"/>
      <c r="G26" s="11"/>
      <c r="H26" s="11"/>
      <c r="I26" s="11"/>
      <c r="K26" s="15"/>
    </row>
    <row r="27" spans="1:11" s="88" customFormat="1" ht="12" customHeight="1">
      <c r="A27" s="85" t="s">
        <v>3459</v>
      </c>
      <c r="B27" s="96">
        <v>9</v>
      </c>
      <c r="C27" s="96">
        <v>0</v>
      </c>
      <c r="D27" s="96">
        <v>0</v>
      </c>
      <c r="E27" s="65">
        <f t="shared" si="0"/>
        <v>9</v>
      </c>
      <c r="F27" s="41"/>
      <c r="G27" s="11"/>
      <c r="H27" s="11"/>
      <c r="I27" s="11"/>
      <c r="K27" s="15"/>
    </row>
    <row r="28" spans="1:11" s="88" customFormat="1" ht="12" customHeight="1">
      <c r="A28" s="136" t="s">
        <v>3507</v>
      </c>
      <c r="B28" s="96">
        <v>3</v>
      </c>
      <c r="C28" s="96">
        <v>0</v>
      </c>
      <c r="D28" s="96">
        <v>0</v>
      </c>
      <c r="E28" s="65">
        <f t="shared" si="0"/>
        <v>3</v>
      </c>
      <c r="F28" s="41"/>
      <c r="G28" s="11"/>
      <c r="H28" s="11"/>
      <c r="I28" s="11"/>
      <c r="K28" s="15"/>
    </row>
    <row r="29" spans="1:11" s="15" customFormat="1" ht="12" customHeight="1">
      <c r="A29" s="85" t="s">
        <v>3613</v>
      </c>
      <c r="B29" s="96">
        <v>933</v>
      </c>
      <c r="C29" s="96">
        <v>0</v>
      </c>
      <c r="D29" s="96">
        <v>0</v>
      </c>
      <c r="E29" s="65">
        <f t="shared" si="0"/>
        <v>933</v>
      </c>
      <c r="F29" s="40"/>
      <c r="G29" s="11"/>
      <c r="H29" s="11"/>
      <c r="I29" s="11"/>
    </row>
    <row r="30" spans="1:11" s="15" customFormat="1" ht="12" customHeight="1">
      <c r="A30" s="93" t="s">
        <v>3630</v>
      </c>
      <c r="B30" s="96">
        <v>2</v>
      </c>
      <c r="C30" s="96">
        <v>0</v>
      </c>
      <c r="D30" s="96">
        <v>1</v>
      </c>
      <c r="E30" s="65">
        <f t="shared" si="0"/>
        <v>3</v>
      </c>
      <c r="F30" s="41"/>
      <c r="G30" s="11"/>
      <c r="H30" s="11"/>
      <c r="I30" s="11"/>
    </row>
    <row r="31" spans="1:11" s="15" customFormat="1" ht="12" customHeight="1">
      <c r="A31" s="93" t="s">
        <v>3644</v>
      </c>
      <c r="B31" s="96">
        <v>1</v>
      </c>
      <c r="C31" s="96">
        <v>0</v>
      </c>
      <c r="D31" s="96">
        <v>0</v>
      </c>
      <c r="E31" s="65">
        <f t="shared" si="0"/>
        <v>1</v>
      </c>
      <c r="F31" s="41"/>
      <c r="G31" s="11"/>
      <c r="H31" s="11"/>
      <c r="I31" s="11"/>
    </row>
    <row r="32" spans="1:11" s="15" customFormat="1" ht="12" customHeight="1">
      <c r="A32" s="85" t="s">
        <v>3662</v>
      </c>
      <c r="B32" s="96">
        <v>1</v>
      </c>
      <c r="C32" s="96">
        <v>1</v>
      </c>
      <c r="D32" s="96">
        <v>0</v>
      </c>
      <c r="E32" s="65">
        <f t="shared" si="0"/>
        <v>2</v>
      </c>
      <c r="F32" s="41"/>
      <c r="G32" s="11"/>
      <c r="H32" s="11"/>
      <c r="I32" s="11"/>
    </row>
    <row r="33" spans="1:9" s="15" customFormat="1" ht="17.45" customHeight="1">
      <c r="A33" s="85" t="s">
        <v>3645</v>
      </c>
      <c r="B33" s="96">
        <v>1</v>
      </c>
      <c r="C33" s="96">
        <v>0</v>
      </c>
      <c r="D33" s="96">
        <v>0</v>
      </c>
      <c r="E33" s="65">
        <f t="shared" si="0"/>
        <v>1</v>
      </c>
      <c r="F33" s="41"/>
      <c r="G33" s="11"/>
      <c r="H33" s="11"/>
      <c r="I33" s="11"/>
    </row>
    <row r="34" spans="1:9" s="15" customFormat="1" ht="12" customHeight="1">
      <c r="A34" s="85" t="s">
        <v>3668</v>
      </c>
      <c r="B34" s="96">
        <v>1</v>
      </c>
      <c r="C34" s="96">
        <v>0</v>
      </c>
      <c r="D34" s="96">
        <v>0</v>
      </c>
      <c r="E34" s="65">
        <f t="shared" si="0"/>
        <v>1</v>
      </c>
      <c r="F34" s="41"/>
      <c r="G34" s="11"/>
      <c r="H34" s="11"/>
      <c r="I34" s="11"/>
    </row>
    <row r="35" spans="1:9" s="15" customFormat="1" ht="12" customHeight="1">
      <c r="A35" s="85" t="s">
        <v>3679</v>
      </c>
      <c r="B35" s="96">
        <v>1</v>
      </c>
      <c r="C35" s="96">
        <v>0</v>
      </c>
      <c r="D35" s="96">
        <v>0</v>
      </c>
      <c r="E35" s="65">
        <f t="shared" si="0"/>
        <v>1</v>
      </c>
      <c r="F35" s="41"/>
      <c r="G35" s="11"/>
      <c r="H35" s="11"/>
      <c r="I35" s="11"/>
    </row>
    <row r="36" spans="1:9" s="15" customFormat="1" ht="12" customHeight="1">
      <c r="A36" s="85" t="s">
        <v>3646</v>
      </c>
      <c r="B36" s="96">
        <v>5</v>
      </c>
      <c r="C36" s="96">
        <v>0</v>
      </c>
      <c r="D36" s="96">
        <v>0</v>
      </c>
      <c r="E36" s="65">
        <f t="shared" si="0"/>
        <v>5</v>
      </c>
      <c r="F36" s="41"/>
      <c r="G36" s="11"/>
      <c r="H36" s="11"/>
      <c r="I36" s="11"/>
    </row>
    <row r="37" spans="1:9" s="15" customFormat="1" ht="12" customHeight="1">
      <c r="A37" s="85" t="s">
        <v>3295</v>
      </c>
      <c r="B37" s="96">
        <v>33</v>
      </c>
      <c r="C37" s="96">
        <v>2</v>
      </c>
      <c r="D37" s="96">
        <v>3</v>
      </c>
      <c r="E37" s="65">
        <f t="shared" si="0"/>
        <v>38</v>
      </c>
      <c r="F37" s="41"/>
      <c r="G37" s="11"/>
      <c r="H37" s="11"/>
      <c r="I37" s="11"/>
    </row>
    <row r="38" spans="1:9" s="15" customFormat="1" ht="12" customHeight="1">
      <c r="A38" s="85" t="s">
        <v>3647</v>
      </c>
      <c r="B38" s="96">
        <v>1</v>
      </c>
      <c r="C38" s="96">
        <v>2</v>
      </c>
      <c r="D38" s="96">
        <v>2</v>
      </c>
      <c r="E38" s="65">
        <f t="shared" si="0"/>
        <v>5</v>
      </c>
      <c r="F38" s="41"/>
      <c r="G38" s="11"/>
      <c r="H38" s="11"/>
      <c r="I38" s="11"/>
    </row>
    <row r="39" spans="1:9" s="15" customFormat="1" ht="12" customHeight="1">
      <c r="A39" s="85" t="s">
        <v>3296</v>
      </c>
      <c r="B39" s="96">
        <v>80</v>
      </c>
      <c r="C39" s="96">
        <v>3</v>
      </c>
      <c r="D39" s="96">
        <v>0</v>
      </c>
      <c r="E39" s="65">
        <f t="shared" si="0"/>
        <v>83</v>
      </c>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2"/>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V201"/>
  <sheetViews>
    <sheetView tabSelected="1" topLeftCell="A13" zoomScaleNormal="100" workbookViewId="0">
      <selection activeCell="D32" sqref="D32"/>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16384" width="11.42578125" style="11"/>
  </cols>
  <sheetData>
    <row r="1" spans="1:6" s="2" customFormat="1" ht="15.75" customHeight="1">
      <c r="A1" s="332" t="s">
        <v>33</v>
      </c>
      <c r="B1" s="333"/>
      <c r="C1" s="333"/>
      <c r="D1" s="334"/>
      <c r="E1" s="1"/>
      <c r="F1" s="314" t="s">
        <v>102</v>
      </c>
    </row>
    <row r="2" spans="1:6" s="2" customFormat="1" ht="5.25" customHeight="1">
      <c r="A2" s="145"/>
      <c r="B2" s="48"/>
      <c r="C2" s="48"/>
      <c r="D2" s="1"/>
      <c r="E2" s="1"/>
      <c r="F2" s="1"/>
    </row>
    <row r="3" spans="1:6" s="2" customFormat="1" ht="15" customHeight="1">
      <c r="A3" s="146" t="s">
        <v>3326</v>
      </c>
      <c r="B3" s="42"/>
      <c r="C3" s="42"/>
      <c r="D3" s="4"/>
      <c r="E3" s="4"/>
      <c r="F3" s="4"/>
    </row>
    <row r="4" spans="1:6" s="2" customFormat="1" ht="15" customHeight="1">
      <c r="A4" s="147"/>
      <c r="B4" s="43"/>
      <c r="C4" s="43"/>
      <c r="D4" s="5"/>
      <c r="E4" s="5"/>
      <c r="F4" s="5"/>
    </row>
    <row r="5" spans="1:6" s="8" customFormat="1" ht="6" customHeight="1">
      <c r="A5" s="148"/>
      <c r="B5" s="50"/>
      <c r="C5" s="50"/>
      <c r="D5" s="7"/>
      <c r="E5" s="7"/>
      <c r="F5" s="7"/>
    </row>
    <row r="6" spans="1:6" s="8" customFormat="1" ht="15" customHeight="1" thickBot="1">
      <c r="A6" s="335" t="s">
        <v>3673</v>
      </c>
      <c r="B6" s="336"/>
      <c r="C6" s="336"/>
      <c r="D6" s="149"/>
      <c r="E6" s="149"/>
      <c r="F6" s="150"/>
    </row>
    <row r="7" spans="1:6" s="2" customFormat="1" ht="31.5" customHeight="1">
      <c r="A7" s="46"/>
      <c r="B7" s="46"/>
      <c r="C7" s="337" t="s">
        <v>3327</v>
      </c>
      <c r="D7" s="337"/>
      <c r="E7" s="338" t="s">
        <v>3328</v>
      </c>
      <c r="F7" s="338"/>
    </row>
    <row r="8" spans="1:6" s="2" customFormat="1" ht="15.75" customHeight="1" thickBot="1">
      <c r="A8" s="151"/>
      <c r="B8" s="151"/>
      <c r="C8" s="152">
        <v>2021</v>
      </c>
      <c r="D8" s="152">
        <v>2022</v>
      </c>
      <c r="E8" s="153" t="s">
        <v>3329</v>
      </c>
      <c r="F8" s="153" t="s">
        <v>3330</v>
      </c>
    </row>
    <row r="9" spans="1:6" s="8" customFormat="1" ht="24.95" customHeight="1">
      <c r="A9" s="154" t="s">
        <v>3331</v>
      </c>
      <c r="B9" s="54"/>
      <c r="D9" s="155"/>
      <c r="E9" s="155"/>
      <c r="F9" s="155"/>
    </row>
    <row r="10" spans="1:6" s="8" customFormat="1" ht="24.95" customHeight="1">
      <c r="A10" s="231" t="s">
        <v>3359</v>
      </c>
      <c r="C10" s="155">
        <v>3857</v>
      </c>
      <c r="D10" s="114">
        <f>SUM(D11:D12)</f>
        <v>5130</v>
      </c>
      <c r="E10" s="114">
        <f>D10-C10</f>
        <v>1273</v>
      </c>
      <c r="F10" s="158">
        <f>((D10/C10)-1)</f>
        <v>0.33004926108374377</v>
      </c>
    </row>
    <row r="11" spans="1:6" s="8" customFormat="1" ht="15" customHeight="1">
      <c r="A11" s="156"/>
      <c r="B11" s="157" t="s">
        <v>3332</v>
      </c>
      <c r="C11" s="114">
        <v>3527</v>
      </c>
      <c r="D11" s="114">
        <f>'ATR-A2.1'!F9</f>
        <v>4777</v>
      </c>
      <c r="E11" s="114">
        <f>D11-C11</f>
        <v>1250</v>
      </c>
      <c r="F11" s="158">
        <f>((D11/C11)-1)</f>
        <v>0.35440884604479739</v>
      </c>
    </row>
    <row r="12" spans="1:6" s="8" customFormat="1" ht="15" customHeight="1">
      <c r="A12" s="156"/>
      <c r="B12" s="157" t="s">
        <v>3333</v>
      </c>
      <c r="C12" s="114">
        <v>330</v>
      </c>
      <c r="D12" s="114">
        <f>'ATR-A2_II'!F9</f>
        <v>353</v>
      </c>
      <c r="E12" s="114">
        <f>D12-C12</f>
        <v>23</v>
      </c>
      <c r="F12" s="158">
        <f>((D12/C12)-1)</f>
        <v>6.9696969696969591E-2</v>
      </c>
    </row>
    <row r="13" spans="1:6" s="8" customFormat="1" ht="8.4499999999999993" customHeight="1">
      <c r="A13" s="156"/>
      <c r="B13" s="157"/>
      <c r="C13" s="114"/>
      <c r="D13" s="114"/>
      <c r="E13" s="114"/>
      <c r="F13" s="158"/>
    </row>
    <row r="14" spans="1:6" s="8" customFormat="1" ht="15" customHeight="1">
      <c r="A14" s="156"/>
      <c r="B14" s="157" t="s">
        <v>3478</v>
      </c>
      <c r="C14" s="114">
        <v>3290</v>
      </c>
      <c r="D14" s="246">
        <f>'ATR-A2.2'!F9</f>
        <v>4506</v>
      </c>
      <c r="E14" s="114">
        <f>D14-C14</f>
        <v>1216</v>
      </c>
      <c r="F14" s="158">
        <f>((D14/C14)-1)</f>
        <v>0.36960486322188446</v>
      </c>
    </row>
    <row r="15" spans="1:6" s="8" customFormat="1" ht="15" customHeight="1">
      <c r="A15" s="156"/>
      <c r="B15" s="157" t="s">
        <v>3479</v>
      </c>
      <c r="C15" s="114">
        <v>237</v>
      </c>
      <c r="D15" s="246">
        <f>D11-D14</f>
        <v>271</v>
      </c>
      <c r="E15" s="114">
        <f>D15-C15</f>
        <v>34</v>
      </c>
      <c r="F15" s="158">
        <f>((D15/C15)-1)</f>
        <v>0.14345991561181437</v>
      </c>
    </row>
    <row r="16" spans="1:6" s="8" customFormat="1" ht="9.9499999999999993" customHeight="1">
      <c r="A16" s="159"/>
      <c r="B16" s="57"/>
      <c r="C16" s="114"/>
      <c r="D16" s="155"/>
      <c r="E16" s="160"/>
      <c r="F16" s="160"/>
    </row>
    <row r="17" spans="1:6" s="8" customFormat="1" ht="15" customHeight="1">
      <c r="A17" s="161" t="s">
        <v>3334</v>
      </c>
      <c r="B17" s="57"/>
      <c r="C17" s="114"/>
      <c r="D17" s="155"/>
      <c r="E17" s="160"/>
      <c r="F17" s="160"/>
    </row>
    <row r="18" spans="1:6" s="8" customFormat="1" ht="15" customHeight="1">
      <c r="A18" s="161" t="s">
        <v>3335</v>
      </c>
      <c r="B18" s="57"/>
      <c r="C18" s="114"/>
      <c r="D18" s="155"/>
      <c r="E18" s="160"/>
      <c r="F18" s="160"/>
    </row>
    <row r="19" spans="1:6" s="8" customFormat="1" ht="15" customHeight="1">
      <c r="A19" s="159"/>
      <c r="B19" s="57" t="s">
        <v>35</v>
      </c>
      <c r="C19" s="114">
        <v>3487</v>
      </c>
      <c r="D19" s="155">
        <f>'ATR-A2.1'!C9</f>
        <v>4745</v>
      </c>
      <c r="E19" s="114">
        <f>D19-C19</f>
        <v>1258</v>
      </c>
      <c r="F19" s="158">
        <f>((D19/C19)-1)</f>
        <v>0.36076856897046161</v>
      </c>
    </row>
    <row r="20" spans="1:6" s="8" customFormat="1" ht="15" customHeight="1">
      <c r="A20" s="159"/>
      <c r="B20" s="57" t="s">
        <v>36</v>
      </c>
      <c r="C20" s="114">
        <v>35</v>
      </c>
      <c r="D20" s="155">
        <f>'ATR-A2.1'!D9</f>
        <v>26</v>
      </c>
      <c r="E20" s="114">
        <f>D20-C20</f>
        <v>-9</v>
      </c>
      <c r="F20" s="158">
        <f>((D20/C20)-1)</f>
        <v>-0.25714285714285712</v>
      </c>
    </row>
    <row r="21" spans="1:6" s="8" customFormat="1" ht="15" customHeight="1">
      <c r="A21" s="159"/>
      <c r="B21" s="57" t="s">
        <v>3336</v>
      </c>
      <c r="C21" s="114">
        <v>5</v>
      </c>
      <c r="D21" s="155">
        <f>'ATR-A2.1'!E9</f>
        <v>6</v>
      </c>
      <c r="E21" s="114">
        <f>D21-C21</f>
        <v>1</v>
      </c>
      <c r="F21" s="158">
        <f>((D21/C21)-1)</f>
        <v>0.19999999999999996</v>
      </c>
    </row>
    <row r="22" spans="1:6" s="8" customFormat="1" ht="9.9499999999999993" customHeight="1">
      <c r="A22" s="161"/>
      <c r="B22" s="55"/>
      <c r="C22" s="114"/>
      <c r="D22" s="155"/>
      <c r="E22" s="160"/>
      <c r="F22" s="160"/>
    </row>
    <row r="23" spans="1:6" s="88" customFormat="1" ht="15" customHeight="1">
      <c r="A23" s="162" t="s">
        <v>3337</v>
      </c>
      <c r="B23" s="163"/>
      <c r="C23" s="114"/>
      <c r="D23" s="155"/>
      <c r="E23" s="160"/>
      <c r="F23" s="160"/>
    </row>
    <row r="24" spans="1:6" s="88" customFormat="1" ht="15" customHeight="1">
      <c r="A24" s="164"/>
      <c r="B24" s="165" t="s">
        <v>3338</v>
      </c>
      <c r="C24" s="114">
        <v>2492</v>
      </c>
      <c r="D24" s="155">
        <f>'ATR-A3'!E23</f>
        <v>2900</v>
      </c>
      <c r="E24" s="114">
        <f>D24-C24</f>
        <v>408</v>
      </c>
      <c r="F24" s="158">
        <f>((D24/C24)-1)</f>
        <v>0.16372391653290519</v>
      </c>
    </row>
    <row r="25" spans="1:6" s="88" customFormat="1" ht="15" customHeight="1">
      <c r="A25" s="164"/>
      <c r="B25" s="166" t="s">
        <v>3339</v>
      </c>
      <c r="C25" s="114">
        <v>1035</v>
      </c>
      <c r="D25" s="155">
        <f>'ATR-A3'!E37</f>
        <v>1425</v>
      </c>
      <c r="E25" s="114">
        <f>D25-C25</f>
        <v>390</v>
      </c>
      <c r="F25" s="158">
        <f>((D25/C25)-1)</f>
        <v>0.37681159420289845</v>
      </c>
    </row>
    <row r="26" spans="1:6" s="88" customFormat="1" ht="9.9499999999999993" customHeight="1">
      <c r="A26" s="161"/>
      <c r="B26" s="55"/>
      <c r="C26" s="114"/>
      <c r="D26" s="155"/>
      <c r="E26" s="160"/>
      <c r="F26" s="160"/>
    </row>
    <row r="27" spans="1:6" s="88" customFormat="1" ht="15" customHeight="1">
      <c r="A27" s="162" t="s">
        <v>3340</v>
      </c>
      <c r="B27" s="167"/>
      <c r="C27" s="114"/>
      <c r="D27" s="155"/>
      <c r="E27" s="160"/>
      <c r="F27" s="160"/>
    </row>
    <row r="28" spans="1:6" s="88" customFormat="1" ht="15" customHeight="1">
      <c r="A28" s="161"/>
      <c r="B28" s="166" t="s">
        <v>3341</v>
      </c>
      <c r="C28" s="114">
        <v>1289</v>
      </c>
      <c r="D28" s="114">
        <v>1484</v>
      </c>
      <c r="E28" s="114">
        <f>D28-C28</f>
        <v>195</v>
      </c>
      <c r="F28" s="158">
        <f>((D28/C28)-1)</f>
        <v>0.15128006206361522</v>
      </c>
    </row>
    <row r="29" spans="1:6" s="88" customFormat="1" ht="15" customHeight="1">
      <c r="A29" s="164"/>
      <c r="B29" s="166" t="s">
        <v>3669</v>
      </c>
      <c r="C29" s="114">
        <v>865</v>
      </c>
      <c r="D29" s="114">
        <v>932</v>
      </c>
      <c r="E29" s="114">
        <f>D29-C29</f>
        <v>67</v>
      </c>
      <c r="F29" s="158">
        <f>((D29/C29)-1)</f>
        <v>7.7456647398843836E-2</v>
      </c>
    </row>
    <row r="30" spans="1:6" s="88" customFormat="1" ht="15" customHeight="1">
      <c r="A30" s="164"/>
      <c r="B30" s="166" t="s">
        <v>3342</v>
      </c>
      <c r="C30" s="114">
        <v>574</v>
      </c>
      <c r="D30" s="114">
        <v>640</v>
      </c>
      <c r="E30" s="114">
        <f>D30-C30</f>
        <v>66</v>
      </c>
      <c r="F30" s="158">
        <f>((D30/C30)-1)</f>
        <v>0.11498257839721249</v>
      </c>
    </row>
    <row r="31" spans="1:6" s="88" customFormat="1" ht="15" customHeight="1">
      <c r="A31" s="164"/>
      <c r="B31" s="166" t="s">
        <v>3343</v>
      </c>
      <c r="C31" s="114">
        <v>357</v>
      </c>
      <c r="D31" s="114">
        <v>434</v>
      </c>
      <c r="E31" s="114">
        <f>D31-C31</f>
        <v>77</v>
      </c>
      <c r="F31" s="158">
        <f>((D31/C31)-1)</f>
        <v>0.21568627450980382</v>
      </c>
    </row>
    <row r="32" spans="1:6" s="88" customFormat="1" ht="15" customHeight="1">
      <c r="A32" s="164"/>
      <c r="B32" s="166" t="s">
        <v>3344</v>
      </c>
      <c r="C32" s="114">
        <v>442</v>
      </c>
      <c r="D32" s="114">
        <f>D11-SUM(D28:D31)</f>
        <v>1287</v>
      </c>
      <c r="E32" s="114">
        <f>D32-C32</f>
        <v>845</v>
      </c>
      <c r="F32" s="158">
        <f>((D32/C32)-1)</f>
        <v>1.9117647058823528</v>
      </c>
    </row>
    <row r="33" spans="1:6" s="88" customFormat="1" ht="9.9499999999999993" customHeight="1">
      <c r="A33" s="164"/>
      <c r="B33" s="166"/>
      <c r="D33" s="155"/>
      <c r="E33" s="160"/>
      <c r="F33" s="160"/>
    </row>
    <row r="34" spans="1:6" s="88" customFormat="1" ht="15" customHeight="1">
      <c r="A34" s="162" t="s">
        <v>3345</v>
      </c>
      <c r="B34" s="166"/>
      <c r="D34" s="155"/>
      <c r="E34" s="160"/>
      <c r="F34" s="160"/>
    </row>
    <row r="35" spans="1:6" s="88" customFormat="1" ht="15" customHeight="1">
      <c r="A35" s="164"/>
      <c r="B35" s="166" t="s">
        <v>3346</v>
      </c>
      <c r="C35" s="155">
        <v>250</v>
      </c>
      <c r="D35" s="155">
        <f>'ATR-I2.1'!D18</f>
        <v>227</v>
      </c>
      <c r="E35" s="114">
        <f t="shared" ref="E35:E46" si="0">D35-C35</f>
        <v>-23</v>
      </c>
      <c r="F35" s="158">
        <f t="shared" ref="F35:F46" si="1">((D35/C35)-1)</f>
        <v>-9.1999999999999971E-2</v>
      </c>
    </row>
    <row r="36" spans="1:6" s="88" customFormat="1" ht="15" customHeight="1">
      <c r="A36" s="164"/>
      <c r="B36" s="166" t="s">
        <v>3347</v>
      </c>
      <c r="C36" s="155">
        <v>5</v>
      </c>
      <c r="D36" s="155">
        <f>'ATR-I2.1'!D19</f>
        <v>8</v>
      </c>
      <c r="E36" s="114">
        <f t="shared" si="0"/>
        <v>3</v>
      </c>
      <c r="F36" s="158">
        <f t="shared" si="1"/>
        <v>0.60000000000000009</v>
      </c>
    </row>
    <row r="37" spans="1:6" s="88" customFormat="1" ht="15" customHeight="1">
      <c r="A37" s="164"/>
      <c r="B37" s="166" t="s">
        <v>3348</v>
      </c>
      <c r="C37" s="155">
        <v>975</v>
      </c>
      <c r="D37" s="155">
        <f>'ATR-I2.1'!D20</f>
        <v>1122</v>
      </c>
      <c r="E37" s="114">
        <f t="shared" si="0"/>
        <v>147</v>
      </c>
      <c r="F37" s="158">
        <f t="shared" si="1"/>
        <v>0.15076923076923077</v>
      </c>
    </row>
    <row r="38" spans="1:6" s="88" customFormat="1" ht="15" customHeight="1">
      <c r="A38" s="164"/>
      <c r="B38" s="166" t="s">
        <v>3349</v>
      </c>
      <c r="C38" s="155">
        <v>46</v>
      </c>
      <c r="D38" s="155">
        <f>'ATR-I2.1'!D22</f>
        <v>51</v>
      </c>
      <c r="E38" s="114">
        <f t="shared" si="0"/>
        <v>5</v>
      </c>
      <c r="F38" s="158">
        <f t="shared" si="1"/>
        <v>0.10869565217391308</v>
      </c>
    </row>
    <row r="39" spans="1:6" s="88" customFormat="1" ht="15" customHeight="1">
      <c r="A39" s="164"/>
      <c r="B39" s="166" t="s">
        <v>3350</v>
      </c>
      <c r="C39" s="155">
        <v>512</v>
      </c>
      <c r="D39" s="155">
        <f>'ATR-I2.1'!D23</f>
        <v>588</v>
      </c>
      <c r="E39" s="114">
        <f t="shared" si="0"/>
        <v>76</v>
      </c>
      <c r="F39" s="158">
        <f t="shared" si="1"/>
        <v>0.1484375</v>
      </c>
    </row>
    <row r="40" spans="1:6" s="88" customFormat="1" ht="15" customHeight="1">
      <c r="A40" s="164"/>
      <c r="B40" s="166" t="s">
        <v>3351</v>
      </c>
      <c r="C40" s="155">
        <v>391</v>
      </c>
      <c r="D40" s="155">
        <f>'ATR-I2.1'!D24</f>
        <v>439</v>
      </c>
      <c r="E40" s="114">
        <f t="shared" si="0"/>
        <v>48</v>
      </c>
      <c r="F40" s="158">
        <f t="shared" si="1"/>
        <v>0.1227621483375958</v>
      </c>
    </row>
    <row r="41" spans="1:6" s="88" customFormat="1" ht="15" customHeight="1">
      <c r="A41" s="164"/>
      <c r="B41" s="165" t="s">
        <v>3352</v>
      </c>
      <c r="C41" s="155">
        <v>185</v>
      </c>
      <c r="D41" s="155">
        <f>'ATR-I2.1'!D25</f>
        <v>166</v>
      </c>
      <c r="E41" s="114">
        <f t="shared" si="0"/>
        <v>-19</v>
      </c>
      <c r="F41" s="158">
        <f t="shared" si="1"/>
        <v>-0.10270270270270265</v>
      </c>
    </row>
    <row r="42" spans="1:6" s="88" customFormat="1" ht="15" customHeight="1">
      <c r="A42" s="164"/>
      <c r="B42" s="166" t="s">
        <v>3353</v>
      </c>
      <c r="C42" s="155">
        <v>156</v>
      </c>
      <c r="D42" s="155">
        <f>'ATR-I2.1'!D26</f>
        <v>233</v>
      </c>
      <c r="E42" s="114">
        <f t="shared" si="0"/>
        <v>77</v>
      </c>
      <c r="F42" s="158">
        <f t="shared" si="1"/>
        <v>0.49358974358974361</v>
      </c>
    </row>
    <row r="43" spans="1:6" s="88" customFormat="1" ht="15" customHeight="1">
      <c r="A43" s="164"/>
      <c r="B43" s="165" t="s">
        <v>3354</v>
      </c>
      <c r="C43" s="155">
        <v>323</v>
      </c>
      <c r="D43" s="155">
        <f>'ATR-I2.1'!D31</f>
        <v>337</v>
      </c>
      <c r="E43" s="114">
        <f t="shared" si="0"/>
        <v>14</v>
      </c>
      <c r="F43" s="158">
        <f t="shared" si="1"/>
        <v>4.334365325077405E-2</v>
      </c>
    </row>
    <row r="44" spans="1:6" s="88" customFormat="1" ht="15" customHeight="1">
      <c r="A44" s="164"/>
      <c r="B44" s="166" t="s">
        <v>3355</v>
      </c>
      <c r="C44" s="155">
        <v>158</v>
      </c>
      <c r="D44" s="155">
        <f>'ATR-I2.1'!D32</f>
        <v>175</v>
      </c>
      <c r="E44" s="114">
        <f t="shared" si="0"/>
        <v>17</v>
      </c>
      <c r="F44" s="158">
        <f t="shared" si="1"/>
        <v>0.10759493670886067</v>
      </c>
    </row>
    <row r="45" spans="1:6" s="88" customFormat="1" ht="15" customHeight="1">
      <c r="A45" s="164"/>
      <c r="B45" s="62" t="s">
        <v>3356</v>
      </c>
      <c r="C45" s="155">
        <v>365</v>
      </c>
      <c r="D45" s="155">
        <f>'ATR-I2.1'!D34</f>
        <v>1219</v>
      </c>
      <c r="E45" s="114">
        <f t="shared" si="0"/>
        <v>854</v>
      </c>
      <c r="F45" s="158">
        <f t="shared" si="1"/>
        <v>2.3397260273972602</v>
      </c>
    </row>
    <row r="46" spans="1:6" s="88" customFormat="1" ht="15" customHeight="1">
      <c r="A46" s="164"/>
      <c r="B46" s="166" t="s">
        <v>3357</v>
      </c>
      <c r="C46" s="155">
        <v>161</v>
      </c>
      <c r="D46" s="155">
        <f>D11-SUM(D35:D45)</f>
        <v>212</v>
      </c>
      <c r="E46" s="114">
        <f t="shared" si="0"/>
        <v>51</v>
      </c>
      <c r="F46" s="158">
        <f t="shared" si="1"/>
        <v>0.31677018633540377</v>
      </c>
    </row>
    <row r="47" spans="1:6" s="88" customFormat="1" ht="9.9499999999999993" customHeight="1">
      <c r="A47" s="164"/>
      <c r="B47" s="166"/>
      <c r="D47" s="155"/>
      <c r="E47" s="160"/>
      <c r="F47" s="160"/>
    </row>
    <row r="48" spans="1:6" s="88" customFormat="1" ht="15" customHeight="1">
      <c r="A48" s="161" t="s">
        <v>3358</v>
      </c>
      <c r="B48" s="55"/>
      <c r="D48" s="155"/>
      <c r="E48" s="160"/>
      <c r="F48" s="160"/>
    </row>
    <row r="49" spans="1:204" s="88" customFormat="1" ht="15" customHeight="1">
      <c r="A49" s="162" t="s">
        <v>3345</v>
      </c>
      <c r="B49" s="166"/>
      <c r="D49" s="155"/>
      <c r="E49" s="160"/>
      <c r="F49" s="160"/>
    </row>
    <row r="50" spans="1:204" s="88" customFormat="1" ht="15" customHeight="1">
      <c r="A50" s="161"/>
      <c r="B50" s="157" t="s">
        <v>3359</v>
      </c>
      <c r="C50" s="114">
        <v>279.58978700601114</v>
      </c>
      <c r="D50" s="114">
        <f>'ATR-I2.1'!I9</f>
        <v>368.93500812475673</v>
      </c>
      <c r="E50" s="114">
        <f t="shared" ref="E50:E61" si="2">D50-C50</f>
        <v>89.345221118745599</v>
      </c>
      <c r="F50" s="158">
        <f t="shared" ref="F50:F61" si="3">((D50/C50)-1)</f>
        <v>0.31955824307997593</v>
      </c>
    </row>
    <row r="51" spans="1:204" s="88" customFormat="1" ht="15" customHeight="1">
      <c r="A51" s="164"/>
      <c r="B51" s="165" t="s">
        <v>3346</v>
      </c>
      <c r="C51" s="114">
        <v>341.16186083325368</v>
      </c>
      <c r="D51" s="114">
        <f>'ATR-I2.1'!I18</f>
        <v>317.81144121188362</v>
      </c>
      <c r="E51" s="114">
        <f t="shared" si="2"/>
        <v>-23.350419621370065</v>
      </c>
      <c r="F51" s="158">
        <f t="shared" si="3"/>
        <v>-6.8443815977375144E-2</v>
      </c>
    </row>
    <row r="52" spans="1:204" s="88" customFormat="1" ht="15" customHeight="1">
      <c r="A52" s="164"/>
      <c r="B52" s="165" t="s">
        <v>3347</v>
      </c>
      <c r="C52" s="114">
        <v>364.43148688046642</v>
      </c>
      <c r="D52" s="114">
        <f>'ATR-I2.1'!I19</f>
        <v>584.79532163742692</v>
      </c>
      <c r="E52" s="114">
        <f t="shared" si="2"/>
        <v>220.3638347569605</v>
      </c>
      <c r="F52" s="158">
        <f t="shared" si="3"/>
        <v>0.60467836257309959</v>
      </c>
    </row>
    <row r="53" spans="1:204" s="88" customFormat="1" ht="15" customHeight="1">
      <c r="A53" s="164"/>
      <c r="B53" s="165" t="s">
        <v>3348</v>
      </c>
      <c r="C53" s="114">
        <v>392.68122742082932</v>
      </c>
      <c r="D53" s="114">
        <f>'ATR-I2.1'!I20</f>
        <v>442.23545687810156</v>
      </c>
      <c r="E53" s="114">
        <f t="shared" si="2"/>
        <v>49.554229457272243</v>
      </c>
      <c r="F53" s="158">
        <f t="shared" si="3"/>
        <v>0.12619454661163587</v>
      </c>
    </row>
    <row r="54" spans="1:204" s="88" customFormat="1" ht="15" customHeight="1">
      <c r="A54" s="161"/>
      <c r="B54" s="157" t="s">
        <v>3349</v>
      </c>
      <c r="C54" s="114">
        <v>422.75526146493894</v>
      </c>
      <c r="D54" s="114">
        <f>'ATR-I2.1'!I22</f>
        <v>459.79084024522183</v>
      </c>
      <c r="E54" s="114">
        <f t="shared" si="2"/>
        <v>37.03557878028289</v>
      </c>
      <c r="F54" s="158">
        <f t="shared" si="3"/>
        <v>8.7605246240925583E-2</v>
      </c>
    </row>
    <row r="55" spans="1:204" s="88" customFormat="1" ht="15" customHeight="1">
      <c r="A55" s="164"/>
      <c r="B55" s="166" t="s">
        <v>3350</v>
      </c>
      <c r="C55" s="114">
        <v>599.27899246219386</v>
      </c>
      <c r="D55" s="114">
        <f>'ATR-I2.1'!I23</f>
        <v>682.68103238090816</v>
      </c>
      <c r="E55" s="114">
        <f t="shared" si="2"/>
        <v>83.402039918714308</v>
      </c>
      <c r="F55" s="158">
        <f t="shared" si="3"/>
        <v>0.13917063832998577</v>
      </c>
    </row>
    <row r="56" spans="1:204" s="88" customFormat="1" ht="15" customHeight="1">
      <c r="A56" s="164"/>
      <c r="B56" s="166" t="s">
        <v>3351</v>
      </c>
      <c r="C56" s="114">
        <v>204.94273658830622</v>
      </c>
      <c r="D56" s="114">
        <f>'ATR-I2.1'!I24</f>
        <v>228.06853485448295</v>
      </c>
      <c r="E56" s="114">
        <f t="shared" si="2"/>
        <v>23.12579826617673</v>
      </c>
      <c r="F56" s="158">
        <f t="shared" si="3"/>
        <v>0.11284029212819768</v>
      </c>
    </row>
    <row r="57" spans="1:204" s="88" customFormat="1" ht="15" customHeight="1">
      <c r="A57" s="164"/>
      <c r="B57" s="165" t="s">
        <v>3352</v>
      </c>
      <c r="C57" s="114">
        <v>404.57497758435932</v>
      </c>
      <c r="D57" s="114">
        <f>'ATR-I2.1'!I25</f>
        <v>357.59677732060919</v>
      </c>
      <c r="E57" s="114">
        <f t="shared" si="2"/>
        <v>-46.978200263750125</v>
      </c>
      <c r="F57" s="158">
        <f t="shared" si="3"/>
        <v>-0.11611741424110822</v>
      </c>
    </row>
    <row r="58" spans="1:204" s="88" customFormat="1" ht="15" customHeight="1">
      <c r="A58" s="161"/>
      <c r="B58" s="157" t="s">
        <v>3353</v>
      </c>
      <c r="C58" s="114">
        <v>180.39895923677363</v>
      </c>
      <c r="D58" s="114">
        <f>'ATR-I2.1'!I26</f>
        <v>239.44096187442196</v>
      </c>
      <c r="E58" s="114">
        <f t="shared" si="2"/>
        <v>59.042002637648324</v>
      </c>
      <c r="F58" s="158">
        <f t="shared" si="3"/>
        <v>0.32728571654427174</v>
      </c>
    </row>
    <row r="59" spans="1:204" s="88" customFormat="1" ht="15" customHeight="1">
      <c r="A59" s="164"/>
      <c r="B59" s="166" t="s">
        <v>3354</v>
      </c>
      <c r="C59" s="114">
        <v>450.13030087656955</v>
      </c>
      <c r="D59" s="114">
        <f>'ATR-I2.1'!I31</f>
        <v>459.87363709556365</v>
      </c>
      <c r="E59" s="114">
        <f t="shared" si="2"/>
        <v>9.7433362189941022</v>
      </c>
      <c r="F59" s="158">
        <f t="shared" si="3"/>
        <v>2.16455906212496E-2</v>
      </c>
    </row>
    <row r="60" spans="1:204" s="88" customFormat="1" ht="15" customHeight="1">
      <c r="A60" s="164"/>
      <c r="B60" s="166" t="s">
        <v>3355</v>
      </c>
      <c r="C60" s="114">
        <v>227.44939970633112</v>
      </c>
      <c r="D60" s="114">
        <f>'ATR-I2.1'!I32</f>
        <v>249.91431509196849</v>
      </c>
      <c r="E60" s="114">
        <f t="shared" si="2"/>
        <v>22.464915385637369</v>
      </c>
      <c r="F60" s="158">
        <f t="shared" si="3"/>
        <v>9.8768848872068604E-2</v>
      </c>
    </row>
    <row r="61" spans="1:204" s="88" customFormat="1" ht="15" customHeight="1">
      <c r="A61" s="164"/>
      <c r="B61" s="62" t="s">
        <v>3356</v>
      </c>
      <c r="C61" s="114">
        <v>304.63885689485369</v>
      </c>
      <c r="D61" s="114">
        <f>'ATR-I2.1'!I34</f>
        <v>981.10231150602033</v>
      </c>
      <c r="E61" s="114">
        <f t="shared" si="2"/>
        <v>676.46345461116664</v>
      </c>
      <c r="F61" s="158">
        <f t="shared" si="3"/>
        <v>2.220542256185817</v>
      </c>
    </row>
    <row r="62" spans="1:204" s="88" customFormat="1" ht="9.9499999999999993" customHeight="1">
      <c r="A62" s="161"/>
      <c r="B62" s="55"/>
      <c r="D62" s="155"/>
      <c r="E62" s="160"/>
      <c r="F62" s="160"/>
      <c r="G62" s="168"/>
      <c r="H62" s="169"/>
      <c r="I62" s="168"/>
      <c r="J62" s="169"/>
      <c r="K62" s="168"/>
      <c r="L62" s="169"/>
      <c r="M62" s="168"/>
      <c r="N62" s="169"/>
      <c r="O62" s="168"/>
      <c r="P62" s="169"/>
      <c r="Q62" s="168"/>
      <c r="R62" s="169"/>
      <c r="S62" s="168"/>
      <c r="T62" s="169"/>
      <c r="U62" s="168"/>
      <c r="V62" s="169"/>
      <c r="W62" s="168"/>
      <c r="X62" s="169"/>
      <c r="Y62" s="168"/>
      <c r="Z62" s="169"/>
      <c r="AA62" s="168"/>
      <c r="AB62" s="169"/>
      <c r="AC62" s="168"/>
      <c r="AD62" s="169"/>
      <c r="AE62" s="168"/>
      <c r="AF62" s="169"/>
      <c r="AG62" s="168"/>
      <c r="AH62" s="169"/>
      <c r="AI62" s="168"/>
      <c r="AJ62" s="169"/>
      <c r="AK62" s="168"/>
      <c r="AL62" s="169"/>
      <c r="AM62" s="168"/>
      <c r="AN62" s="169"/>
      <c r="AO62" s="168"/>
      <c r="AP62" s="169"/>
      <c r="AQ62" s="168"/>
      <c r="AR62" s="169"/>
      <c r="AS62" s="168"/>
      <c r="AT62" s="169"/>
      <c r="AU62" s="168"/>
      <c r="AV62" s="169"/>
      <c r="AW62" s="168"/>
      <c r="AX62" s="169"/>
      <c r="AY62" s="168"/>
      <c r="AZ62" s="169"/>
      <c r="BA62" s="168"/>
      <c r="BB62" s="169"/>
      <c r="BC62" s="168"/>
      <c r="BD62" s="169"/>
      <c r="BE62" s="168"/>
      <c r="BF62" s="169"/>
      <c r="BG62" s="168"/>
      <c r="BH62" s="169"/>
      <c r="BI62" s="168"/>
      <c r="BJ62" s="169"/>
      <c r="BK62" s="168"/>
      <c r="BL62" s="169"/>
      <c r="BM62" s="168"/>
      <c r="BN62" s="169"/>
      <c r="BO62" s="168"/>
      <c r="BP62" s="169"/>
      <c r="BQ62" s="168"/>
      <c r="BR62" s="169"/>
      <c r="BS62" s="168"/>
      <c r="BT62" s="169"/>
      <c r="BU62" s="168"/>
      <c r="BV62" s="169"/>
      <c r="BW62" s="168"/>
      <c r="BX62" s="169"/>
      <c r="BY62" s="168"/>
      <c r="BZ62" s="169"/>
      <c r="CA62" s="168"/>
      <c r="CB62" s="169"/>
      <c r="CC62" s="168"/>
      <c r="CD62" s="169"/>
      <c r="CE62" s="168"/>
      <c r="CF62" s="169"/>
      <c r="CG62" s="168"/>
      <c r="CH62" s="169"/>
      <c r="CI62" s="168"/>
      <c r="CJ62" s="169"/>
      <c r="CK62" s="168"/>
      <c r="CL62" s="169"/>
      <c r="CM62" s="168"/>
      <c r="CN62" s="169"/>
      <c r="CO62" s="168"/>
      <c r="CP62" s="169"/>
      <c r="CQ62" s="168"/>
      <c r="CR62" s="169"/>
      <c r="CS62" s="168"/>
      <c r="CT62" s="169"/>
      <c r="CU62" s="168"/>
      <c r="CV62" s="169"/>
      <c r="CW62" s="168"/>
      <c r="CX62" s="169"/>
      <c r="CY62" s="168"/>
      <c r="CZ62" s="169"/>
      <c r="DA62" s="168"/>
      <c r="DB62" s="169"/>
      <c r="DC62" s="168"/>
      <c r="DD62" s="169"/>
      <c r="DE62" s="168"/>
      <c r="DF62" s="169"/>
      <c r="DG62" s="168"/>
      <c r="DH62" s="169"/>
      <c r="DI62" s="168"/>
      <c r="DJ62" s="169"/>
      <c r="DK62" s="168"/>
      <c r="DL62" s="169"/>
      <c r="DM62" s="168"/>
      <c r="DN62" s="169"/>
      <c r="DO62" s="168"/>
      <c r="DP62" s="169"/>
      <c r="DQ62" s="168"/>
      <c r="DR62" s="169"/>
      <c r="DS62" s="168"/>
      <c r="DT62" s="169"/>
      <c r="DU62" s="168"/>
      <c r="DV62" s="169"/>
      <c r="DW62" s="168"/>
      <c r="DX62" s="169"/>
      <c r="DY62" s="168"/>
      <c r="DZ62" s="169"/>
      <c r="EA62" s="168"/>
      <c r="EB62" s="169"/>
      <c r="EC62" s="168"/>
      <c r="ED62" s="169"/>
      <c r="EE62" s="168"/>
      <c r="EF62" s="169"/>
      <c r="EG62" s="168"/>
      <c r="EH62" s="169"/>
      <c r="EI62" s="168"/>
      <c r="EJ62" s="169"/>
      <c r="EK62" s="168"/>
      <c r="EL62" s="169"/>
      <c r="EM62" s="168"/>
      <c r="EN62" s="169"/>
      <c r="EO62" s="168"/>
      <c r="EP62" s="169"/>
      <c r="EQ62" s="168"/>
      <c r="ER62" s="169"/>
      <c r="ES62" s="168"/>
      <c r="ET62" s="169"/>
      <c r="EU62" s="168"/>
      <c r="EV62" s="169"/>
      <c r="EW62" s="168"/>
      <c r="EX62" s="169"/>
      <c r="EY62" s="168"/>
      <c r="EZ62" s="169"/>
      <c r="FA62" s="168"/>
      <c r="FB62" s="169"/>
      <c r="FC62" s="168"/>
      <c r="FD62" s="169"/>
      <c r="FE62" s="168"/>
      <c r="FF62" s="169"/>
      <c r="FG62" s="168"/>
      <c r="FH62" s="169"/>
      <c r="FI62" s="168"/>
      <c r="FJ62" s="169"/>
      <c r="FK62" s="168"/>
      <c r="FL62" s="169"/>
      <c r="FM62" s="168"/>
      <c r="FN62" s="169"/>
      <c r="FO62" s="168"/>
      <c r="FP62" s="169"/>
      <c r="FQ62" s="168"/>
      <c r="FR62" s="169"/>
      <c r="FS62" s="168"/>
      <c r="FT62" s="169"/>
      <c r="FU62" s="168"/>
      <c r="FV62" s="169"/>
      <c r="FW62" s="168"/>
      <c r="FX62" s="169"/>
      <c r="FY62" s="168"/>
      <c r="FZ62" s="169"/>
      <c r="GA62" s="168"/>
      <c r="GB62" s="169"/>
      <c r="GC62" s="168"/>
      <c r="GD62" s="169"/>
      <c r="GE62" s="168"/>
      <c r="GF62" s="169"/>
      <c r="GG62" s="168"/>
      <c r="GH62" s="169"/>
      <c r="GI62" s="168"/>
      <c r="GJ62" s="169"/>
      <c r="GK62" s="168"/>
      <c r="GL62" s="169"/>
      <c r="GM62" s="168"/>
      <c r="GN62" s="169"/>
      <c r="GO62" s="168"/>
      <c r="GP62" s="169"/>
      <c r="GQ62" s="168"/>
      <c r="GR62" s="169"/>
      <c r="GS62" s="168"/>
      <c r="GT62" s="169"/>
      <c r="GU62" s="168"/>
      <c r="GV62" s="169"/>
    </row>
    <row r="63" spans="1:204" s="88" customFormat="1" ht="15" customHeight="1">
      <c r="A63" s="162" t="s">
        <v>3360</v>
      </c>
      <c r="B63" s="166"/>
      <c r="D63" s="155"/>
      <c r="E63" s="160"/>
      <c r="F63" s="160"/>
    </row>
    <row r="64" spans="1:204" s="88" customFormat="1" ht="15" customHeight="1">
      <c r="A64" s="170" t="s">
        <v>3335</v>
      </c>
      <c r="B64" s="165"/>
      <c r="D64" s="155"/>
      <c r="E64" s="160"/>
      <c r="F64" s="160"/>
    </row>
    <row r="65" spans="1:6" s="88" customFormat="1" ht="15" customHeight="1">
      <c r="A65" s="171"/>
      <c r="B65" s="165" t="s">
        <v>35</v>
      </c>
      <c r="C65" s="155">
        <v>327</v>
      </c>
      <c r="D65" s="155">
        <f>'ATR-A2_II'!C9</f>
        <v>349</v>
      </c>
      <c r="E65" s="114">
        <f>D65-C65</f>
        <v>22</v>
      </c>
      <c r="F65" s="158">
        <f>((D65/C65)-1)</f>
        <v>6.7278287461773667E-2</v>
      </c>
    </row>
    <row r="66" spans="1:6" s="88" customFormat="1" ht="15" customHeight="1">
      <c r="A66" s="161"/>
      <c r="B66" s="165" t="s">
        <v>36</v>
      </c>
      <c r="C66" s="155">
        <v>2</v>
      </c>
      <c r="D66" s="155">
        <f>'ATR-A2_II'!D9</f>
        <v>3</v>
      </c>
      <c r="E66" s="114">
        <f>D66-C66</f>
        <v>1</v>
      </c>
      <c r="F66" s="158">
        <f>((D66/C66)-1)</f>
        <v>0.5</v>
      </c>
    </row>
    <row r="67" spans="1:6" s="88" customFormat="1" ht="15" customHeight="1">
      <c r="A67" s="171"/>
      <c r="B67" s="165" t="s">
        <v>3336</v>
      </c>
      <c r="C67" s="155">
        <v>1</v>
      </c>
      <c r="D67" s="155">
        <f>'ATR-A2_II'!E9</f>
        <v>1</v>
      </c>
      <c r="E67" s="114">
        <v>0</v>
      </c>
      <c r="F67" s="158">
        <f>((D67/C67)-1)</f>
        <v>0</v>
      </c>
    </row>
    <row r="68" spans="1:6" s="88" customFormat="1" ht="9.9499999999999993" customHeight="1">
      <c r="A68" s="164"/>
      <c r="B68" s="166"/>
      <c r="D68" s="155"/>
      <c r="E68" s="160"/>
      <c r="F68" s="160"/>
    </row>
    <row r="69" spans="1:6" s="88" customFormat="1" ht="15" customHeight="1">
      <c r="A69" s="161" t="s">
        <v>3337</v>
      </c>
      <c r="B69" s="55"/>
      <c r="D69" s="155"/>
      <c r="E69" s="160"/>
      <c r="F69" s="160"/>
    </row>
    <row r="70" spans="1:6" s="88" customFormat="1" ht="15" customHeight="1">
      <c r="A70" s="164"/>
      <c r="B70" s="166" t="s">
        <v>3338</v>
      </c>
      <c r="C70" s="155">
        <v>150</v>
      </c>
      <c r="D70" s="155">
        <f>'ATR-A3_II'!E22</f>
        <v>154</v>
      </c>
      <c r="E70" s="114">
        <f>D70-C70</f>
        <v>4</v>
      </c>
      <c r="F70" s="158">
        <f>((D70/C70)-1)</f>
        <v>2.6666666666666616E-2</v>
      </c>
    </row>
    <row r="71" spans="1:6" s="88" customFormat="1" ht="15" customHeight="1">
      <c r="A71" s="164"/>
      <c r="B71" s="165" t="s">
        <v>3339</v>
      </c>
      <c r="C71" s="155">
        <v>180</v>
      </c>
      <c r="D71" s="155">
        <f>'ATR-A3_II'!E35</f>
        <v>199</v>
      </c>
      <c r="E71" s="114">
        <f>D71-C71</f>
        <v>19</v>
      </c>
      <c r="F71" s="158">
        <f>((D71/C71)-1)</f>
        <v>0.10555555555555562</v>
      </c>
    </row>
    <row r="72" spans="1:6" s="88" customFormat="1" ht="9.9499999999999993" customHeight="1">
      <c r="A72" s="161"/>
      <c r="B72" s="55"/>
      <c r="D72" s="155"/>
      <c r="E72" s="160"/>
      <c r="F72" s="160"/>
    </row>
    <row r="73" spans="1:6" s="2" customFormat="1" ht="9.9499999999999993" customHeight="1">
      <c r="A73" s="172"/>
      <c r="B73" s="76"/>
      <c r="C73" s="76"/>
      <c r="D73" s="76"/>
      <c r="E73" s="76"/>
      <c r="F73" s="76"/>
    </row>
    <row r="74" spans="1:6" s="2" customFormat="1" ht="21" customHeight="1">
      <c r="A74" s="330" t="s">
        <v>3361</v>
      </c>
      <c r="B74" s="331"/>
      <c r="C74" s="331"/>
      <c r="D74" s="331"/>
      <c r="E74" s="331"/>
      <c r="F74" s="331"/>
    </row>
    <row r="75" spans="1:6" s="15" customFormat="1" ht="15" customHeight="1">
      <c r="A75" s="173"/>
      <c r="B75" s="55"/>
      <c r="C75" s="55"/>
      <c r="D75" s="66"/>
      <c r="E75" s="66"/>
      <c r="F75" s="66"/>
    </row>
    <row r="76" spans="1:6" s="15" customFormat="1" ht="15" customHeight="1">
      <c r="A76" s="171"/>
      <c r="B76" s="157"/>
      <c r="C76" s="157"/>
      <c r="D76" s="66"/>
      <c r="E76" s="66"/>
      <c r="F76" s="66"/>
    </row>
    <row r="77" spans="1:6" s="15" customFormat="1" ht="15" customHeight="1">
      <c r="A77" s="173"/>
      <c r="B77" s="55"/>
      <c r="C77" s="55"/>
      <c r="D77" s="66"/>
      <c r="E77" s="66"/>
      <c r="F77" s="66"/>
    </row>
    <row r="78" spans="1:6" s="15" customFormat="1" ht="15" customHeight="1">
      <c r="A78" s="164"/>
      <c r="B78" s="56"/>
      <c r="C78" s="56"/>
      <c r="D78" s="66"/>
      <c r="E78" s="66"/>
      <c r="F78" s="66"/>
    </row>
    <row r="79" spans="1:6" s="15" customFormat="1" ht="24.75" customHeight="1">
      <c r="A79" s="164"/>
      <c r="B79" s="62"/>
      <c r="C79" s="62"/>
      <c r="D79" s="66"/>
      <c r="E79" s="66"/>
      <c r="F79" s="66"/>
    </row>
    <row r="80" spans="1:6"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204" ht="15" customHeight="1"/>
    <row r="130" spans="2:204" ht="15" customHeight="1"/>
    <row r="131" spans="2:204" ht="15" customHeight="1"/>
    <row r="132" spans="2:204"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row>
    <row r="133" spans="2:204"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row>
    <row r="134" spans="2:204"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row>
    <row r="135" spans="2:204"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row>
    <row r="136" spans="2:204"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row>
    <row r="137" spans="2:204"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row>
    <row r="138" spans="2:204"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row>
    <row r="139" spans="2:204"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row>
    <row r="140" spans="2:204"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row>
    <row r="141" spans="2:204"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row>
    <row r="142" spans="2:204"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row>
    <row r="143" spans="2:204"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row>
    <row r="144" spans="2:204"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row>
    <row r="145" spans="2:204"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row>
    <row r="146" spans="2:204"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row>
    <row r="147" spans="2:204"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row>
    <row r="148" spans="2:204"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row>
    <row r="149" spans="2:204"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row>
    <row r="150" spans="2:204"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row>
    <row r="151" spans="2:204"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row>
    <row r="152" spans="2:204"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row>
    <row r="153" spans="2:204"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row>
    <row r="154" spans="2:204"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row>
    <row r="155" spans="2:204"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row>
    <row r="156" spans="2:204"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row>
    <row r="157" spans="2:204"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row>
    <row r="158" spans="2:204"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row>
    <row r="159" spans="2:204"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row>
    <row r="160" spans="2:204"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row>
    <row r="161" spans="2:204"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row>
    <row r="162" spans="2:204"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row>
    <row r="163" spans="2:204"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row>
    <row r="164" spans="2:204"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row>
    <row r="165" spans="2:204"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row>
    <row r="166" spans="2:204"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row>
    <row r="167" spans="2:204"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row>
    <row r="168" spans="2:204"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row>
    <row r="169" spans="2:204"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row>
    <row r="170" spans="2:204"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row>
    <row r="171" spans="2:204"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row>
    <row r="172" spans="2:204"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row>
    <row r="173" spans="2:204"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row>
    <row r="174" spans="2:204"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row>
    <row r="175" spans="2:204"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row>
    <row r="176" spans="2:204"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row>
    <row r="177" spans="2:204"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row>
    <row r="178" spans="2:204"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row>
    <row r="179" spans="2:204"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row>
    <row r="180" spans="2:204"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row>
    <row r="181" spans="2:204"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row>
    <row r="182" spans="2:204"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row>
    <row r="183" spans="2:204"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row>
    <row r="184" spans="2:204"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row>
    <row r="185" spans="2:204"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row>
    <row r="186" spans="2:204"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row>
    <row r="187" spans="2:204"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row>
    <row r="188" spans="2:204"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row>
    <row r="189" spans="2:204"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row>
    <row r="190" spans="2:204"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row>
    <row r="191" spans="2:204"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row>
    <row r="192" spans="2:204"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row>
    <row r="193" spans="2:204"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row>
    <row r="194" spans="2:204"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row>
    <row r="195" spans="2:204"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row>
    <row r="196" spans="2:204"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row>
    <row r="197" spans="2:204"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row>
    <row r="198" spans="2:204"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row>
    <row r="199" spans="2:204"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row>
    <row r="200" spans="2:204"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row>
    <row r="201" spans="2:204"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row>
  </sheetData>
  <mergeCells count="5">
    <mergeCell ref="A74:F74"/>
    <mergeCell ref="A1:D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A11" sqref="A11:D26"/>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32" t="s">
        <v>33</v>
      </c>
      <c r="B1" s="345"/>
      <c r="C1" s="345"/>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67" customFormat="1" ht="21.75" customHeight="1">
      <c r="A8" s="342"/>
      <c r="B8" s="45" t="s">
        <v>35</v>
      </c>
      <c r="C8" s="45" t="s">
        <v>36</v>
      </c>
      <c r="D8" s="45" t="s">
        <v>37</v>
      </c>
      <c r="E8" s="45" t="s">
        <v>38</v>
      </c>
    </row>
    <row r="9" spans="1:9" s="8" customFormat="1" ht="21" customHeight="1">
      <c r="A9" s="54" t="s">
        <v>38</v>
      </c>
      <c r="B9" s="65">
        <f>SUM(B11:B28)</f>
        <v>349</v>
      </c>
      <c r="C9" s="65">
        <f>SUM(C11:C28)</f>
        <v>3</v>
      </c>
      <c r="D9" s="65">
        <f>SUM(D11:D28)</f>
        <v>1</v>
      </c>
      <c r="E9" s="65">
        <f>SUM(E11:E35)</f>
        <v>353</v>
      </c>
      <c r="F9" s="10"/>
    </row>
    <row r="10" spans="1:9" s="8" customFormat="1" ht="9" customHeight="1">
      <c r="A10" s="62"/>
      <c r="B10" s="66"/>
      <c r="C10" s="66"/>
      <c r="D10" s="66"/>
      <c r="E10" s="65"/>
    </row>
    <row r="11" spans="1:9" s="88" customFormat="1" ht="12" customHeight="1">
      <c r="A11" s="85" t="s">
        <v>3282</v>
      </c>
      <c r="B11" s="96">
        <v>12</v>
      </c>
      <c r="C11" s="96">
        <v>0</v>
      </c>
      <c r="D11" s="96">
        <v>0</v>
      </c>
      <c r="E11" s="65">
        <f t="shared" ref="E11:E26" si="0">SUM(B11:D11)</f>
        <v>12</v>
      </c>
      <c r="F11" s="41"/>
      <c r="G11" s="15"/>
      <c r="H11" s="15"/>
      <c r="I11" s="15"/>
    </row>
    <row r="12" spans="1:9" s="88" customFormat="1" ht="12" customHeight="1">
      <c r="A12" s="85" t="s">
        <v>3283</v>
      </c>
      <c r="B12" s="96">
        <v>42</v>
      </c>
      <c r="C12" s="96">
        <v>0</v>
      </c>
      <c r="D12" s="96">
        <v>0</v>
      </c>
      <c r="E12" s="65">
        <f t="shared" si="0"/>
        <v>42</v>
      </c>
      <c r="F12" s="41"/>
      <c r="G12" s="15"/>
      <c r="H12" s="15"/>
      <c r="I12" s="15"/>
    </row>
    <row r="13" spans="1:9" s="88" customFormat="1" ht="12" customHeight="1">
      <c r="A13" s="85" t="s">
        <v>3284</v>
      </c>
      <c r="B13" s="96">
        <v>10</v>
      </c>
      <c r="C13" s="96">
        <v>0</v>
      </c>
      <c r="D13" s="96">
        <v>0</v>
      </c>
      <c r="E13" s="65">
        <f t="shared" si="0"/>
        <v>10</v>
      </c>
      <c r="F13" s="41"/>
      <c r="G13" s="15"/>
      <c r="H13" s="15"/>
      <c r="I13" s="15"/>
    </row>
    <row r="14" spans="1:9" s="88" customFormat="1" ht="12" customHeight="1">
      <c r="A14" s="85" t="s">
        <v>3285</v>
      </c>
      <c r="B14" s="96">
        <v>53</v>
      </c>
      <c r="C14" s="96">
        <v>0</v>
      </c>
      <c r="D14" s="96">
        <v>0</v>
      </c>
      <c r="E14" s="65">
        <f t="shared" si="0"/>
        <v>53</v>
      </c>
      <c r="F14" s="41"/>
      <c r="G14" s="15"/>
      <c r="H14" s="15"/>
      <c r="I14" s="15"/>
    </row>
    <row r="15" spans="1:9" s="88" customFormat="1" ht="12" customHeight="1">
      <c r="A15" s="85" t="s">
        <v>3286</v>
      </c>
      <c r="B15" s="96">
        <v>27</v>
      </c>
      <c r="C15" s="96">
        <v>2</v>
      </c>
      <c r="D15" s="96">
        <v>0</v>
      </c>
      <c r="E15" s="65">
        <f t="shared" si="0"/>
        <v>29</v>
      </c>
      <c r="F15" s="41"/>
      <c r="G15" s="15"/>
      <c r="H15" s="15"/>
      <c r="I15" s="15"/>
    </row>
    <row r="16" spans="1:9" s="88" customFormat="1" ht="12" customHeight="1">
      <c r="A16" s="85" t="s">
        <v>3287</v>
      </c>
      <c r="B16" s="96">
        <v>3</v>
      </c>
      <c r="C16" s="96">
        <v>0</v>
      </c>
      <c r="D16" s="96">
        <v>0</v>
      </c>
      <c r="E16" s="65">
        <f t="shared" si="0"/>
        <v>3</v>
      </c>
      <c r="F16" s="41"/>
      <c r="G16" s="15"/>
      <c r="H16" s="15"/>
      <c r="I16" s="15"/>
    </row>
    <row r="17" spans="1:9" s="88" customFormat="1" ht="12" customHeight="1">
      <c r="A17" s="85" t="s">
        <v>3288</v>
      </c>
      <c r="B17" s="96">
        <v>3</v>
      </c>
      <c r="C17" s="96">
        <v>0</v>
      </c>
      <c r="D17" s="96">
        <v>0</v>
      </c>
      <c r="E17" s="65">
        <f t="shared" si="0"/>
        <v>3</v>
      </c>
      <c r="F17" s="41"/>
      <c r="G17" s="15"/>
      <c r="H17" s="15"/>
      <c r="I17" s="15"/>
    </row>
    <row r="18" spans="1:9" s="88" customFormat="1" ht="12" customHeight="1">
      <c r="A18" s="85" t="s">
        <v>3289</v>
      </c>
      <c r="B18" s="96">
        <v>21</v>
      </c>
      <c r="C18" s="96">
        <v>0</v>
      </c>
      <c r="D18" s="96">
        <v>0</v>
      </c>
      <c r="E18" s="65">
        <f t="shared" si="0"/>
        <v>21</v>
      </c>
      <c r="F18" s="41"/>
      <c r="G18" s="15"/>
      <c r="H18" s="15"/>
      <c r="I18" s="15"/>
    </row>
    <row r="19" spans="1:9" s="88" customFormat="1" ht="12" customHeight="1">
      <c r="A19" s="85" t="s">
        <v>3290</v>
      </c>
      <c r="B19" s="96">
        <v>75</v>
      </c>
      <c r="C19" s="96">
        <v>0</v>
      </c>
      <c r="D19" s="96">
        <v>0</v>
      </c>
      <c r="E19" s="65">
        <f t="shared" si="0"/>
        <v>75</v>
      </c>
      <c r="F19" s="41"/>
      <c r="G19" s="15"/>
      <c r="H19" s="15"/>
      <c r="I19" s="15"/>
    </row>
    <row r="20" spans="1:9" s="88" customFormat="1" ht="12" customHeight="1">
      <c r="A20" s="85" t="s">
        <v>3291</v>
      </c>
      <c r="B20" s="96">
        <v>33</v>
      </c>
      <c r="C20" s="96">
        <v>0</v>
      </c>
      <c r="D20" s="96">
        <v>0</v>
      </c>
      <c r="E20" s="65">
        <f t="shared" si="0"/>
        <v>33</v>
      </c>
      <c r="F20" s="41"/>
      <c r="G20" s="15"/>
      <c r="H20" s="15"/>
      <c r="I20" s="15"/>
    </row>
    <row r="21" spans="1:9" s="88" customFormat="1" ht="12" customHeight="1">
      <c r="A21" s="85" t="s">
        <v>3292</v>
      </c>
      <c r="B21" s="96">
        <v>34</v>
      </c>
      <c r="C21" s="96">
        <v>0</v>
      </c>
      <c r="D21" s="96">
        <v>0</v>
      </c>
      <c r="E21" s="65">
        <f t="shared" si="0"/>
        <v>34</v>
      </c>
      <c r="F21" s="41"/>
      <c r="G21" s="15"/>
      <c r="H21" s="15"/>
      <c r="I21" s="15"/>
    </row>
    <row r="22" spans="1:9" s="88" customFormat="1" ht="12" customHeight="1">
      <c r="A22" s="85" t="s">
        <v>3293</v>
      </c>
      <c r="B22" s="96">
        <v>3</v>
      </c>
      <c r="C22" s="214">
        <v>1</v>
      </c>
      <c r="D22" s="96">
        <v>0</v>
      </c>
      <c r="E22" s="65">
        <f t="shared" si="0"/>
        <v>4</v>
      </c>
      <c r="F22" s="215"/>
      <c r="G22" s="216"/>
      <c r="H22" s="216"/>
      <c r="I22" s="216"/>
    </row>
    <row r="23" spans="1:9" s="88" customFormat="1" ht="12" customHeight="1">
      <c r="A23" s="85" t="s">
        <v>3459</v>
      </c>
      <c r="B23" s="96">
        <v>1</v>
      </c>
      <c r="C23" s="96">
        <v>0</v>
      </c>
      <c r="D23" s="96">
        <v>0</v>
      </c>
      <c r="E23" s="65">
        <f t="shared" si="0"/>
        <v>1</v>
      </c>
      <c r="F23" s="41"/>
      <c r="G23" s="15"/>
      <c r="H23" s="15"/>
      <c r="I23" s="15"/>
    </row>
    <row r="24" spans="1:9" s="88" customFormat="1" ht="12" customHeight="1">
      <c r="A24" s="85" t="s">
        <v>3646</v>
      </c>
      <c r="B24" s="96">
        <v>1</v>
      </c>
      <c r="C24" s="96">
        <v>0</v>
      </c>
      <c r="D24" s="96">
        <v>0</v>
      </c>
      <c r="E24" s="65">
        <f t="shared" si="0"/>
        <v>1</v>
      </c>
      <c r="F24" s="41"/>
      <c r="G24" s="15"/>
      <c r="H24" s="15"/>
      <c r="I24" s="15"/>
    </row>
    <row r="25" spans="1:9" s="88" customFormat="1" ht="12" customHeight="1">
      <c r="A25" s="85" t="s">
        <v>3295</v>
      </c>
      <c r="B25" s="96">
        <v>22</v>
      </c>
      <c r="C25" s="96">
        <v>0</v>
      </c>
      <c r="D25" s="96">
        <v>1</v>
      </c>
      <c r="E25" s="65">
        <f t="shared" si="0"/>
        <v>23</v>
      </c>
      <c r="F25" s="41"/>
      <c r="G25" s="15"/>
      <c r="H25" s="15"/>
      <c r="I25" s="15"/>
    </row>
    <row r="26" spans="1:9" s="88" customFormat="1" ht="12" customHeight="1">
      <c r="A26" s="85" t="s">
        <v>3296</v>
      </c>
      <c r="B26" s="96">
        <v>9</v>
      </c>
      <c r="C26" s="96">
        <v>0</v>
      </c>
      <c r="D26" s="96">
        <v>0</v>
      </c>
      <c r="E26" s="65">
        <f t="shared" si="0"/>
        <v>9</v>
      </c>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A11" sqref="A11:D43"/>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2" t="s">
        <v>33</v>
      </c>
      <c r="B1" s="345"/>
      <c r="C1" s="345"/>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67" customFormat="1" ht="21.75" customHeight="1">
      <c r="A8" s="342"/>
      <c r="B8" s="45" t="s">
        <v>35</v>
      </c>
      <c r="C8" s="45" t="s">
        <v>36</v>
      </c>
      <c r="D8" s="45" t="s">
        <v>37</v>
      </c>
      <c r="E8" s="45" t="s">
        <v>38</v>
      </c>
    </row>
    <row r="9" spans="1:9" s="8" customFormat="1" ht="21" customHeight="1">
      <c r="A9" s="54" t="s">
        <v>38</v>
      </c>
      <c r="B9" s="114">
        <f>SUM(B11:B45)</f>
        <v>4745</v>
      </c>
      <c r="C9" s="114">
        <f>SUM(C11:C45)</f>
        <v>26</v>
      </c>
      <c r="D9" s="114">
        <f>SUM(D11:D45)</f>
        <v>6</v>
      </c>
      <c r="E9" s="114">
        <f>SUM(E11:E45)</f>
        <v>4777</v>
      </c>
      <c r="F9" s="10"/>
    </row>
    <row r="10" spans="1:9" s="8" customFormat="1" ht="9" customHeight="1">
      <c r="A10" s="62"/>
      <c r="B10" s="115"/>
      <c r="C10" s="115"/>
      <c r="D10" s="115"/>
      <c r="E10" s="114"/>
    </row>
    <row r="11" spans="1:9" s="88" customFormat="1" ht="12" customHeight="1">
      <c r="A11" s="81" t="s">
        <v>3620</v>
      </c>
      <c r="B11" s="144">
        <v>4</v>
      </c>
      <c r="C11" s="144">
        <v>0</v>
      </c>
      <c r="D11" s="144">
        <v>0</v>
      </c>
      <c r="E11" s="114">
        <f t="shared" ref="E11:E43" si="0">SUM(B11:D11)</f>
        <v>4</v>
      </c>
      <c r="F11" s="40"/>
      <c r="G11" s="11"/>
      <c r="H11" s="11"/>
      <c r="I11" s="11"/>
    </row>
    <row r="12" spans="1:9" s="88" customFormat="1" ht="12" customHeight="1">
      <c r="A12" s="81" t="s">
        <v>3297</v>
      </c>
      <c r="B12" s="144">
        <v>17</v>
      </c>
      <c r="C12" s="144">
        <v>4</v>
      </c>
      <c r="D12" s="144">
        <v>1</v>
      </c>
      <c r="E12" s="114">
        <f t="shared" si="0"/>
        <v>22</v>
      </c>
      <c r="F12" s="41"/>
      <c r="G12" s="11"/>
      <c r="H12" s="11"/>
      <c r="I12" s="11"/>
    </row>
    <row r="13" spans="1:9" s="88" customFormat="1" ht="12" customHeight="1">
      <c r="A13" s="81" t="s">
        <v>3298</v>
      </c>
      <c r="B13" s="144">
        <v>34</v>
      </c>
      <c r="C13" s="144">
        <v>0</v>
      </c>
      <c r="D13" s="144">
        <v>0</v>
      </c>
      <c r="E13" s="114">
        <f t="shared" si="0"/>
        <v>34</v>
      </c>
      <c r="F13" s="41"/>
      <c r="G13" s="11"/>
      <c r="H13" s="11"/>
      <c r="I13" s="11"/>
    </row>
    <row r="14" spans="1:9" s="88" customFormat="1" ht="12" customHeight="1">
      <c r="A14" s="81" t="s">
        <v>3299</v>
      </c>
      <c r="B14" s="144">
        <v>77</v>
      </c>
      <c r="C14" s="144">
        <v>5</v>
      </c>
      <c r="D14" s="144">
        <v>0</v>
      </c>
      <c r="E14" s="114">
        <f t="shared" si="0"/>
        <v>82</v>
      </c>
      <c r="F14" s="41"/>
      <c r="G14" s="11"/>
      <c r="H14" s="11"/>
      <c r="I14" s="11"/>
    </row>
    <row r="15" spans="1:9" s="88" customFormat="1" ht="12" customHeight="1">
      <c r="A15" s="81" t="s">
        <v>3672</v>
      </c>
      <c r="B15" s="144">
        <v>1</v>
      </c>
      <c r="C15" s="144">
        <v>0</v>
      </c>
      <c r="D15" s="144">
        <v>0</v>
      </c>
      <c r="E15" s="114">
        <f t="shared" si="0"/>
        <v>1</v>
      </c>
      <c r="F15" s="41"/>
      <c r="G15" s="11"/>
      <c r="H15" s="11"/>
      <c r="I15" s="11"/>
    </row>
    <row r="16" spans="1:9" s="88" customFormat="1" ht="12" customHeight="1">
      <c r="A16" s="81" t="s">
        <v>3300</v>
      </c>
      <c r="B16" s="144">
        <v>10</v>
      </c>
      <c r="C16" s="144">
        <v>0</v>
      </c>
      <c r="D16" s="144">
        <v>0</v>
      </c>
      <c r="E16" s="114">
        <f t="shared" si="0"/>
        <v>10</v>
      </c>
      <c r="F16" s="41"/>
      <c r="G16" s="11"/>
      <c r="H16" s="11"/>
      <c r="I16" s="11"/>
    </row>
    <row r="17" spans="1:9" s="88" customFormat="1" ht="12" customHeight="1">
      <c r="A17" s="81" t="s">
        <v>3301</v>
      </c>
      <c r="B17" s="144">
        <v>41</v>
      </c>
      <c r="C17" s="144">
        <v>0</v>
      </c>
      <c r="D17" s="144">
        <v>0</v>
      </c>
      <c r="E17" s="114">
        <f t="shared" si="0"/>
        <v>41</v>
      </c>
      <c r="F17" s="40"/>
      <c r="G17" s="11"/>
      <c r="H17" s="11"/>
      <c r="I17" s="11"/>
    </row>
    <row r="18" spans="1:9" s="88" customFormat="1" ht="12" customHeight="1">
      <c r="A18" s="81" t="s">
        <v>3302</v>
      </c>
      <c r="B18" s="144">
        <v>73</v>
      </c>
      <c r="C18" s="144">
        <v>0</v>
      </c>
      <c r="D18" s="144">
        <v>0</v>
      </c>
      <c r="E18" s="114">
        <f t="shared" si="0"/>
        <v>73</v>
      </c>
      <c r="F18" s="41"/>
      <c r="G18" s="11"/>
      <c r="H18" s="11"/>
      <c r="I18" s="11"/>
    </row>
    <row r="19" spans="1:9" s="88" customFormat="1" ht="12" customHeight="1">
      <c r="A19" s="81" t="s">
        <v>3303</v>
      </c>
      <c r="B19" s="144">
        <v>26</v>
      </c>
      <c r="C19" s="144">
        <v>0</v>
      </c>
      <c r="D19" s="144">
        <v>0</v>
      </c>
      <c r="E19" s="114">
        <f t="shared" si="0"/>
        <v>26</v>
      </c>
      <c r="F19" s="41"/>
      <c r="G19" s="11"/>
      <c r="H19" s="11"/>
      <c r="I19" s="11"/>
    </row>
    <row r="20" spans="1:9" s="88" customFormat="1" ht="12" customHeight="1">
      <c r="A20" s="81" t="s">
        <v>3304</v>
      </c>
      <c r="B20" s="144">
        <v>473</v>
      </c>
      <c r="C20" s="144">
        <v>0</v>
      </c>
      <c r="D20" s="144">
        <v>0</v>
      </c>
      <c r="E20" s="114">
        <f t="shared" si="0"/>
        <v>473</v>
      </c>
      <c r="F20" s="41"/>
      <c r="G20" s="11"/>
      <c r="H20" s="11"/>
      <c r="I20" s="11"/>
    </row>
    <row r="21" spans="1:9" s="88" customFormat="1" ht="12" customHeight="1">
      <c r="A21" s="81" t="s">
        <v>3305</v>
      </c>
      <c r="B21" s="144">
        <v>185</v>
      </c>
      <c r="C21" s="144">
        <v>1</v>
      </c>
      <c r="D21" s="144">
        <v>0</v>
      </c>
      <c r="E21" s="114">
        <f t="shared" si="0"/>
        <v>186</v>
      </c>
      <c r="F21" s="41"/>
      <c r="G21" s="11"/>
      <c r="H21" s="11"/>
      <c r="I21" s="11"/>
    </row>
    <row r="22" spans="1:9" s="88" customFormat="1" ht="12" customHeight="1">
      <c r="A22" s="81" t="s">
        <v>3306</v>
      </c>
      <c r="B22" s="144">
        <v>120</v>
      </c>
      <c r="C22" s="144">
        <v>0</v>
      </c>
      <c r="D22" s="144">
        <v>0</v>
      </c>
      <c r="E22" s="114">
        <f t="shared" si="0"/>
        <v>120</v>
      </c>
      <c r="F22" s="41"/>
      <c r="G22" s="11"/>
      <c r="H22" s="11"/>
      <c r="I22" s="11"/>
    </row>
    <row r="23" spans="1:9" s="88" customFormat="1" ht="12" customHeight="1">
      <c r="A23" s="81" t="s">
        <v>3307</v>
      </c>
      <c r="B23" s="144">
        <v>13</v>
      </c>
      <c r="C23" s="144">
        <v>0</v>
      </c>
      <c r="D23" s="144">
        <v>1</v>
      </c>
      <c r="E23" s="114">
        <f t="shared" si="0"/>
        <v>14</v>
      </c>
      <c r="F23" s="41"/>
      <c r="G23" s="11"/>
      <c r="H23" s="11"/>
      <c r="I23" s="11"/>
    </row>
    <row r="24" spans="1:9" s="88" customFormat="1" ht="12" customHeight="1">
      <c r="A24" s="81" t="s">
        <v>3502</v>
      </c>
      <c r="B24" s="144">
        <v>8</v>
      </c>
      <c r="C24" s="144">
        <v>0</v>
      </c>
      <c r="D24" s="144">
        <v>0</v>
      </c>
      <c r="E24" s="114">
        <f t="shared" si="0"/>
        <v>8</v>
      </c>
      <c r="F24" s="41"/>
      <c r="G24" s="11"/>
      <c r="H24" s="11"/>
      <c r="I24" s="11"/>
    </row>
    <row r="25" spans="1:9" s="88" customFormat="1" ht="12" customHeight="1">
      <c r="A25" s="81" t="s">
        <v>3503</v>
      </c>
      <c r="B25" s="144">
        <v>8</v>
      </c>
      <c r="C25" s="144">
        <v>0</v>
      </c>
      <c r="D25" s="144">
        <v>0</v>
      </c>
      <c r="E25" s="114">
        <f t="shared" si="0"/>
        <v>8</v>
      </c>
      <c r="F25" s="41"/>
      <c r="G25" s="11"/>
      <c r="H25" s="11"/>
      <c r="I25" s="11"/>
    </row>
    <row r="26" spans="1:9" s="15" customFormat="1" ht="12" customHeight="1">
      <c r="A26" s="81" t="s">
        <v>3651</v>
      </c>
      <c r="B26" s="144">
        <v>12</v>
      </c>
      <c r="C26" s="144">
        <v>0</v>
      </c>
      <c r="D26" s="144">
        <v>0</v>
      </c>
      <c r="E26" s="114">
        <f t="shared" si="0"/>
        <v>12</v>
      </c>
      <c r="F26" s="40"/>
      <c r="G26" s="11"/>
      <c r="H26" s="11"/>
      <c r="I26" s="11"/>
    </row>
    <row r="27" spans="1:9" s="15" customFormat="1" ht="12" customHeight="1">
      <c r="A27" s="81" t="s">
        <v>3308</v>
      </c>
      <c r="B27" s="144">
        <v>248</v>
      </c>
      <c r="C27" s="144">
        <v>0</v>
      </c>
      <c r="D27" s="144">
        <v>0</v>
      </c>
      <c r="E27" s="114">
        <f t="shared" si="0"/>
        <v>248</v>
      </c>
      <c r="F27" s="41"/>
      <c r="G27" s="11"/>
      <c r="H27" s="11"/>
      <c r="I27" s="11"/>
    </row>
    <row r="28" spans="1:9" s="15" customFormat="1" ht="12" customHeight="1">
      <c r="A28" s="81" t="s">
        <v>3309</v>
      </c>
      <c r="B28" s="144">
        <v>212</v>
      </c>
      <c r="C28" s="144">
        <v>1</v>
      </c>
      <c r="D28" s="144">
        <v>0</v>
      </c>
      <c r="E28" s="114">
        <f t="shared" si="0"/>
        <v>213</v>
      </c>
      <c r="F28" s="41"/>
      <c r="G28" s="11"/>
      <c r="H28" s="11"/>
      <c r="I28" s="11"/>
    </row>
    <row r="29" spans="1:9" s="15" customFormat="1" ht="12" customHeight="1">
      <c r="A29" s="81" t="s">
        <v>3310</v>
      </c>
      <c r="B29" s="144">
        <v>278</v>
      </c>
      <c r="C29" s="144">
        <v>3</v>
      </c>
      <c r="D29" s="144">
        <v>0</v>
      </c>
      <c r="E29" s="114">
        <f t="shared" si="0"/>
        <v>281</v>
      </c>
      <c r="F29" s="41"/>
      <c r="G29" s="11"/>
      <c r="H29" s="11"/>
      <c r="I29" s="11"/>
    </row>
    <row r="30" spans="1:9" s="15" customFormat="1" ht="12" customHeight="1">
      <c r="A30" s="81" t="s">
        <v>3311</v>
      </c>
      <c r="B30" s="144">
        <v>563</v>
      </c>
      <c r="C30" s="144">
        <v>2</v>
      </c>
      <c r="D30" s="144">
        <v>0</v>
      </c>
      <c r="E30" s="114">
        <f t="shared" si="0"/>
        <v>565</v>
      </c>
      <c r="F30" s="41"/>
      <c r="G30" s="11"/>
      <c r="H30" s="11"/>
      <c r="I30" s="11"/>
    </row>
    <row r="31" spans="1:9" s="15" customFormat="1" ht="12" customHeight="1">
      <c r="A31" s="81" t="s">
        <v>3312</v>
      </c>
      <c r="B31" s="144">
        <v>191</v>
      </c>
      <c r="C31" s="144">
        <v>1</v>
      </c>
      <c r="D31" s="144">
        <v>0</v>
      </c>
      <c r="E31" s="114">
        <f t="shared" si="0"/>
        <v>192</v>
      </c>
      <c r="F31" s="41"/>
      <c r="G31" s="11"/>
      <c r="H31" s="11"/>
      <c r="I31" s="11"/>
    </row>
    <row r="32" spans="1:9" s="15" customFormat="1" ht="12" customHeight="1">
      <c r="A32" s="81" t="s">
        <v>3504</v>
      </c>
      <c r="B32" s="144">
        <v>19</v>
      </c>
      <c r="C32" s="144">
        <v>0</v>
      </c>
      <c r="D32" s="144">
        <v>0</v>
      </c>
      <c r="E32" s="114">
        <f t="shared" si="0"/>
        <v>19</v>
      </c>
      <c r="F32" s="41"/>
      <c r="G32" s="11"/>
      <c r="H32" s="11"/>
      <c r="I32" s="11"/>
    </row>
    <row r="33" spans="1:9" s="15" customFormat="1" ht="12" customHeight="1">
      <c r="A33" s="81" t="s">
        <v>3313</v>
      </c>
      <c r="B33" s="144">
        <v>38</v>
      </c>
      <c r="C33" s="144">
        <v>0</v>
      </c>
      <c r="D33" s="144">
        <v>0</v>
      </c>
      <c r="E33" s="114">
        <f t="shared" si="0"/>
        <v>38</v>
      </c>
      <c r="F33" s="41"/>
      <c r="G33" s="11"/>
      <c r="H33" s="11"/>
      <c r="I33" s="11"/>
    </row>
    <row r="34" spans="1:9" s="15" customFormat="1" ht="12" customHeight="1">
      <c r="A34" s="81" t="s">
        <v>3314</v>
      </c>
      <c r="B34" s="144">
        <v>22</v>
      </c>
      <c r="C34" s="144">
        <v>0</v>
      </c>
      <c r="D34" s="144">
        <v>0</v>
      </c>
      <c r="E34" s="114">
        <f t="shared" si="0"/>
        <v>22</v>
      </c>
      <c r="F34" s="41"/>
      <c r="G34" s="11"/>
      <c r="H34" s="11"/>
      <c r="I34" s="11"/>
    </row>
    <row r="35" spans="1:9" s="15" customFormat="1" ht="12" customHeight="1">
      <c r="A35" s="81" t="s">
        <v>3315</v>
      </c>
      <c r="B35" s="144">
        <v>479</v>
      </c>
      <c r="C35" s="144">
        <v>4</v>
      </c>
      <c r="D35" s="144">
        <v>0</v>
      </c>
      <c r="E35" s="114">
        <f t="shared" si="0"/>
        <v>483</v>
      </c>
      <c r="F35" s="40"/>
      <c r="G35" s="11"/>
      <c r="H35" s="11"/>
      <c r="I35" s="11"/>
    </row>
    <row r="36" spans="1:9" s="15" customFormat="1" ht="12" customHeight="1">
      <c r="A36" s="81" t="s">
        <v>3316</v>
      </c>
      <c r="B36" s="144">
        <v>240</v>
      </c>
      <c r="C36" s="144">
        <v>0</v>
      </c>
      <c r="D36" s="144">
        <v>0</v>
      </c>
      <c r="E36" s="114">
        <f t="shared" si="0"/>
        <v>240</v>
      </c>
      <c r="F36" s="41"/>
      <c r="G36" s="11"/>
      <c r="H36" s="11"/>
      <c r="I36" s="11"/>
    </row>
    <row r="37" spans="1:9" s="15" customFormat="1" ht="12" customHeight="1">
      <c r="A37" s="81" t="s">
        <v>3317</v>
      </c>
      <c r="B37" s="144">
        <v>177</v>
      </c>
      <c r="C37" s="144">
        <v>0</v>
      </c>
      <c r="D37" s="144">
        <v>0</v>
      </c>
      <c r="E37" s="114">
        <f t="shared" si="0"/>
        <v>177</v>
      </c>
      <c r="F37" s="41"/>
      <c r="G37" s="11"/>
      <c r="H37" s="11"/>
      <c r="I37" s="11"/>
    </row>
    <row r="38" spans="1:9" s="15" customFormat="1" ht="12" customHeight="1">
      <c r="A38" s="81" t="s">
        <v>3318</v>
      </c>
      <c r="B38" s="144">
        <v>34</v>
      </c>
      <c r="C38" s="144">
        <v>1</v>
      </c>
      <c r="D38" s="144">
        <v>0</v>
      </c>
      <c r="E38" s="114">
        <f t="shared" si="0"/>
        <v>35</v>
      </c>
      <c r="F38" s="41"/>
      <c r="G38" s="11"/>
      <c r="H38" s="11"/>
      <c r="I38" s="11"/>
    </row>
    <row r="39" spans="1:9" s="15" customFormat="1" ht="12" customHeight="1">
      <c r="A39" s="82" t="s">
        <v>3319</v>
      </c>
      <c r="B39" s="315">
        <v>16</v>
      </c>
      <c r="C39" s="315">
        <v>0</v>
      </c>
      <c r="D39" s="315">
        <v>0</v>
      </c>
      <c r="E39" s="114">
        <f t="shared" si="0"/>
        <v>16</v>
      </c>
      <c r="F39" s="41"/>
      <c r="G39" s="11"/>
      <c r="H39" s="11"/>
      <c r="I39" s="11"/>
    </row>
    <row r="40" spans="1:9" s="15" customFormat="1" ht="12" customHeight="1">
      <c r="A40" s="82" t="s">
        <v>3320</v>
      </c>
      <c r="B40" s="315">
        <v>73</v>
      </c>
      <c r="C40" s="315">
        <v>0</v>
      </c>
      <c r="D40" s="315">
        <v>0</v>
      </c>
      <c r="E40" s="114">
        <f t="shared" si="0"/>
        <v>73</v>
      </c>
      <c r="F40" s="41"/>
      <c r="G40" s="11"/>
      <c r="H40" s="11"/>
      <c r="I40" s="11"/>
    </row>
    <row r="41" spans="1:9" s="15" customFormat="1" ht="12" customHeight="1">
      <c r="A41" s="82" t="s">
        <v>3457</v>
      </c>
      <c r="B41" s="315">
        <v>935</v>
      </c>
      <c r="C41" s="315">
        <v>0</v>
      </c>
      <c r="D41" s="315">
        <v>1</v>
      </c>
      <c r="E41" s="114">
        <f t="shared" si="0"/>
        <v>936</v>
      </c>
      <c r="F41" s="41"/>
      <c r="G41" s="11"/>
      <c r="H41" s="11"/>
      <c r="I41" s="11"/>
    </row>
    <row r="42" spans="1:9" s="15" customFormat="1" ht="12" customHeight="1">
      <c r="A42" s="82" t="s">
        <v>3321</v>
      </c>
      <c r="B42" s="315">
        <v>116</v>
      </c>
      <c r="C42" s="315">
        <v>3</v>
      </c>
      <c r="D42" s="315">
        <v>3</v>
      </c>
      <c r="E42" s="114">
        <f t="shared" si="0"/>
        <v>122</v>
      </c>
      <c r="F42" s="41"/>
      <c r="G42" s="11"/>
      <c r="H42" s="11"/>
      <c r="I42" s="11"/>
    </row>
    <row r="43" spans="1:9" s="15" customFormat="1" ht="12" customHeight="1">
      <c r="A43" s="82" t="s">
        <v>3418</v>
      </c>
      <c r="B43" s="315">
        <v>2</v>
      </c>
      <c r="C43" s="315">
        <v>1</v>
      </c>
      <c r="D43" s="315">
        <v>0</v>
      </c>
      <c r="E43" s="114">
        <f t="shared" si="0"/>
        <v>3</v>
      </c>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E37" sqref="E37:E38"/>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32" t="s">
        <v>33</v>
      </c>
      <c r="B1" s="345"/>
      <c r="C1" s="345"/>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67" customFormat="1" ht="21.75" customHeight="1">
      <c r="A8" s="342"/>
      <c r="B8" s="45" t="s">
        <v>35</v>
      </c>
      <c r="C8" s="45" t="s">
        <v>36</v>
      </c>
      <c r="D8" s="45" t="s">
        <v>37</v>
      </c>
      <c r="E8" s="45" t="s">
        <v>38</v>
      </c>
    </row>
    <row r="9" spans="1:9" s="8" customFormat="1" ht="21" customHeight="1">
      <c r="A9" s="54" t="s">
        <v>38</v>
      </c>
      <c r="B9" s="65">
        <f t="shared" ref="B9:D9" si="0">SUM(B11:B40)</f>
        <v>349</v>
      </c>
      <c r="C9" s="65">
        <f t="shared" si="0"/>
        <v>3</v>
      </c>
      <c r="D9" s="65">
        <f t="shared" si="0"/>
        <v>1</v>
      </c>
      <c r="E9" s="65">
        <f>SUM(E11:E40)</f>
        <v>353</v>
      </c>
      <c r="F9" s="10"/>
    </row>
    <row r="10" spans="1:9" s="8" customFormat="1" ht="9" customHeight="1">
      <c r="A10" s="62"/>
      <c r="B10" s="66"/>
      <c r="C10" s="66"/>
      <c r="D10" s="66"/>
      <c r="E10" s="65"/>
    </row>
    <row r="11" spans="1:9" s="88" customFormat="1" ht="12" customHeight="1">
      <c r="A11" s="82" t="s">
        <v>3620</v>
      </c>
      <c r="B11" s="96">
        <v>1</v>
      </c>
      <c r="C11" s="96">
        <v>0</v>
      </c>
      <c r="D11" s="96">
        <v>0</v>
      </c>
      <c r="E11" s="65">
        <f t="shared" ref="E11:E30" si="1">SUM(B11:D11)</f>
        <v>1</v>
      </c>
      <c r="F11" s="40"/>
      <c r="G11" s="11"/>
      <c r="H11" s="11"/>
      <c r="I11" s="11"/>
    </row>
    <row r="12" spans="1:9" s="88" customFormat="1" ht="12" customHeight="1">
      <c r="A12" s="82" t="s">
        <v>3298</v>
      </c>
      <c r="B12" s="96">
        <v>4</v>
      </c>
      <c r="C12" s="96">
        <v>0</v>
      </c>
      <c r="D12" s="96">
        <v>0</v>
      </c>
      <c r="E12" s="65">
        <f t="shared" si="1"/>
        <v>4</v>
      </c>
      <c r="F12" s="40"/>
      <c r="G12" s="11"/>
      <c r="H12" s="11"/>
      <c r="I12" s="11"/>
    </row>
    <row r="13" spans="1:9" s="88" customFormat="1" ht="12" customHeight="1">
      <c r="A13" s="82" t="s">
        <v>3300</v>
      </c>
      <c r="B13" s="96">
        <v>2</v>
      </c>
      <c r="C13" s="96">
        <v>0</v>
      </c>
      <c r="D13" s="96">
        <v>0</v>
      </c>
      <c r="E13" s="65">
        <f t="shared" si="1"/>
        <v>2</v>
      </c>
      <c r="F13" s="40"/>
      <c r="G13" s="11"/>
      <c r="H13" s="11"/>
      <c r="I13" s="11"/>
    </row>
    <row r="14" spans="1:9" s="88" customFormat="1" ht="12" customHeight="1">
      <c r="A14" s="82" t="s">
        <v>3301</v>
      </c>
      <c r="B14" s="96">
        <v>2</v>
      </c>
      <c r="C14" s="96">
        <v>0</v>
      </c>
      <c r="D14" s="96">
        <v>0</v>
      </c>
      <c r="E14" s="65">
        <f t="shared" si="1"/>
        <v>2</v>
      </c>
      <c r="F14" s="40"/>
      <c r="G14" s="11"/>
      <c r="H14" s="11"/>
      <c r="I14" s="11"/>
    </row>
    <row r="15" spans="1:9" s="88" customFormat="1" ht="12" customHeight="1">
      <c r="A15" s="82" t="s">
        <v>3302</v>
      </c>
      <c r="B15" s="96">
        <v>60</v>
      </c>
      <c r="C15" s="96">
        <v>1</v>
      </c>
      <c r="D15" s="96">
        <v>0</v>
      </c>
      <c r="E15" s="65">
        <f t="shared" si="1"/>
        <v>61</v>
      </c>
      <c r="F15" s="40"/>
      <c r="G15" s="11"/>
      <c r="H15" s="11"/>
      <c r="I15" s="11"/>
    </row>
    <row r="16" spans="1:9" s="88" customFormat="1" ht="12" customHeight="1">
      <c r="A16" s="82" t="s">
        <v>3303</v>
      </c>
      <c r="B16" s="96">
        <v>28</v>
      </c>
      <c r="C16" s="96">
        <v>0</v>
      </c>
      <c r="D16" s="96">
        <v>0</v>
      </c>
      <c r="E16" s="65">
        <f t="shared" si="1"/>
        <v>28</v>
      </c>
      <c r="F16" s="40"/>
      <c r="G16" s="11"/>
      <c r="H16" s="11"/>
      <c r="I16" s="11"/>
    </row>
    <row r="17" spans="1:9" s="88" customFormat="1" ht="12" customHeight="1">
      <c r="A17" s="82" t="s">
        <v>3304</v>
      </c>
      <c r="B17" s="96">
        <v>16</v>
      </c>
      <c r="C17" s="96">
        <v>0</v>
      </c>
      <c r="D17" s="96">
        <v>0</v>
      </c>
      <c r="E17" s="65">
        <f t="shared" si="1"/>
        <v>16</v>
      </c>
      <c r="F17" s="40"/>
      <c r="G17" s="11"/>
      <c r="H17" s="11"/>
      <c r="I17" s="11"/>
    </row>
    <row r="18" spans="1:9" s="88" customFormat="1" ht="12" customHeight="1">
      <c r="A18" s="82" t="s">
        <v>3305</v>
      </c>
      <c r="B18" s="96">
        <v>10</v>
      </c>
      <c r="C18" s="96">
        <v>1</v>
      </c>
      <c r="D18" s="96">
        <v>0</v>
      </c>
      <c r="E18" s="65">
        <f t="shared" si="1"/>
        <v>11</v>
      </c>
      <c r="F18" s="40"/>
      <c r="G18" s="11"/>
      <c r="H18" s="11"/>
      <c r="I18" s="11"/>
    </row>
    <row r="19" spans="1:9" s="88" customFormat="1" ht="12" customHeight="1">
      <c r="A19" s="82" t="s">
        <v>3306</v>
      </c>
      <c r="B19" s="96">
        <v>14</v>
      </c>
      <c r="C19" s="96">
        <v>0</v>
      </c>
      <c r="D19" s="96">
        <v>0</v>
      </c>
      <c r="E19" s="65">
        <f t="shared" si="1"/>
        <v>14</v>
      </c>
      <c r="F19" s="40"/>
      <c r="G19" s="11"/>
      <c r="H19" s="11"/>
      <c r="I19" s="11"/>
    </row>
    <row r="20" spans="1:9" s="88" customFormat="1" ht="12" customHeight="1">
      <c r="A20" s="82" t="s">
        <v>3307</v>
      </c>
      <c r="B20" s="96">
        <v>1</v>
      </c>
      <c r="C20" s="96">
        <v>0</v>
      </c>
      <c r="D20" s="96">
        <v>0</v>
      </c>
      <c r="E20" s="65">
        <f t="shared" si="1"/>
        <v>1</v>
      </c>
      <c r="F20" s="40"/>
      <c r="G20" s="11"/>
      <c r="H20" s="11"/>
      <c r="I20" s="11"/>
    </row>
    <row r="21" spans="1:9" s="88" customFormat="1" ht="12" customHeight="1">
      <c r="A21" s="82" t="s">
        <v>3502</v>
      </c>
      <c r="B21" s="96">
        <v>2</v>
      </c>
      <c r="C21" s="96">
        <v>0</v>
      </c>
      <c r="D21" s="96">
        <v>0</v>
      </c>
      <c r="E21" s="65">
        <f t="shared" si="1"/>
        <v>2</v>
      </c>
      <c r="F21" s="40"/>
      <c r="G21" s="11"/>
      <c r="H21" s="11"/>
      <c r="I21" s="11"/>
    </row>
    <row r="22" spans="1:9" s="88" customFormat="1" ht="12" customHeight="1">
      <c r="A22" s="82" t="s">
        <v>3503</v>
      </c>
      <c r="B22" s="96">
        <v>1</v>
      </c>
      <c r="C22" s="96">
        <v>0</v>
      </c>
      <c r="D22" s="96">
        <v>0</v>
      </c>
      <c r="E22" s="65">
        <f t="shared" si="1"/>
        <v>1</v>
      </c>
      <c r="F22" s="40"/>
      <c r="G22" s="11"/>
      <c r="H22" s="11"/>
      <c r="I22" s="11"/>
    </row>
    <row r="23" spans="1:9" s="88" customFormat="1" ht="12" customHeight="1">
      <c r="A23" s="82" t="s">
        <v>3308</v>
      </c>
      <c r="B23" s="96">
        <v>9</v>
      </c>
      <c r="C23" s="96">
        <v>0</v>
      </c>
      <c r="D23" s="96">
        <v>0</v>
      </c>
      <c r="E23" s="65">
        <f t="shared" si="1"/>
        <v>9</v>
      </c>
      <c r="F23" s="40"/>
      <c r="G23" s="11"/>
      <c r="H23" s="11"/>
      <c r="I23" s="11"/>
    </row>
    <row r="24" spans="1:9" s="88" customFormat="1" ht="12" customHeight="1">
      <c r="A24" s="82" t="s">
        <v>3309</v>
      </c>
      <c r="B24" s="96">
        <v>8</v>
      </c>
      <c r="C24" s="96">
        <v>0</v>
      </c>
      <c r="D24" s="96">
        <v>0</v>
      </c>
      <c r="E24" s="65">
        <f t="shared" si="1"/>
        <v>8</v>
      </c>
      <c r="F24" s="40"/>
      <c r="G24" s="11"/>
      <c r="H24" s="11"/>
      <c r="I24" s="11"/>
    </row>
    <row r="25" spans="1:9" s="88" customFormat="1" ht="12" customHeight="1">
      <c r="A25" s="82" t="s">
        <v>3310</v>
      </c>
      <c r="B25" s="96">
        <v>4</v>
      </c>
      <c r="C25" s="96">
        <v>0</v>
      </c>
      <c r="D25" s="96">
        <v>0</v>
      </c>
      <c r="E25" s="65">
        <f t="shared" si="1"/>
        <v>4</v>
      </c>
      <c r="F25" s="40"/>
      <c r="G25" s="11"/>
      <c r="H25" s="11"/>
      <c r="I25" s="11"/>
    </row>
    <row r="26" spans="1:9" s="88" customFormat="1" ht="12" customHeight="1">
      <c r="A26" s="82" t="s">
        <v>3311</v>
      </c>
      <c r="B26" s="96">
        <v>8</v>
      </c>
      <c r="C26" s="96">
        <v>0</v>
      </c>
      <c r="D26" s="96">
        <v>0</v>
      </c>
      <c r="E26" s="65">
        <f t="shared" si="1"/>
        <v>8</v>
      </c>
      <c r="F26" s="40"/>
      <c r="G26" s="11"/>
      <c r="H26" s="11"/>
      <c r="I26" s="11"/>
    </row>
    <row r="27" spans="1:9" s="88" customFormat="1" ht="12" customHeight="1">
      <c r="A27" s="82" t="s">
        <v>3312</v>
      </c>
      <c r="B27" s="96">
        <v>12</v>
      </c>
      <c r="C27" s="96">
        <v>0</v>
      </c>
      <c r="D27" s="96">
        <v>0</v>
      </c>
      <c r="E27" s="65">
        <f t="shared" si="1"/>
        <v>12</v>
      </c>
      <c r="F27" s="40"/>
      <c r="G27" s="11"/>
      <c r="H27" s="11"/>
      <c r="I27" s="11"/>
    </row>
    <row r="28" spans="1:9" s="88" customFormat="1" ht="12" customHeight="1">
      <c r="A28" s="82" t="s">
        <v>3504</v>
      </c>
      <c r="B28" s="96">
        <v>1</v>
      </c>
      <c r="C28" s="96">
        <v>0</v>
      </c>
      <c r="D28" s="96">
        <v>0</v>
      </c>
      <c r="E28" s="65">
        <f t="shared" si="1"/>
        <v>1</v>
      </c>
      <c r="F28" s="40"/>
      <c r="G28" s="11"/>
      <c r="H28" s="11"/>
      <c r="I28" s="11"/>
    </row>
    <row r="29" spans="1:9" s="88" customFormat="1" ht="12" customHeight="1">
      <c r="A29" s="82" t="s">
        <v>3313</v>
      </c>
      <c r="B29" s="96">
        <v>2</v>
      </c>
      <c r="C29" s="96">
        <v>0</v>
      </c>
      <c r="D29" s="96">
        <v>0</v>
      </c>
      <c r="E29" s="65">
        <f t="shared" si="1"/>
        <v>2</v>
      </c>
      <c r="F29" s="40"/>
      <c r="G29" s="11"/>
      <c r="H29" s="11"/>
      <c r="I29" s="11"/>
    </row>
    <row r="30" spans="1:9" s="88" customFormat="1" ht="12" customHeight="1">
      <c r="A30" s="82" t="s">
        <v>3314</v>
      </c>
      <c r="B30" s="96">
        <v>2</v>
      </c>
      <c r="C30" s="96">
        <v>0</v>
      </c>
      <c r="D30" s="96">
        <v>0</v>
      </c>
      <c r="E30" s="65">
        <f t="shared" si="1"/>
        <v>2</v>
      </c>
      <c r="F30" s="40"/>
      <c r="G30" s="11"/>
      <c r="H30" s="11"/>
      <c r="I30" s="11"/>
    </row>
    <row r="31" spans="1:9" s="88" customFormat="1" ht="12" customHeight="1">
      <c r="A31" s="82" t="s">
        <v>3315</v>
      </c>
      <c r="B31" s="96">
        <v>35</v>
      </c>
      <c r="C31" s="96">
        <v>1</v>
      </c>
      <c r="D31" s="96">
        <v>0</v>
      </c>
      <c r="E31" s="65">
        <f t="shared" ref="E31:E38" si="2">SUM(B31:D31)</f>
        <v>36</v>
      </c>
      <c r="F31" s="40"/>
      <c r="G31" s="11"/>
      <c r="H31" s="11"/>
      <c r="I31" s="11"/>
    </row>
    <row r="32" spans="1:9" s="88" customFormat="1" ht="12" customHeight="1">
      <c r="A32" s="82" t="s">
        <v>3316</v>
      </c>
      <c r="B32" s="96">
        <v>46</v>
      </c>
      <c r="C32" s="96">
        <v>0</v>
      </c>
      <c r="D32" s="96">
        <v>0</v>
      </c>
      <c r="E32" s="65">
        <f t="shared" si="2"/>
        <v>46</v>
      </c>
      <c r="F32" s="40"/>
      <c r="G32" s="11"/>
      <c r="H32" s="11"/>
      <c r="I32" s="11"/>
    </row>
    <row r="33" spans="1:9" s="88" customFormat="1" ht="12" customHeight="1">
      <c r="A33" s="82" t="s">
        <v>3317</v>
      </c>
      <c r="B33" s="96">
        <v>10</v>
      </c>
      <c r="C33" s="96">
        <v>0</v>
      </c>
      <c r="D33" s="96">
        <v>0</v>
      </c>
      <c r="E33" s="65">
        <f t="shared" si="2"/>
        <v>10</v>
      </c>
      <c r="F33" s="40"/>
      <c r="G33" s="11"/>
      <c r="H33" s="11"/>
      <c r="I33" s="11"/>
    </row>
    <row r="34" spans="1:9" s="88" customFormat="1" ht="12" customHeight="1">
      <c r="A34" s="82" t="s">
        <v>3318</v>
      </c>
      <c r="B34" s="96">
        <v>1</v>
      </c>
      <c r="C34" s="96">
        <v>0</v>
      </c>
      <c r="D34" s="96">
        <v>0</v>
      </c>
      <c r="E34" s="65">
        <f t="shared" si="2"/>
        <v>1</v>
      </c>
      <c r="F34" s="40"/>
      <c r="G34" s="11"/>
      <c r="H34" s="11"/>
      <c r="I34" s="11"/>
    </row>
    <row r="35" spans="1:9" s="88" customFormat="1" ht="12" customHeight="1">
      <c r="A35" s="82" t="s">
        <v>3320</v>
      </c>
      <c r="B35" s="96">
        <v>5</v>
      </c>
      <c r="C35" s="96">
        <v>0</v>
      </c>
      <c r="D35" s="96">
        <v>0</v>
      </c>
      <c r="E35" s="65">
        <f t="shared" si="2"/>
        <v>5</v>
      </c>
      <c r="F35" s="40"/>
      <c r="G35" s="11"/>
      <c r="H35" s="11"/>
      <c r="I35" s="11"/>
    </row>
    <row r="36" spans="1:9" s="88" customFormat="1" ht="12" customHeight="1">
      <c r="A36" s="82" t="s">
        <v>3457</v>
      </c>
      <c r="B36" s="96">
        <v>2</v>
      </c>
      <c r="C36" s="96">
        <v>0</v>
      </c>
      <c r="D36" s="96">
        <v>0</v>
      </c>
      <c r="E36" s="65">
        <f t="shared" si="2"/>
        <v>2</v>
      </c>
      <c r="F36" s="40"/>
      <c r="G36" s="11"/>
      <c r="H36" s="11"/>
      <c r="I36" s="11"/>
    </row>
    <row r="37" spans="1:9" s="88" customFormat="1" ht="12.75" customHeight="1">
      <c r="A37" s="82" t="s">
        <v>3321</v>
      </c>
      <c r="B37" s="96">
        <v>62</v>
      </c>
      <c r="C37" s="96">
        <v>0</v>
      </c>
      <c r="D37" s="96">
        <v>1</v>
      </c>
      <c r="E37" s="65">
        <f t="shared" si="2"/>
        <v>63</v>
      </c>
      <c r="F37" s="40"/>
      <c r="G37" s="11"/>
      <c r="H37" s="11"/>
      <c r="I37" s="11"/>
    </row>
    <row r="38" spans="1:9" s="88" customFormat="1" ht="12.75" customHeight="1">
      <c r="A38" s="82" t="s">
        <v>3418</v>
      </c>
      <c r="B38" s="96">
        <v>1</v>
      </c>
      <c r="C38" s="96">
        <v>0</v>
      </c>
      <c r="D38" s="96">
        <v>0</v>
      </c>
      <c r="E38" s="65">
        <f t="shared" si="2"/>
        <v>1</v>
      </c>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B11" sqref="B11:D17"/>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2" t="s">
        <v>33</v>
      </c>
      <c r="B1" s="345"/>
      <c r="C1" s="345"/>
      <c r="D1" s="37"/>
      <c r="E1" s="38"/>
      <c r="F1" s="128"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67" customFormat="1" ht="21.75" customHeight="1">
      <c r="A8" s="342"/>
      <c r="B8" s="45" t="s">
        <v>35</v>
      </c>
      <c r="C8" s="45" t="s">
        <v>36</v>
      </c>
      <c r="D8" s="45" t="s">
        <v>37</v>
      </c>
      <c r="E8" s="45" t="s">
        <v>38</v>
      </c>
    </row>
    <row r="9" spans="1:9" s="8" customFormat="1" ht="21" customHeight="1">
      <c r="A9" s="54" t="s">
        <v>38</v>
      </c>
      <c r="B9" s="65">
        <f>SUM(B11:B41)</f>
        <v>4745</v>
      </c>
      <c r="C9" s="65">
        <f>SUM(C11:C41)</f>
        <v>26</v>
      </c>
      <c r="D9" s="65">
        <f>SUM(D11:D41)</f>
        <v>6</v>
      </c>
      <c r="E9" s="65">
        <f>SUM(B9:D9)</f>
        <v>4777</v>
      </c>
      <c r="F9" s="10"/>
    </row>
    <row r="10" spans="1:9" s="8" customFormat="1" ht="9" customHeight="1">
      <c r="A10" s="62"/>
      <c r="B10" s="66"/>
      <c r="C10" s="66"/>
      <c r="D10" s="66"/>
      <c r="E10" s="65"/>
    </row>
    <row r="11" spans="1:9" s="88" customFormat="1" ht="12" customHeight="1">
      <c r="A11" s="82" t="s">
        <v>3322</v>
      </c>
      <c r="B11" s="96">
        <v>2750</v>
      </c>
      <c r="C11" s="96">
        <v>17</v>
      </c>
      <c r="D11" s="96">
        <v>3</v>
      </c>
      <c r="E11" s="65">
        <f t="shared" ref="E11:E17" si="0">SUM(B11:D11)</f>
        <v>2770</v>
      </c>
      <c r="F11" s="40"/>
      <c r="G11" s="11"/>
      <c r="H11" s="11"/>
      <c r="I11" s="11"/>
    </row>
    <row r="12" spans="1:9" s="88" customFormat="1" ht="12" customHeight="1">
      <c r="A12" s="82" t="s">
        <v>3323</v>
      </c>
      <c r="B12" s="96">
        <v>242</v>
      </c>
      <c r="C12" s="96">
        <v>0</v>
      </c>
      <c r="D12" s="96">
        <v>0</v>
      </c>
      <c r="E12" s="65">
        <f t="shared" si="0"/>
        <v>242</v>
      </c>
      <c r="F12" s="41"/>
      <c r="G12" s="11"/>
      <c r="H12" s="11"/>
      <c r="I12" s="11"/>
    </row>
    <row r="13" spans="1:9" s="88" customFormat="1" ht="12" customHeight="1">
      <c r="A13" s="82" t="s">
        <v>3324</v>
      </c>
      <c r="B13" s="96">
        <v>1156</v>
      </c>
      <c r="C13" s="96">
        <v>6</v>
      </c>
      <c r="D13" s="96">
        <v>2</v>
      </c>
      <c r="E13" s="65">
        <f t="shared" si="0"/>
        <v>1164</v>
      </c>
      <c r="F13" s="41"/>
      <c r="G13" s="11"/>
      <c r="H13" s="11"/>
      <c r="I13" s="11"/>
    </row>
    <row r="14" spans="1:9" s="88" customFormat="1" ht="12" customHeight="1">
      <c r="A14" s="82" t="s">
        <v>3325</v>
      </c>
      <c r="B14" s="96">
        <v>157</v>
      </c>
      <c r="C14" s="96">
        <v>0</v>
      </c>
      <c r="D14" s="96">
        <v>0</v>
      </c>
      <c r="E14" s="65">
        <f t="shared" si="0"/>
        <v>157</v>
      </c>
      <c r="F14" s="41"/>
      <c r="G14" s="11"/>
      <c r="H14" s="11"/>
      <c r="I14" s="11"/>
    </row>
    <row r="15" spans="1:9" s="88" customFormat="1" ht="12" customHeight="1">
      <c r="A15" s="82" t="s">
        <v>3406</v>
      </c>
      <c r="B15" s="96">
        <v>164</v>
      </c>
      <c r="C15" s="96">
        <v>0</v>
      </c>
      <c r="D15" s="96">
        <v>0</v>
      </c>
      <c r="E15" s="65">
        <f t="shared" si="0"/>
        <v>164</v>
      </c>
      <c r="F15" s="41"/>
      <c r="G15" s="11"/>
      <c r="H15" s="11"/>
      <c r="I15" s="11"/>
    </row>
    <row r="16" spans="1:9" s="88" customFormat="1" ht="12" customHeight="1">
      <c r="A16" s="82" t="s">
        <v>3614</v>
      </c>
      <c r="B16" s="96">
        <v>267</v>
      </c>
      <c r="C16" s="96">
        <v>3</v>
      </c>
      <c r="D16" s="96">
        <v>1</v>
      </c>
      <c r="E16" s="65">
        <f t="shared" si="0"/>
        <v>271</v>
      </c>
      <c r="F16" s="41"/>
      <c r="G16" s="11"/>
      <c r="H16" s="11"/>
      <c r="I16" s="11"/>
    </row>
    <row r="17" spans="1:9" s="88" customFormat="1" ht="12" customHeight="1">
      <c r="A17" s="82" t="s">
        <v>3615</v>
      </c>
      <c r="B17" s="96">
        <v>9</v>
      </c>
      <c r="C17" s="96">
        <v>0</v>
      </c>
      <c r="D17" s="96">
        <v>0</v>
      </c>
      <c r="E17" s="65">
        <f t="shared" si="0"/>
        <v>9</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2"/>
      <c r="B24" s="96"/>
      <c r="C24" s="96"/>
      <c r="D24" s="96"/>
      <c r="E24" s="95"/>
      <c r="F24" s="40"/>
      <c r="G24" s="11"/>
      <c r="H24" s="11"/>
      <c r="I24" s="11"/>
    </row>
    <row r="25" spans="1:9" s="15" customFormat="1" ht="12" customHeight="1">
      <c r="A25" s="232"/>
      <c r="B25" s="96"/>
      <c r="C25" s="96"/>
      <c r="D25" s="96"/>
      <c r="E25" s="95"/>
      <c r="F25" s="41"/>
      <c r="G25" s="11"/>
      <c r="H25" s="11"/>
      <c r="I25" s="11"/>
    </row>
    <row r="26" spans="1:9" s="15" customFormat="1" ht="12" customHeight="1">
      <c r="A26" s="232"/>
      <c r="B26" s="96"/>
      <c r="C26" s="96"/>
      <c r="D26" s="96"/>
      <c r="E26" s="95"/>
      <c r="F26" s="41"/>
      <c r="G26" s="11"/>
      <c r="H26" s="11"/>
      <c r="I26" s="11"/>
    </row>
    <row r="27" spans="1:9" s="15" customFormat="1" ht="12" customHeight="1">
      <c r="A27" s="232"/>
      <c r="B27" s="96"/>
      <c r="C27" s="96"/>
      <c r="D27" s="96"/>
      <c r="E27" s="95"/>
      <c r="F27" s="41"/>
      <c r="G27" s="11"/>
      <c r="H27" s="11"/>
      <c r="I27" s="11"/>
    </row>
    <row r="28" spans="1:9" s="15" customFormat="1" ht="12" customHeight="1">
      <c r="A28" s="232"/>
      <c r="B28" s="96"/>
      <c r="C28" s="96"/>
      <c r="D28" s="96"/>
      <c r="E28" s="95"/>
      <c r="F28" s="41"/>
      <c r="G28" s="11"/>
      <c r="H28" s="11"/>
      <c r="I28" s="11"/>
    </row>
    <row r="29" spans="1:9" s="15" customFormat="1" ht="12" customHeight="1">
      <c r="A29" s="232"/>
      <c r="B29" s="96"/>
      <c r="C29" s="96"/>
      <c r="D29" s="96"/>
      <c r="E29" s="96"/>
      <c r="F29" s="41"/>
      <c r="G29" s="11"/>
      <c r="H29" s="11"/>
      <c r="I29" s="11"/>
    </row>
    <row r="30" spans="1:9" s="15" customFormat="1" ht="12" customHeight="1">
      <c r="A30" s="233"/>
      <c r="B30" s="96"/>
      <c r="C30" s="96"/>
      <c r="D30" s="96"/>
      <c r="E30" s="94"/>
      <c r="F30" s="41"/>
      <c r="G30" s="11"/>
      <c r="H30" s="11"/>
      <c r="I30" s="11"/>
    </row>
    <row r="31" spans="1:9" s="15" customFormat="1" ht="12" customHeight="1">
      <c r="A31" s="234"/>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60"/>
      <c r="B43" s="361"/>
      <c r="C43" s="361"/>
      <c r="D43" s="361"/>
      <c r="E43" s="361"/>
    </row>
    <row r="44" spans="1:9" s="15" customFormat="1" ht="12" customHeight="1">
      <c r="A44" s="358"/>
      <c r="B44" s="359"/>
      <c r="C44" s="359"/>
      <c r="D44" s="359"/>
      <c r="E44" s="359"/>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1" sqref="B11:D16"/>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2" t="s">
        <v>33</v>
      </c>
      <c r="B1" s="345"/>
      <c r="C1" s="345"/>
      <c r="D1" s="37"/>
      <c r="E1" s="38"/>
      <c r="F1" s="128"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131"/>
    </row>
    <row r="8" spans="1:9" s="67" customFormat="1" ht="21.75" customHeight="1">
      <c r="A8" s="342"/>
      <c r="B8" s="45" t="s">
        <v>35</v>
      </c>
      <c r="C8" s="45" t="s">
        <v>36</v>
      </c>
      <c r="D8" s="45" t="s">
        <v>37</v>
      </c>
      <c r="E8" s="45" t="s">
        <v>38</v>
      </c>
    </row>
    <row r="9" spans="1:9" s="8" customFormat="1" ht="21" customHeight="1">
      <c r="A9" s="54" t="s">
        <v>38</v>
      </c>
      <c r="B9" s="65">
        <f>SUM(B11:B38)</f>
        <v>349</v>
      </c>
      <c r="C9" s="65">
        <f>SUM(C11:C38)</f>
        <v>3</v>
      </c>
      <c r="D9" s="65">
        <f>SUM(D11:D38)</f>
        <v>1</v>
      </c>
      <c r="E9" s="65">
        <f>SUM(B9:D9)</f>
        <v>353</v>
      </c>
      <c r="F9" s="10"/>
    </row>
    <row r="10" spans="1:9" s="8" customFormat="1" ht="9" customHeight="1">
      <c r="A10" s="62"/>
      <c r="B10" s="66"/>
      <c r="C10" s="66"/>
      <c r="D10" s="66"/>
      <c r="E10" s="65"/>
    </row>
    <row r="11" spans="1:9" s="88" customFormat="1" ht="12" customHeight="1">
      <c r="A11" s="82" t="s">
        <v>3322</v>
      </c>
      <c r="B11" s="96">
        <v>169</v>
      </c>
      <c r="C11" s="96">
        <v>1</v>
      </c>
      <c r="D11" s="96">
        <v>1</v>
      </c>
      <c r="E11" s="65">
        <f t="shared" ref="E11:E17" si="0">SUM(B11:D11)</f>
        <v>171</v>
      </c>
      <c r="F11" s="40"/>
      <c r="G11" s="11"/>
      <c r="H11" s="11"/>
      <c r="I11" s="11"/>
    </row>
    <row r="12" spans="1:9" s="88" customFormat="1" ht="12" customHeight="1">
      <c r="A12" s="82" t="s">
        <v>3323</v>
      </c>
      <c r="B12" s="96">
        <v>57</v>
      </c>
      <c r="C12" s="96">
        <v>0</v>
      </c>
      <c r="D12" s="96">
        <v>0</v>
      </c>
      <c r="E12" s="65">
        <f t="shared" si="0"/>
        <v>57</v>
      </c>
      <c r="F12" s="41"/>
      <c r="G12" s="11"/>
      <c r="H12" s="11"/>
      <c r="I12" s="11"/>
    </row>
    <row r="13" spans="1:9" s="88" customFormat="1" ht="12" customHeight="1">
      <c r="A13" s="82" t="s">
        <v>3324</v>
      </c>
      <c r="B13" s="96">
        <v>70</v>
      </c>
      <c r="C13" s="96">
        <v>0</v>
      </c>
      <c r="D13" s="96">
        <v>0</v>
      </c>
      <c r="E13" s="65">
        <f t="shared" si="0"/>
        <v>70</v>
      </c>
      <c r="F13" s="41"/>
      <c r="G13" s="11"/>
      <c r="H13" s="11"/>
      <c r="I13" s="11"/>
    </row>
    <row r="14" spans="1:9" s="88" customFormat="1" ht="12" customHeight="1">
      <c r="A14" s="82" t="s">
        <v>3325</v>
      </c>
      <c r="B14" s="96">
        <v>21</v>
      </c>
      <c r="C14" s="96">
        <v>2</v>
      </c>
      <c r="D14" s="96">
        <v>0</v>
      </c>
      <c r="E14" s="65">
        <f t="shared" si="0"/>
        <v>23</v>
      </c>
      <c r="F14" s="41"/>
      <c r="G14" s="11"/>
      <c r="H14" s="11"/>
      <c r="I14" s="11"/>
    </row>
    <row r="15" spans="1:9" s="88" customFormat="1" ht="12" customHeight="1">
      <c r="A15" s="82" t="s">
        <v>3406</v>
      </c>
      <c r="B15" s="96">
        <v>17</v>
      </c>
      <c r="C15" s="96">
        <v>0</v>
      </c>
      <c r="D15" s="96">
        <v>0</v>
      </c>
      <c r="E15" s="65">
        <f t="shared" si="0"/>
        <v>17</v>
      </c>
      <c r="F15" s="41"/>
      <c r="G15" s="11"/>
      <c r="H15" s="11"/>
      <c r="I15" s="11"/>
    </row>
    <row r="16" spans="1:9" s="88" customFormat="1" ht="12" customHeight="1">
      <c r="A16" s="82" t="s">
        <v>3614</v>
      </c>
      <c r="B16" s="96">
        <v>15</v>
      </c>
      <c r="C16" s="96">
        <v>0</v>
      </c>
      <c r="D16" s="96">
        <v>0</v>
      </c>
      <c r="E16" s="65">
        <f t="shared" si="0"/>
        <v>15</v>
      </c>
      <c r="F16" s="41"/>
      <c r="G16" s="11"/>
      <c r="H16" s="11"/>
      <c r="I16" s="11"/>
    </row>
    <row r="17" spans="1:9" s="88" customFormat="1" ht="12" customHeight="1">
      <c r="A17" s="81" t="s">
        <v>3615</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2"/>
      <c r="B23" s="96"/>
      <c r="C23" s="96"/>
      <c r="D23" s="96"/>
      <c r="E23" s="95"/>
      <c r="F23" s="41"/>
      <c r="G23" s="11"/>
      <c r="H23" s="11"/>
      <c r="I23" s="11"/>
    </row>
    <row r="24" spans="1:9" s="15" customFormat="1" ht="12" customHeight="1">
      <c r="A24" s="232"/>
      <c r="B24" s="96"/>
      <c r="C24" s="96"/>
      <c r="D24" s="96"/>
      <c r="E24" s="95"/>
      <c r="F24" s="41"/>
      <c r="G24" s="11"/>
      <c r="H24" s="11"/>
      <c r="I24" s="11"/>
    </row>
    <row r="25" spans="1:9" s="15" customFormat="1" ht="12" customHeight="1">
      <c r="A25" s="232"/>
      <c r="B25" s="96"/>
      <c r="C25" s="96"/>
      <c r="D25" s="96"/>
      <c r="E25" s="95"/>
      <c r="F25" s="41"/>
      <c r="G25" s="11"/>
      <c r="H25" s="11"/>
      <c r="I25" s="11"/>
    </row>
    <row r="26" spans="1:9" s="15" customFormat="1" ht="12" customHeight="1">
      <c r="A26" s="232"/>
      <c r="B26" s="96"/>
      <c r="C26" s="96"/>
      <c r="D26" s="96"/>
      <c r="E26" s="96"/>
      <c r="F26" s="41"/>
      <c r="G26" s="11"/>
      <c r="H26" s="11"/>
      <c r="I26" s="11"/>
    </row>
    <row r="27" spans="1:9" s="15" customFormat="1" ht="12" customHeight="1">
      <c r="A27" s="232"/>
      <c r="B27" s="96"/>
      <c r="C27" s="96"/>
      <c r="D27" s="96"/>
      <c r="E27" s="94"/>
      <c r="F27" s="41"/>
      <c r="G27" s="11"/>
      <c r="H27" s="11"/>
      <c r="I27" s="11"/>
    </row>
    <row r="28" spans="1:9" s="15" customFormat="1" ht="12" customHeight="1">
      <c r="A28" s="232"/>
      <c r="B28" s="96"/>
      <c r="C28" s="96"/>
      <c r="D28" s="96"/>
      <c r="E28" s="95"/>
      <c r="F28" s="41"/>
      <c r="G28" s="11"/>
      <c r="H28" s="11"/>
      <c r="I28" s="11"/>
    </row>
    <row r="29" spans="1:9" s="15" customFormat="1" ht="12" customHeight="1">
      <c r="A29" s="233"/>
      <c r="B29" s="96"/>
      <c r="C29" s="96"/>
      <c r="D29" s="96"/>
      <c r="E29" s="95"/>
      <c r="F29" s="41"/>
      <c r="G29" s="11"/>
      <c r="H29" s="11"/>
      <c r="I29" s="11"/>
    </row>
    <row r="30" spans="1:9" s="15" customFormat="1" ht="12" customHeight="1">
      <c r="A30" s="234"/>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60"/>
      <c r="B40" s="361"/>
      <c r="C40" s="361"/>
      <c r="D40" s="361"/>
      <c r="E40" s="361"/>
    </row>
    <row r="41" spans="1:9" s="15" customFormat="1" ht="12" customHeight="1">
      <c r="A41" s="358"/>
      <c r="B41" s="359"/>
      <c r="C41" s="359"/>
      <c r="D41" s="359"/>
      <c r="E41" s="359"/>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B11" sqref="B11:D2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32" t="s">
        <v>33</v>
      </c>
      <c r="B1" s="345"/>
      <c r="C1" s="345"/>
      <c r="D1" s="37"/>
      <c r="E1" s="38"/>
      <c r="F1" s="142" t="s">
        <v>102</v>
      </c>
    </row>
    <row r="2" spans="1:11" s="2" customFormat="1" ht="5.25" customHeight="1">
      <c r="A2" s="1"/>
      <c r="B2" s="1"/>
      <c r="C2" s="1"/>
      <c r="D2" s="1"/>
      <c r="E2" s="1"/>
    </row>
    <row r="3" spans="1:11" s="67" customFormat="1" ht="15" customHeight="1">
      <c r="A3" s="42" t="s">
        <v>3405</v>
      </c>
      <c r="B3" s="42"/>
      <c r="C3" s="42"/>
      <c r="D3" s="42"/>
      <c r="E3" s="42"/>
    </row>
    <row r="4" spans="1:11" s="67" customFormat="1" ht="15" customHeight="1">
      <c r="A4" s="43" t="s">
        <v>3403</v>
      </c>
      <c r="B4" s="68"/>
      <c r="C4" s="68"/>
      <c r="D4" s="68"/>
      <c r="E4" s="68"/>
      <c r="F4" s="69"/>
    </row>
    <row r="5" spans="1:11" s="71" customFormat="1" ht="6" customHeight="1">
      <c r="A5" s="50"/>
      <c r="B5" s="70"/>
      <c r="C5" s="70"/>
      <c r="D5" s="70"/>
      <c r="E5" s="70"/>
    </row>
    <row r="6" spans="1:11" s="8" customFormat="1" ht="15" customHeight="1" thickBot="1">
      <c r="A6" s="339" t="s">
        <v>3673</v>
      </c>
      <c r="B6" s="340"/>
      <c r="C6" s="9"/>
      <c r="D6" s="9"/>
      <c r="E6" s="9"/>
    </row>
    <row r="7" spans="1:11" s="67" customFormat="1" ht="21.75" customHeight="1">
      <c r="A7" s="341"/>
      <c r="B7" s="343"/>
      <c r="C7" s="343"/>
      <c r="D7" s="343"/>
      <c r="E7" s="141"/>
    </row>
    <row r="8" spans="1:11" s="67" customFormat="1" ht="21.75" customHeight="1">
      <c r="A8" s="342"/>
      <c r="B8" s="45" t="s">
        <v>35</v>
      </c>
      <c r="C8" s="45" t="s">
        <v>36</v>
      </c>
      <c r="D8" s="45" t="s">
        <v>37</v>
      </c>
      <c r="E8" s="45" t="s">
        <v>38</v>
      </c>
    </row>
    <row r="9" spans="1:11" s="8" customFormat="1" ht="21" customHeight="1">
      <c r="A9" s="54" t="s">
        <v>38</v>
      </c>
      <c r="B9" s="65">
        <f>SUM(B11:B26)</f>
        <v>4745</v>
      </c>
      <c r="C9" s="65">
        <f>SUM(C11:C26)</f>
        <v>26</v>
      </c>
      <c r="D9" s="65">
        <f>SUM(D11:D26)</f>
        <v>6</v>
      </c>
      <c r="E9" s="65">
        <f>SUM(B9:D9)</f>
        <v>4777</v>
      </c>
      <c r="F9" s="10"/>
    </row>
    <row r="10" spans="1:11" s="8" customFormat="1" ht="9" customHeight="1">
      <c r="A10" s="62"/>
      <c r="B10" s="66"/>
      <c r="C10" s="66"/>
      <c r="D10" s="66"/>
      <c r="E10" s="65"/>
    </row>
    <row r="11" spans="1:11" s="88" customFormat="1" ht="12" customHeight="1">
      <c r="A11" s="82" t="s">
        <v>3407</v>
      </c>
      <c r="B11" s="96">
        <v>482</v>
      </c>
      <c r="C11" s="96">
        <v>3</v>
      </c>
      <c r="D11" s="96">
        <v>1</v>
      </c>
      <c r="E11" s="65">
        <f t="shared" ref="E11:E21" si="0">SUM(B11:D11)</f>
        <v>486</v>
      </c>
      <c r="F11" s="40"/>
      <c r="G11" s="235"/>
      <c r="H11" s="235"/>
      <c r="I11" s="235"/>
      <c r="J11" s="235"/>
      <c r="K11" s="235"/>
    </row>
    <row r="12" spans="1:11" s="88" customFormat="1" ht="12" customHeight="1">
      <c r="A12" s="82" t="s">
        <v>3408</v>
      </c>
      <c r="B12" s="96">
        <v>539</v>
      </c>
      <c r="C12" s="96">
        <v>3</v>
      </c>
      <c r="D12" s="96">
        <v>0</v>
      </c>
      <c r="E12" s="65">
        <f t="shared" si="0"/>
        <v>542</v>
      </c>
      <c r="F12" s="41"/>
      <c r="G12" s="235"/>
      <c r="H12" s="235"/>
      <c r="I12" s="235"/>
      <c r="J12" s="235"/>
      <c r="K12" s="235"/>
    </row>
    <row r="13" spans="1:11" s="88" customFormat="1" ht="12" customHeight="1">
      <c r="A13" s="82" t="s">
        <v>3409</v>
      </c>
      <c r="B13" s="96">
        <v>351</v>
      </c>
      <c r="C13" s="96">
        <v>2</v>
      </c>
      <c r="D13" s="96">
        <v>1</v>
      </c>
      <c r="E13" s="65">
        <f t="shared" si="0"/>
        <v>354</v>
      </c>
      <c r="F13" s="41"/>
      <c r="G13" s="235"/>
      <c r="H13" s="235"/>
      <c r="I13" s="235"/>
      <c r="J13" s="235"/>
      <c r="K13" s="235"/>
    </row>
    <row r="14" spans="1:11" s="88" customFormat="1" ht="12" customHeight="1">
      <c r="A14" s="82" t="s">
        <v>3410</v>
      </c>
      <c r="B14" s="96">
        <v>413</v>
      </c>
      <c r="C14" s="96">
        <v>3</v>
      </c>
      <c r="D14" s="96">
        <v>1</v>
      </c>
      <c r="E14" s="65">
        <f t="shared" si="0"/>
        <v>417</v>
      </c>
      <c r="F14" s="41"/>
      <c r="G14" s="235"/>
      <c r="H14" s="235"/>
      <c r="I14" s="235"/>
      <c r="J14" s="235"/>
      <c r="K14" s="235"/>
    </row>
    <row r="15" spans="1:11" s="88" customFormat="1" ht="12" customHeight="1">
      <c r="A15" s="82" t="s">
        <v>3411</v>
      </c>
      <c r="B15" s="96">
        <v>426</v>
      </c>
      <c r="C15" s="96">
        <v>3</v>
      </c>
      <c r="D15" s="96">
        <v>1</v>
      </c>
      <c r="E15" s="65">
        <f t="shared" si="0"/>
        <v>430</v>
      </c>
      <c r="F15" s="41"/>
      <c r="G15" s="235"/>
      <c r="H15" s="235"/>
      <c r="I15" s="235"/>
      <c r="J15" s="235"/>
      <c r="K15" s="235"/>
    </row>
    <row r="16" spans="1:11" s="88" customFormat="1" ht="12" customHeight="1">
      <c r="A16" s="82" t="s">
        <v>3412</v>
      </c>
      <c r="B16" s="96">
        <v>853</v>
      </c>
      <c r="C16" s="96">
        <v>5</v>
      </c>
      <c r="D16" s="96">
        <v>1</v>
      </c>
      <c r="E16" s="65">
        <f t="shared" si="0"/>
        <v>859</v>
      </c>
      <c r="F16" s="41"/>
      <c r="G16" s="235"/>
      <c r="H16" s="235"/>
      <c r="I16" s="235"/>
      <c r="J16" s="235"/>
      <c r="K16" s="235"/>
    </row>
    <row r="17" spans="1:11" s="88" customFormat="1" ht="12" customHeight="1">
      <c r="A17" s="82" t="s">
        <v>3413</v>
      </c>
      <c r="B17" s="96">
        <v>535</v>
      </c>
      <c r="C17" s="96">
        <v>2</v>
      </c>
      <c r="D17" s="96">
        <v>0</v>
      </c>
      <c r="E17" s="65">
        <f t="shared" si="0"/>
        <v>537</v>
      </c>
      <c r="F17" s="40"/>
      <c r="G17" s="235"/>
      <c r="H17" s="235"/>
      <c r="I17" s="235"/>
      <c r="J17" s="235"/>
      <c r="K17" s="235"/>
    </row>
    <row r="18" spans="1:11" s="88" customFormat="1" ht="12" customHeight="1">
      <c r="A18" s="82" t="s">
        <v>3414</v>
      </c>
      <c r="B18" s="96">
        <v>438</v>
      </c>
      <c r="C18" s="96">
        <v>3</v>
      </c>
      <c r="D18" s="96">
        <v>1</v>
      </c>
      <c r="E18" s="65">
        <f t="shared" si="0"/>
        <v>442</v>
      </c>
      <c r="F18" s="41"/>
      <c r="G18" s="235"/>
      <c r="H18" s="235"/>
      <c r="I18" s="235"/>
      <c r="J18" s="235"/>
      <c r="K18" s="235"/>
    </row>
    <row r="19" spans="1:11" s="88" customFormat="1" ht="12" customHeight="1">
      <c r="A19" s="82" t="s">
        <v>3415</v>
      </c>
      <c r="B19" s="96">
        <v>322</v>
      </c>
      <c r="C19" s="96">
        <v>0</v>
      </c>
      <c r="D19" s="96">
        <v>0</v>
      </c>
      <c r="E19" s="65">
        <f t="shared" si="0"/>
        <v>322</v>
      </c>
      <c r="F19" s="41"/>
      <c r="G19" s="235"/>
      <c r="H19" s="235"/>
      <c r="I19" s="235"/>
      <c r="J19" s="235"/>
      <c r="K19" s="235"/>
    </row>
    <row r="20" spans="1:11" s="88" customFormat="1" ht="12" customHeight="1">
      <c r="A20" s="82" t="s">
        <v>3416</v>
      </c>
      <c r="B20" s="96">
        <v>218</v>
      </c>
      <c r="C20" s="96">
        <v>0</v>
      </c>
      <c r="D20" s="96">
        <v>0</v>
      </c>
      <c r="E20" s="65">
        <f t="shared" si="0"/>
        <v>218</v>
      </c>
      <c r="F20" s="41"/>
      <c r="G20" s="235"/>
      <c r="H20" s="235"/>
      <c r="I20" s="235"/>
      <c r="J20" s="235"/>
      <c r="K20" s="235"/>
    </row>
    <row r="21" spans="1:11" s="88" customFormat="1" ht="12" customHeight="1">
      <c r="A21" s="82" t="s">
        <v>3417</v>
      </c>
      <c r="B21" s="96">
        <v>168</v>
      </c>
      <c r="C21" s="96">
        <v>2</v>
      </c>
      <c r="D21" s="96">
        <v>0</v>
      </c>
      <c r="E21" s="65">
        <f t="shared" si="0"/>
        <v>170</v>
      </c>
      <c r="F21" s="41"/>
      <c r="G21" s="235"/>
      <c r="H21" s="235"/>
      <c r="I21" s="235"/>
      <c r="J21" s="235"/>
      <c r="K21" s="235"/>
    </row>
    <row r="22" spans="1:11" s="88" customFormat="1" ht="12" customHeight="1">
      <c r="A22" s="81"/>
      <c r="B22" s="96"/>
      <c r="C22" s="96"/>
      <c r="D22" s="96"/>
      <c r="E22" s="96"/>
      <c r="F22" s="41"/>
      <c r="G22" s="235"/>
      <c r="H22" s="235"/>
      <c r="I22" s="235"/>
      <c r="J22" s="235"/>
      <c r="K22" s="235"/>
    </row>
    <row r="23" spans="1:11" s="88" customFormat="1" ht="12" customHeight="1">
      <c r="A23" s="82"/>
      <c r="B23" s="96"/>
      <c r="C23" s="96"/>
      <c r="D23" s="96"/>
      <c r="E23" s="94"/>
      <c r="F23" s="41"/>
      <c r="G23" s="235"/>
      <c r="H23" s="235"/>
      <c r="I23" s="235"/>
      <c r="J23" s="235"/>
      <c r="K23" s="235"/>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60"/>
      <c r="B28" s="361"/>
      <c r="C28" s="361"/>
      <c r="D28" s="361"/>
      <c r="E28" s="361"/>
    </row>
    <row r="29" spans="1:11" s="15" customFormat="1" ht="12" customHeight="1">
      <c r="A29" s="358"/>
      <c r="B29" s="359"/>
      <c r="C29" s="359"/>
      <c r="D29" s="359"/>
      <c r="E29" s="359"/>
    </row>
    <row r="30" spans="1:11" s="15" customFormat="1" ht="15" customHeight="1">
      <c r="A30" s="299"/>
      <c r="E30" s="96"/>
    </row>
    <row r="31" spans="1:11" s="15" customFormat="1" ht="15" customHeight="1">
      <c r="A31" s="232"/>
      <c r="E31" s="94"/>
    </row>
    <row r="32" spans="1:11" s="15" customFormat="1" ht="15" customHeight="1">
      <c r="A32" s="232"/>
      <c r="E32" s="95"/>
    </row>
    <row r="33" spans="1:5" s="15" customFormat="1" ht="15" customHeight="1">
      <c r="A33" s="232"/>
      <c r="E33" s="95"/>
    </row>
    <row r="34" spans="1:5" s="15" customFormat="1" ht="15" customHeight="1">
      <c r="A34" s="232"/>
      <c r="E34" s="91"/>
    </row>
    <row r="35" spans="1:5" s="15" customFormat="1" ht="15" customHeight="1">
      <c r="A35" s="232"/>
      <c r="E35" s="143"/>
    </row>
    <row r="36" spans="1:5" s="15" customFormat="1" ht="15" customHeight="1">
      <c r="A36" s="232"/>
      <c r="E36" s="11"/>
    </row>
    <row r="37" spans="1:5" s="15" customFormat="1" ht="15" customHeight="1">
      <c r="A37" s="232"/>
    </row>
    <row r="38" spans="1:5" s="15" customFormat="1" ht="15" customHeight="1">
      <c r="A38" s="232"/>
      <c r="E38" s="11"/>
    </row>
    <row r="39" spans="1:5" s="15" customFormat="1" ht="15" customHeight="1">
      <c r="A39" s="232"/>
      <c r="E39" s="11"/>
    </row>
    <row r="40" spans="1:5" s="15" customFormat="1" ht="15" customHeight="1">
      <c r="A40" s="232"/>
      <c r="E40" s="11"/>
    </row>
    <row r="41" spans="1:5" s="15" customFormat="1" ht="15" customHeight="1">
      <c r="A41" s="232"/>
      <c r="E41" s="11"/>
    </row>
    <row r="42" spans="1:5" s="15" customFormat="1" ht="15" customHeight="1">
      <c r="A42" s="232"/>
      <c r="E42" s="11"/>
    </row>
    <row r="43" spans="1:5" s="15" customFormat="1" ht="15" customHeight="1">
      <c r="A43" s="233"/>
      <c r="E43" s="11"/>
    </row>
    <row r="44" spans="1:5" s="15" customFormat="1" ht="15" customHeight="1">
      <c r="A44" s="234"/>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B11" sqref="B11:D2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32" t="s">
        <v>33</v>
      </c>
      <c r="B1" s="345"/>
      <c r="C1" s="345"/>
      <c r="D1" s="37"/>
      <c r="E1" s="38"/>
      <c r="F1" s="142" t="s">
        <v>102</v>
      </c>
    </row>
    <row r="2" spans="1:11" s="2" customFormat="1" ht="5.25" customHeight="1">
      <c r="A2" s="1"/>
      <c r="B2" s="1"/>
      <c r="C2" s="1"/>
      <c r="D2" s="1"/>
      <c r="E2" s="1"/>
    </row>
    <row r="3" spans="1:11" s="67" customFormat="1" ht="15" customHeight="1">
      <c r="A3" s="42" t="s">
        <v>3404</v>
      </c>
      <c r="B3" s="42"/>
      <c r="C3" s="42"/>
      <c r="D3" s="42"/>
      <c r="E3" s="42"/>
    </row>
    <row r="4" spans="1:11" s="67" customFormat="1" ht="15" customHeight="1">
      <c r="A4" s="43" t="s">
        <v>3403</v>
      </c>
      <c r="B4" s="68"/>
      <c r="C4" s="68"/>
      <c r="D4" s="68"/>
      <c r="E4" s="68"/>
      <c r="F4" s="69"/>
    </row>
    <row r="5" spans="1:11" s="71" customFormat="1" ht="6" customHeight="1">
      <c r="A5" s="50"/>
      <c r="B5" s="70"/>
      <c r="C5" s="70"/>
      <c r="D5" s="70"/>
      <c r="E5" s="70"/>
    </row>
    <row r="6" spans="1:11" s="8" customFormat="1" ht="15" customHeight="1" thickBot="1">
      <c r="A6" s="339" t="s">
        <v>3673</v>
      </c>
      <c r="B6" s="340"/>
      <c r="C6" s="9"/>
      <c r="D6" s="9"/>
      <c r="E6" s="9"/>
    </row>
    <row r="7" spans="1:11" s="67" customFormat="1" ht="21.75" customHeight="1">
      <c r="A7" s="341"/>
      <c r="B7" s="343"/>
      <c r="C7" s="343"/>
      <c r="D7" s="343"/>
      <c r="E7" s="141"/>
    </row>
    <row r="8" spans="1:11" s="67" customFormat="1" ht="21.75" customHeight="1">
      <c r="A8" s="342"/>
      <c r="B8" s="45" t="s">
        <v>35</v>
      </c>
      <c r="C8" s="45" t="s">
        <v>36</v>
      </c>
      <c r="D8" s="45" t="s">
        <v>37</v>
      </c>
      <c r="E8" s="45" t="s">
        <v>38</v>
      </c>
    </row>
    <row r="9" spans="1:11" s="8" customFormat="1" ht="21" customHeight="1">
      <c r="A9" s="54" t="s">
        <v>38</v>
      </c>
      <c r="B9" s="65">
        <f>SUM(B11:B28)</f>
        <v>349</v>
      </c>
      <c r="C9" s="65">
        <f>SUM(C11:C28)</f>
        <v>3</v>
      </c>
      <c r="D9" s="65">
        <f>SUM(D11:D28)</f>
        <v>1</v>
      </c>
      <c r="E9" s="65">
        <f>SUM(B9:D9)</f>
        <v>353</v>
      </c>
      <c r="F9" s="10"/>
    </row>
    <row r="10" spans="1:11" s="8" customFormat="1" ht="9" customHeight="1">
      <c r="A10" s="62"/>
      <c r="B10" s="66"/>
      <c r="C10" s="66"/>
      <c r="D10" s="66"/>
      <c r="E10" s="65"/>
    </row>
    <row r="11" spans="1:11" s="88" customFormat="1" ht="12" customHeight="1">
      <c r="A11" s="82" t="s">
        <v>3407</v>
      </c>
      <c r="B11" s="96">
        <v>34</v>
      </c>
      <c r="C11" s="96">
        <v>0</v>
      </c>
      <c r="D11" s="96">
        <v>0</v>
      </c>
      <c r="E11" s="65">
        <f t="shared" ref="E11:E21" si="0">SUM(B11:D11)</f>
        <v>34</v>
      </c>
      <c r="F11" s="40"/>
      <c r="G11" s="236"/>
      <c r="H11" s="237"/>
      <c r="I11" s="237"/>
      <c r="J11" s="238"/>
      <c r="K11" s="238"/>
    </row>
    <row r="12" spans="1:11" s="88" customFormat="1" ht="12" customHeight="1">
      <c r="A12" s="82" t="s">
        <v>3408</v>
      </c>
      <c r="B12" s="96">
        <v>63</v>
      </c>
      <c r="C12" s="96">
        <v>2</v>
      </c>
      <c r="D12" s="96">
        <v>0</v>
      </c>
      <c r="E12" s="65">
        <f t="shared" si="0"/>
        <v>65</v>
      </c>
      <c r="F12" s="41"/>
      <c r="G12" s="239"/>
      <c r="H12" s="237"/>
      <c r="I12" s="237"/>
      <c r="J12" s="238"/>
      <c r="K12" s="238"/>
    </row>
    <row r="13" spans="1:11" s="88" customFormat="1" ht="12" customHeight="1">
      <c r="A13" s="82" t="s">
        <v>3409</v>
      </c>
      <c r="B13" s="96">
        <v>32</v>
      </c>
      <c r="C13" s="96">
        <v>0</v>
      </c>
      <c r="D13" s="96">
        <v>0</v>
      </c>
      <c r="E13" s="65">
        <f t="shared" si="0"/>
        <v>32</v>
      </c>
      <c r="F13" s="41"/>
      <c r="G13" s="239"/>
      <c r="H13" s="237"/>
      <c r="I13" s="237"/>
      <c r="J13" s="238"/>
      <c r="K13" s="238"/>
    </row>
    <row r="14" spans="1:11" s="88" customFormat="1" ht="12" customHeight="1">
      <c r="A14" s="82" t="s">
        <v>3410</v>
      </c>
      <c r="B14" s="96">
        <v>33</v>
      </c>
      <c r="C14" s="96">
        <v>0</v>
      </c>
      <c r="D14" s="96">
        <v>0</v>
      </c>
      <c r="E14" s="65">
        <f t="shared" si="0"/>
        <v>33</v>
      </c>
      <c r="F14" s="41"/>
      <c r="G14" s="239"/>
      <c r="H14" s="237"/>
      <c r="I14" s="237"/>
      <c r="J14" s="238"/>
      <c r="K14" s="238"/>
    </row>
    <row r="15" spans="1:11" s="88" customFormat="1" ht="12" customHeight="1">
      <c r="A15" s="82" t="s">
        <v>3411</v>
      </c>
      <c r="B15" s="96">
        <v>28</v>
      </c>
      <c r="C15" s="96">
        <v>0</v>
      </c>
      <c r="D15" s="96">
        <v>0</v>
      </c>
      <c r="E15" s="65">
        <f t="shared" si="0"/>
        <v>28</v>
      </c>
      <c r="F15" s="41"/>
      <c r="G15" s="239"/>
      <c r="H15" s="237"/>
      <c r="I15" s="237"/>
      <c r="J15" s="238"/>
      <c r="K15" s="238"/>
    </row>
    <row r="16" spans="1:11" s="88" customFormat="1" ht="12" customHeight="1">
      <c r="A16" s="82" t="s">
        <v>3412</v>
      </c>
      <c r="B16" s="96">
        <v>50</v>
      </c>
      <c r="C16" s="96">
        <v>0</v>
      </c>
      <c r="D16" s="96">
        <v>0</v>
      </c>
      <c r="E16" s="65">
        <f t="shared" si="0"/>
        <v>50</v>
      </c>
      <c r="F16" s="41"/>
      <c r="G16" s="239"/>
      <c r="H16" s="237"/>
      <c r="I16" s="237"/>
      <c r="J16" s="238"/>
      <c r="K16" s="238"/>
    </row>
    <row r="17" spans="1:11" s="88" customFormat="1" ht="12" customHeight="1">
      <c r="A17" s="82" t="s">
        <v>3413</v>
      </c>
      <c r="B17" s="96">
        <v>31</v>
      </c>
      <c r="C17" s="96">
        <v>1</v>
      </c>
      <c r="D17" s="96">
        <v>1</v>
      </c>
      <c r="E17" s="65">
        <f t="shared" si="0"/>
        <v>33</v>
      </c>
      <c r="F17" s="40"/>
      <c r="G17" s="239"/>
      <c r="H17" s="237"/>
      <c r="I17" s="237"/>
      <c r="J17" s="238"/>
      <c r="K17" s="238"/>
    </row>
    <row r="18" spans="1:11" s="88" customFormat="1" ht="12" customHeight="1">
      <c r="A18" s="82" t="s">
        <v>3414</v>
      </c>
      <c r="B18" s="96">
        <v>23</v>
      </c>
      <c r="C18" s="96">
        <v>0</v>
      </c>
      <c r="D18" s="96">
        <v>0</v>
      </c>
      <c r="E18" s="65">
        <f t="shared" si="0"/>
        <v>23</v>
      </c>
      <c r="F18" s="41"/>
      <c r="G18" s="239"/>
      <c r="H18" s="237"/>
      <c r="I18" s="237"/>
      <c r="J18" s="238"/>
      <c r="K18" s="238"/>
    </row>
    <row r="19" spans="1:11" s="88" customFormat="1" ht="12" customHeight="1">
      <c r="A19" s="82" t="s">
        <v>3415</v>
      </c>
      <c r="B19" s="96">
        <v>24</v>
      </c>
      <c r="C19" s="96">
        <v>0</v>
      </c>
      <c r="D19" s="96">
        <v>0</v>
      </c>
      <c r="E19" s="65">
        <f t="shared" si="0"/>
        <v>24</v>
      </c>
      <c r="F19" s="41"/>
      <c r="G19" s="239"/>
      <c r="H19" s="237"/>
      <c r="I19" s="237"/>
      <c r="J19" s="238"/>
      <c r="K19" s="238"/>
    </row>
    <row r="20" spans="1:11" s="88" customFormat="1" ht="12" customHeight="1">
      <c r="A20" s="82" t="s">
        <v>3416</v>
      </c>
      <c r="B20" s="96">
        <v>16</v>
      </c>
      <c r="C20" s="96">
        <v>0</v>
      </c>
      <c r="D20" s="96">
        <v>0</v>
      </c>
      <c r="E20" s="65">
        <f t="shared" si="0"/>
        <v>16</v>
      </c>
      <c r="F20" s="41"/>
      <c r="G20" s="239"/>
      <c r="H20" s="237"/>
      <c r="I20" s="237"/>
      <c r="J20" s="238"/>
      <c r="K20" s="238"/>
    </row>
    <row r="21" spans="1:11" s="88" customFormat="1" ht="12" customHeight="1">
      <c r="A21" s="81" t="s">
        <v>3417</v>
      </c>
      <c r="B21" s="96">
        <v>15</v>
      </c>
      <c r="C21" s="96">
        <v>0</v>
      </c>
      <c r="D21" s="96">
        <v>0</v>
      </c>
      <c r="E21" s="65">
        <f t="shared" si="0"/>
        <v>15</v>
      </c>
      <c r="F21" s="41"/>
      <c r="G21" s="239"/>
      <c r="H21" s="237"/>
      <c r="I21" s="237"/>
      <c r="J21" s="238"/>
      <c r="K21" s="238"/>
    </row>
    <row r="22" spans="1:11" s="88" customFormat="1" ht="12" customHeight="1">
      <c r="A22" s="82"/>
      <c r="B22" s="96"/>
      <c r="C22" s="96"/>
      <c r="D22" s="96"/>
      <c r="E22" s="94"/>
      <c r="F22" s="41"/>
      <c r="G22" s="239"/>
      <c r="H22" s="237"/>
      <c r="I22" s="237"/>
      <c r="J22" s="238"/>
      <c r="K22" s="238"/>
    </row>
    <row r="23" spans="1:11" s="88" customFormat="1" ht="12" customHeight="1">
      <c r="A23" s="82"/>
      <c r="B23" s="96"/>
      <c r="C23" s="96"/>
      <c r="D23" s="96"/>
      <c r="E23" s="95"/>
      <c r="F23" s="41"/>
      <c r="G23" s="239"/>
      <c r="H23" s="237"/>
      <c r="I23" s="237"/>
      <c r="J23" s="238"/>
      <c r="K23" s="238"/>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60"/>
      <c r="B30" s="361"/>
      <c r="C30" s="361"/>
      <c r="D30" s="361"/>
      <c r="E30" s="361"/>
    </row>
    <row r="31" spans="1:11" s="15" customFormat="1" ht="12" customHeight="1">
      <c r="A31" s="358"/>
      <c r="B31" s="359"/>
      <c r="C31" s="359"/>
      <c r="D31" s="359"/>
      <c r="E31" s="359"/>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5"/>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2" t="s">
        <v>33</v>
      </c>
      <c r="B1" s="345"/>
      <c r="C1" s="345"/>
      <c r="D1" s="37"/>
      <c r="E1" s="38"/>
      <c r="F1" s="219" t="s">
        <v>102</v>
      </c>
    </row>
    <row r="2" spans="1:9" s="2" customFormat="1" ht="5.25" customHeight="1">
      <c r="A2" s="1"/>
      <c r="B2" s="1"/>
      <c r="C2" s="1"/>
      <c r="D2" s="1"/>
      <c r="E2" s="1"/>
    </row>
    <row r="3" spans="1:9" s="67" customFormat="1" ht="15" customHeight="1">
      <c r="A3" s="42" t="s">
        <v>3420</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220"/>
    </row>
    <row r="8" spans="1:9" s="67" customFormat="1" ht="21.75" customHeight="1">
      <c r="A8" s="342"/>
      <c r="B8" s="45" t="s">
        <v>35</v>
      </c>
      <c r="C8" s="45" t="s">
        <v>36</v>
      </c>
      <c r="D8" s="45" t="s">
        <v>37</v>
      </c>
      <c r="E8" s="45" t="s">
        <v>38</v>
      </c>
    </row>
    <row r="9" spans="1:9" s="8" customFormat="1" ht="21" customHeight="1">
      <c r="A9" s="54" t="s">
        <v>38</v>
      </c>
      <c r="B9" s="65">
        <f>SUM(B11:B34)</f>
        <v>4745</v>
      </c>
      <c r="C9" s="65">
        <f>SUM(C11:C34)</f>
        <v>26</v>
      </c>
      <c r="D9" s="65">
        <f>SUM(D11:D34)</f>
        <v>6</v>
      </c>
      <c r="E9" s="65">
        <f>SUM(B9:D9)</f>
        <v>4777</v>
      </c>
      <c r="F9" s="10"/>
    </row>
    <row r="10" spans="1:9" s="8" customFormat="1" ht="9" customHeight="1">
      <c r="A10" s="62"/>
      <c r="B10" s="66"/>
      <c r="C10" s="66"/>
      <c r="D10" s="66"/>
      <c r="E10" s="65"/>
    </row>
    <row r="11" spans="1:9" s="88" customFormat="1" ht="12" customHeight="1">
      <c r="A11" s="82" t="s">
        <v>3421</v>
      </c>
      <c r="B11" s="222">
        <v>3308</v>
      </c>
      <c r="C11" s="222">
        <v>22</v>
      </c>
      <c r="D11" s="222">
        <v>5</v>
      </c>
      <c r="E11" s="65">
        <f>SUM(B11:D11)</f>
        <v>3335</v>
      </c>
      <c r="F11" s="40"/>
      <c r="G11" s="11"/>
      <c r="H11" s="11"/>
      <c r="I11" s="11"/>
    </row>
    <row r="12" spans="1:9" s="88" customFormat="1" ht="12" customHeight="1">
      <c r="A12" s="82" t="s">
        <v>3422</v>
      </c>
      <c r="B12" s="222">
        <v>1170</v>
      </c>
      <c r="C12" s="222">
        <v>1</v>
      </c>
      <c r="D12" s="222">
        <v>0</v>
      </c>
      <c r="E12" s="65">
        <f>SUM(B12:D12)</f>
        <v>1171</v>
      </c>
      <c r="F12" s="41"/>
      <c r="G12" s="11"/>
      <c r="H12" s="11"/>
      <c r="I12" s="11"/>
    </row>
    <row r="13" spans="1:9" s="88" customFormat="1" ht="12" customHeight="1">
      <c r="A13" s="82" t="s">
        <v>3424</v>
      </c>
      <c r="B13" s="222">
        <v>54</v>
      </c>
      <c r="C13" s="222">
        <v>2</v>
      </c>
      <c r="D13" s="222">
        <v>0</v>
      </c>
      <c r="E13" s="65">
        <f>SUM(B13:D13)</f>
        <v>56</v>
      </c>
      <c r="F13" s="41"/>
      <c r="G13" s="11"/>
      <c r="H13" s="11"/>
      <c r="I13" s="11"/>
    </row>
    <row r="14" spans="1:9" s="88" customFormat="1" ht="12" customHeight="1">
      <c r="A14" s="82" t="s">
        <v>3423</v>
      </c>
      <c r="B14" s="222">
        <v>203</v>
      </c>
      <c r="C14" s="222">
        <v>1</v>
      </c>
      <c r="D14" s="222">
        <v>0</v>
      </c>
      <c r="E14" s="65">
        <f>SUM(B14:D14)</f>
        <v>204</v>
      </c>
      <c r="F14" s="41"/>
      <c r="G14" s="11"/>
      <c r="H14" s="11"/>
      <c r="I14" s="11"/>
    </row>
    <row r="15" spans="1:9" s="88" customFormat="1" ht="12" customHeight="1">
      <c r="A15" s="82" t="s">
        <v>3623</v>
      </c>
      <c r="B15" s="96">
        <v>10</v>
      </c>
      <c r="C15" s="96">
        <v>0</v>
      </c>
      <c r="D15" s="96">
        <v>1</v>
      </c>
      <c r="E15" s="65">
        <f>SUM(B15:D15)</f>
        <v>11</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60"/>
      <c r="B36" s="361"/>
      <c r="C36" s="361"/>
      <c r="D36" s="361"/>
      <c r="E36" s="361"/>
    </row>
    <row r="37" spans="1:9" s="15" customFormat="1" ht="12" customHeight="1">
      <c r="A37" s="358"/>
      <c r="B37" s="359"/>
      <c r="C37" s="359"/>
      <c r="D37" s="359"/>
      <c r="E37" s="359"/>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1"/>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5"/>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2" t="s">
        <v>33</v>
      </c>
      <c r="B1" s="345"/>
      <c r="C1" s="345"/>
      <c r="D1" s="37"/>
      <c r="E1" s="38"/>
      <c r="F1" s="219" t="s">
        <v>102</v>
      </c>
    </row>
    <row r="2" spans="1:9" s="2" customFormat="1" ht="5.25" customHeight="1">
      <c r="A2" s="1"/>
      <c r="B2" s="1"/>
      <c r="C2" s="1"/>
      <c r="D2" s="1"/>
      <c r="E2" s="1"/>
    </row>
    <row r="3" spans="1:9" s="67" customFormat="1" ht="15" customHeight="1">
      <c r="A3" s="42" t="s">
        <v>3419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9" t="s">
        <v>3673</v>
      </c>
      <c r="B6" s="340"/>
      <c r="C6" s="9"/>
      <c r="D6" s="9"/>
      <c r="E6" s="9"/>
    </row>
    <row r="7" spans="1:9" s="67" customFormat="1" ht="21.75" customHeight="1">
      <c r="A7" s="341"/>
      <c r="B7" s="343"/>
      <c r="C7" s="343"/>
      <c r="D7" s="343"/>
      <c r="E7" s="220"/>
    </row>
    <row r="8" spans="1:9" s="67" customFormat="1" ht="21.75" customHeight="1">
      <c r="A8" s="342"/>
      <c r="B8" s="45" t="s">
        <v>35</v>
      </c>
      <c r="C8" s="45" t="s">
        <v>36</v>
      </c>
      <c r="D8" s="45" t="s">
        <v>37</v>
      </c>
      <c r="E8" s="45" t="s">
        <v>38</v>
      </c>
    </row>
    <row r="9" spans="1:9" s="8" customFormat="1" ht="21" customHeight="1">
      <c r="A9" s="54" t="s">
        <v>38</v>
      </c>
      <c r="B9" s="65">
        <f>SUM(B11:B36)</f>
        <v>349</v>
      </c>
      <c r="C9" s="65">
        <f>SUM(C11:C36)</f>
        <v>3</v>
      </c>
      <c r="D9" s="65">
        <f>SUM(D11:D36)</f>
        <v>1</v>
      </c>
      <c r="E9" s="65">
        <f>SUM(B9:D9)</f>
        <v>353</v>
      </c>
      <c r="F9" s="10"/>
    </row>
    <row r="10" spans="1:9" s="8" customFormat="1" ht="9" customHeight="1">
      <c r="A10" s="62"/>
      <c r="B10" s="66"/>
      <c r="C10" s="66"/>
      <c r="D10" s="66"/>
      <c r="E10" s="65"/>
    </row>
    <row r="11" spans="1:9" s="88" customFormat="1" ht="12" customHeight="1">
      <c r="A11" s="82" t="s">
        <v>3421</v>
      </c>
      <c r="B11" s="222">
        <v>285</v>
      </c>
      <c r="C11" s="222">
        <v>3</v>
      </c>
      <c r="D11" s="222">
        <v>1</v>
      </c>
      <c r="E11" s="65">
        <f>SUM(B11:D11)</f>
        <v>289</v>
      </c>
      <c r="F11" s="40"/>
      <c r="G11" s="11"/>
      <c r="H11" s="11"/>
      <c r="I11" s="11"/>
    </row>
    <row r="12" spans="1:9" s="88" customFormat="1" ht="12" customHeight="1">
      <c r="A12" s="82" t="s">
        <v>3422</v>
      </c>
      <c r="B12" s="222">
        <v>49</v>
      </c>
      <c r="C12" s="222">
        <v>0</v>
      </c>
      <c r="D12" s="222">
        <v>0</v>
      </c>
      <c r="E12" s="65">
        <f>SUM(B12:D12)</f>
        <v>49</v>
      </c>
      <c r="F12" s="41"/>
      <c r="G12" s="11"/>
      <c r="H12" s="11"/>
      <c r="I12" s="11"/>
    </row>
    <row r="13" spans="1:9" s="88" customFormat="1" ht="12" customHeight="1">
      <c r="A13" s="82" t="s">
        <v>3424</v>
      </c>
      <c r="B13" s="222">
        <v>5</v>
      </c>
      <c r="C13" s="222">
        <v>0</v>
      </c>
      <c r="D13" s="222">
        <v>0</v>
      </c>
      <c r="E13" s="65">
        <f>SUM(B13:D13)</f>
        <v>5</v>
      </c>
      <c r="F13" s="41"/>
      <c r="G13" s="11"/>
      <c r="H13" s="11"/>
      <c r="I13" s="11"/>
    </row>
    <row r="14" spans="1:9" s="88" customFormat="1" ht="12" customHeight="1">
      <c r="A14" s="82" t="s">
        <v>3423</v>
      </c>
      <c r="B14" s="222">
        <v>9</v>
      </c>
      <c r="C14" s="222">
        <v>0</v>
      </c>
      <c r="D14" s="222">
        <v>0</v>
      </c>
      <c r="E14" s="65">
        <f>SUM(B14:D14)</f>
        <v>9</v>
      </c>
      <c r="F14" s="41"/>
      <c r="G14" s="11"/>
      <c r="H14" s="11"/>
      <c r="I14" s="11"/>
    </row>
    <row r="15" spans="1:9" s="88" customFormat="1" ht="12" customHeight="1">
      <c r="A15" s="82" t="s">
        <v>3623</v>
      </c>
      <c r="B15" s="96">
        <v>1</v>
      </c>
      <c r="C15" s="96">
        <v>0</v>
      </c>
      <c r="D15" s="96">
        <v>0</v>
      </c>
      <c r="E15" s="65">
        <f>SUM(B15:D15)</f>
        <v>1</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60"/>
      <c r="B38" s="361"/>
      <c r="C38" s="361"/>
      <c r="D38" s="361"/>
      <c r="E38" s="361"/>
    </row>
    <row r="39" spans="1:9" s="15" customFormat="1" ht="12" customHeight="1">
      <c r="A39" s="358"/>
      <c r="B39" s="359"/>
      <c r="C39" s="359"/>
      <c r="D39" s="359"/>
      <c r="E39" s="359"/>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1"/>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activeCell="I18" sqref="I18:J38"/>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32" t="s">
        <v>33</v>
      </c>
      <c r="B1" s="345"/>
      <c r="C1" s="345"/>
      <c r="D1" s="345"/>
      <c r="E1" s="37"/>
      <c r="F1" s="37"/>
      <c r="G1" s="1"/>
      <c r="I1" s="1"/>
      <c r="J1" s="179"/>
    </row>
    <row r="2" spans="1:133" ht="5.25" customHeight="1">
      <c r="B2" s="3"/>
      <c r="D2" s="1"/>
      <c r="E2" s="1"/>
      <c r="F2" s="1"/>
      <c r="G2" s="1"/>
      <c r="I2" s="1"/>
      <c r="J2" s="1"/>
    </row>
    <row r="3" spans="1:133" s="67" customFormat="1" ht="15" customHeight="1">
      <c r="A3" s="42" t="s">
        <v>3460</v>
      </c>
      <c r="B3" s="42"/>
      <c r="C3" s="42"/>
      <c r="D3" s="42"/>
      <c r="E3" s="42"/>
      <c r="F3" s="42"/>
      <c r="G3" s="42"/>
      <c r="H3" s="42"/>
      <c r="I3" s="42"/>
      <c r="J3" s="42"/>
    </row>
    <row r="4" spans="1:133" s="67" customFormat="1" ht="15" customHeight="1">
      <c r="A4" s="43" t="s">
        <v>3461</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5" t="s">
        <v>3673</v>
      </c>
      <c r="B6" s="364"/>
      <c r="C6" s="364"/>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7"/>
      <c r="C7" s="46"/>
      <c r="D7" s="365" t="s">
        <v>3362</v>
      </c>
      <c r="E7" s="365"/>
      <c r="F7" s="46"/>
      <c r="G7" s="366" t="s">
        <v>3363</v>
      </c>
      <c r="H7" s="46"/>
      <c r="I7" s="368" t="s">
        <v>3364</v>
      </c>
      <c r="J7" s="368"/>
    </row>
    <row r="8" spans="1:133" s="67" customFormat="1" ht="21.95" customHeight="1">
      <c r="B8" s="347"/>
      <c r="C8" s="46"/>
      <c r="D8" s="186" t="s">
        <v>3359</v>
      </c>
      <c r="E8" s="186" t="s">
        <v>37</v>
      </c>
      <c r="F8" s="46"/>
      <c r="G8" s="367"/>
      <c r="H8" s="46"/>
      <c r="I8" s="186" t="s">
        <v>3359</v>
      </c>
      <c r="J8" s="186" t="s">
        <v>37</v>
      </c>
    </row>
    <row r="9" spans="1:133" s="34" customFormat="1" ht="26.25" customHeight="1">
      <c r="A9" s="187"/>
      <c r="B9" s="188" t="s">
        <v>38</v>
      </c>
      <c r="C9" s="189"/>
      <c r="D9" s="190">
        <f>'ATR-A2.1'!F9</f>
        <v>4777</v>
      </c>
      <c r="E9" s="190">
        <f>'ATR-A2.1'!E9</f>
        <v>6</v>
      </c>
      <c r="F9" s="191"/>
      <c r="G9" s="301">
        <f>SUM(G12:G15)</f>
        <v>129480.8</v>
      </c>
      <c r="H9" s="301"/>
      <c r="I9" s="323">
        <f>(D9*100000/G9)/10</f>
        <v>368.93500812475673</v>
      </c>
      <c r="J9" s="302">
        <f>(E9*100000/G9)/10</f>
        <v>0.46338916657913759</v>
      </c>
      <c r="K9" s="33"/>
      <c r="L9" s="33"/>
      <c r="M9" s="33"/>
    </row>
    <row r="10" spans="1:133" ht="9" customHeight="1">
      <c r="A10" s="67"/>
      <c r="B10" s="188"/>
      <c r="C10" s="194"/>
      <c r="D10" s="190"/>
      <c r="E10" s="190"/>
      <c r="F10" s="191"/>
      <c r="G10" s="301"/>
      <c r="H10" s="301"/>
      <c r="I10" s="323"/>
      <c r="J10" s="301"/>
      <c r="K10" s="33"/>
      <c r="L10" s="6"/>
    </row>
    <row r="11" spans="1:133" s="34" customFormat="1" ht="13.5" customHeight="1">
      <c r="A11" s="187"/>
      <c r="B11" s="55" t="s">
        <v>9</v>
      </c>
      <c r="C11" s="196"/>
      <c r="D11" s="190"/>
      <c r="E11" s="190"/>
      <c r="F11" s="191"/>
      <c r="G11" s="222"/>
      <c r="H11" s="222"/>
      <c r="I11" s="324"/>
      <c r="J11" s="222"/>
      <c r="K11" s="33"/>
      <c r="L11" s="33"/>
    </row>
    <row r="12" spans="1:133" ht="13.5" customHeight="1">
      <c r="A12" s="67"/>
      <c r="B12" s="57" t="s">
        <v>5</v>
      </c>
      <c r="C12" s="197"/>
      <c r="D12" s="243">
        <f>D18</f>
        <v>227</v>
      </c>
      <c r="E12" s="243">
        <f>E18</f>
        <v>0</v>
      </c>
      <c r="F12" s="198"/>
      <c r="G12" s="222">
        <f>G18</f>
        <v>7142.5999999999995</v>
      </c>
      <c r="H12" s="222"/>
      <c r="I12" s="324">
        <f>(D12*100000/G12)/10</f>
        <v>317.81144121188362</v>
      </c>
      <c r="J12" s="303">
        <f>(E12*100000/G12)/10</f>
        <v>0</v>
      </c>
      <c r="K12" s="33"/>
      <c r="L12" s="33"/>
    </row>
    <row r="13" spans="1:133" ht="13.5" customHeight="1">
      <c r="A13" s="67"/>
      <c r="B13" s="57" t="s">
        <v>6</v>
      </c>
      <c r="C13" s="197"/>
      <c r="D13" s="243">
        <f>SUM(D19:D22)</f>
        <v>1181</v>
      </c>
      <c r="E13" s="243">
        <f>SUM(E19:E22)</f>
        <v>2</v>
      </c>
      <c r="F13" s="198"/>
      <c r="G13" s="222">
        <f>SUM(G19:G22)</f>
        <v>26803.399999999994</v>
      </c>
      <c r="H13" s="222"/>
      <c r="I13" s="324">
        <f t="shared" ref="I13:I15" si="0">(D13*100000/G13)/10</f>
        <v>440.61574277890134</v>
      </c>
      <c r="J13" s="303">
        <f t="shared" ref="J13:J15" si="1">(E13*100000/G13)/10</f>
        <v>0.74617399285165331</v>
      </c>
      <c r="K13" s="33"/>
      <c r="L13" s="33"/>
    </row>
    <row r="14" spans="1:133" ht="13.5" customHeight="1">
      <c r="A14" s="67"/>
      <c r="B14" s="57" t="s">
        <v>44</v>
      </c>
      <c r="C14" s="197"/>
      <c r="D14" s="243">
        <f>D23</f>
        <v>588</v>
      </c>
      <c r="E14" s="243">
        <f>E23</f>
        <v>2</v>
      </c>
      <c r="F14" s="198"/>
      <c r="G14" s="222">
        <f>G23</f>
        <v>8613.1</v>
      </c>
      <c r="H14" s="222"/>
      <c r="I14" s="324">
        <f t="shared" si="0"/>
        <v>682.68103238090816</v>
      </c>
      <c r="J14" s="303">
        <f t="shared" si="1"/>
        <v>2.3220443278262182</v>
      </c>
      <c r="K14" s="33"/>
      <c r="L14" s="33"/>
    </row>
    <row r="15" spans="1:133" ht="13.5" customHeight="1">
      <c r="A15" s="67"/>
      <c r="B15" s="57" t="s">
        <v>7</v>
      </c>
      <c r="C15" s="197"/>
      <c r="D15" s="243">
        <f>SUM(D24:D37)</f>
        <v>2781</v>
      </c>
      <c r="E15" s="243">
        <f>SUM(E24:E37)</f>
        <v>2</v>
      </c>
      <c r="F15" s="198"/>
      <c r="G15" s="222">
        <f>SUM(G24:G38)</f>
        <v>86921.700000000012</v>
      </c>
      <c r="H15" s="222"/>
      <c r="I15" s="324">
        <f t="shared" si="0"/>
        <v>319.94312122289364</v>
      </c>
      <c r="J15" s="303">
        <f t="shared" si="1"/>
        <v>0.23009214039762221</v>
      </c>
      <c r="K15" s="33"/>
      <c r="L15" s="33"/>
      <c r="N15" s="6"/>
    </row>
    <row r="16" spans="1:133" ht="9" customHeight="1">
      <c r="A16" s="67"/>
      <c r="B16" s="199"/>
      <c r="C16" s="197"/>
      <c r="D16" s="243"/>
      <c r="E16" s="243"/>
      <c r="F16" s="198"/>
      <c r="G16" s="222"/>
      <c r="H16" s="222"/>
      <c r="I16" s="324"/>
      <c r="J16" s="303"/>
      <c r="K16" s="33"/>
      <c r="L16" s="33"/>
    </row>
    <row r="17" spans="1:13" ht="13.5" customHeight="1">
      <c r="A17" s="67"/>
      <c r="B17" s="55" t="s">
        <v>3365</v>
      </c>
      <c r="C17" s="197"/>
      <c r="D17" s="243"/>
      <c r="E17" s="243"/>
      <c r="F17" s="198"/>
      <c r="G17" s="222"/>
      <c r="H17" s="222"/>
      <c r="I17" s="324"/>
      <c r="J17" s="303"/>
      <c r="K17" s="33"/>
      <c r="L17" s="33"/>
    </row>
    <row r="18" spans="1:13" ht="13.5" customHeight="1">
      <c r="A18" s="200" t="s">
        <v>39</v>
      </c>
      <c r="B18" s="136" t="s">
        <v>573</v>
      </c>
      <c r="C18" s="197"/>
      <c r="D18" s="243">
        <f>SUM('ATR-A2.1'!F18:F20)</f>
        <v>227</v>
      </c>
      <c r="E18" s="243">
        <f>SUM('ATR-A2.1'!E18:E20)</f>
        <v>0</v>
      </c>
      <c r="F18" s="198"/>
      <c r="G18" s="222">
        <v>7142.5999999999995</v>
      </c>
      <c r="H18" s="222"/>
      <c r="I18" s="324">
        <f>(D18*100000/G18)/10</f>
        <v>317.81144121188362</v>
      </c>
      <c r="J18" s="303">
        <f>(E18*100000/G18)/10</f>
        <v>0</v>
      </c>
      <c r="K18" s="33"/>
      <c r="L18" s="33"/>
      <c r="M18" s="201"/>
    </row>
    <row r="19" spans="1:13" ht="13.5" customHeight="1">
      <c r="A19" s="200" t="s">
        <v>40</v>
      </c>
      <c r="B19" s="136" t="s">
        <v>580</v>
      </c>
      <c r="C19" s="197"/>
      <c r="D19" s="243">
        <f>SUM('ATR-A2.2'!F21)</f>
        <v>8</v>
      </c>
      <c r="E19" s="243">
        <f>SUM('ATR-A2.2'!E21)</f>
        <v>0</v>
      </c>
      <c r="F19" s="198"/>
      <c r="G19" s="222">
        <v>136.79999999999998</v>
      </c>
      <c r="H19" s="222"/>
      <c r="I19" s="324">
        <f t="shared" ref="I19:I38" si="2">(D19*100000/G19)/10</f>
        <v>584.79532163742692</v>
      </c>
      <c r="J19" s="303">
        <f t="shared" ref="J19:J38" si="3">(E19*100000/G19)/10</f>
        <v>0</v>
      </c>
      <c r="K19" s="33"/>
      <c r="L19" s="33"/>
      <c r="M19" s="201"/>
    </row>
    <row r="20" spans="1:13" ht="13.5" customHeight="1">
      <c r="A20" s="200" t="s">
        <v>41</v>
      </c>
      <c r="B20" s="136" t="s">
        <v>589</v>
      </c>
      <c r="C20" s="197"/>
      <c r="D20" s="243">
        <f>SUM('ATR-A2.1'!F22:F41)</f>
        <v>1122</v>
      </c>
      <c r="E20" s="243">
        <f>SUM('ATR-A2.1'!E22:E41)</f>
        <v>2</v>
      </c>
      <c r="F20" s="198"/>
      <c r="G20" s="222">
        <v>25371.099999999995</v>
      </c>
      <c r="H20" s="222"/>
      <c r="I20" s="324">
        <f t="shared" si="2"/>
        <v>442.23545687810156</v>
      </c>
      <c r="J20" s="303">
        <f t="shared" si="3"/>
        <v>0.78829849710891542</v>
      </c>
      <c r="K20" s="33"/>
      <c r="L20" s="33"/>
    </row>
    <row r="21" spans="1:13" s="34" customFormat="1" ht="13.5" customHeight="1">
      <c r="A21" s="200" t="s">
        <v>622</v>
      </c>
      <c r="B21" s="85" t="s">
        <v>623</v>
      </c>
      <c r="C21" s="202"/>
      <c r="D21" s="243">
        <v>0</v>
      </c>
      <c r="E21" s="243">
        <v>0</v>
      </c>
      <c r="F21" s="192"/>
      <c r="G21" s="222">
        <v>186.3</v>
      </c>
      <c r="H21" s="222"/>
      <c r="I21" s="324">
        <f t="shared" si="2"/>
        <v>0</v>
      </c>
      <c r="J21" s="303">
        <f t="shared" si="3"/>
        <v>0</v>
      </c>
      <c r="K21" s="33"/>
      <c r="L21" s="33"/>
    </row>
    <row r="22" spans="1:13" ht="13.5" customHeight="1">
      <c r="A22" s="200" t="s">
        <v>42</v>
      </c>
      <c r="B22" s="136" t="s">
        <v>3366</v>
      </c>
      <c r="C22" s="197"/>
      <c r="D22" s="243">
        <f>SUM('ATR-A2.1'!F42:F44)</f>
        <v>51</v>
      </c>
      <c r="E22" s="243">
        <f>SUM('ATR-A2.1'!E42:E44)</f>
        <v>0</v>
      </c>
      <c r="F22" s="198"/>
      <c r="G22" s="222">
        <v>1109.2</v>
      </c>
      <c r="H22" s="222"/>
      <c r="I22" s="324">
        <f t="shared" si="2"/>
        <v>459.79084024522183</v>
      </c>
      <c r="J22" s="303">
        <f t="shared" si="3"/>
        <v>0</v>
      </c>
      <c r="K22" s="33"/>
      <c r="L22" s="33"/>
    </row>
    <row r="23" spans="1:13" ht="13.5" customHeight="1">
      <c r="A23" s="200" t="s">
        <v>43</v>
      </c>
      <c r="B23" s="136" t="s">
        <v>44</v>
      </c>
      <c r="C23" s="197"/>
      <c r="D23" s="243">
        <f>SUM('ATR-A2.1'!F45:F47)</f>
        <v>588</v>
      </c>
      <c r="E23" s="243">
        <f>SUM('ATR-A2.1'!E45:E47)</f>
        <v>2</v>
      </c>
      <c r="F23" s="198"/>
      <c r="G23" s="222">
        <v>8613.1</v>
      </c>
      <c r="H23" s="222"/>
      <c r="I23" s="324">
        <f t="shared" si="2"/>
        <v>682.68103238090816</v>
      </c>
      <c r="J23" s="303">
        <f t="shared" si="3"/>
        <v>2.3220443278262182</v>
      </c>
      <c r="K23" s="33"/>
      <c r="L23" s="33"/>
    </row>
    <row r="24" spans="1:13" ht="13.5" customHeight="1">
      <c r="A24" s="200" t="s">
        <v>3466</v>
      </c>
      <c r="B24" s="85" t="s">
        <v>3367</v>
      </c>
      <c r="C24" s="197"/>
      <c r="D24" s="243">
        <f>SUM('ATR-A2.1'!F48:F50)</f>
        <v>439</v>
      </c>
      <c r="E24" s="243">
        <f>SUM('ATR-A2.1'!E48:E50)</f>
        <v>0</v>
      </c>
      <c r="F24" s="198"/>
      <c r="G24" s="222">
        <v>19248.599999999999</v>
      </c>
      <c r="H24" s="222"/>
      <c r="I24" s="324">
        <f t="shared" si="2"/>
        <v>228.06853485448295</v>
      </c>
      <c r="J24" s="303">
        <f t="shared" si="3"/>
        <v>0</v>
      </c>
      <c r="K24" s="33"/>
      <c r="L24" s="33"/>
    </row>
    <row r="25" spans="1:13" ht="13.5" customHeight="1">
      <c r="A25" s="200" t="s">
        <v>45</v>
      </c>
      <c r="B25" s="136" t="s">
        <v>639</v>
      </c>
      <c r="C25" s="197"/>
      <c r="D25" s="243">
        <f>SUM('ATR-A2.1'!F51:F53)</f>
        <v>166</v>
      </c>
      <c r="E25" s="243">
        <f>SUM('ATR-A2.1'!E51:E53)</f>
        <v>1</v>
      </c>
      <c r="F25" s="203"/>
      <c r="G25" s="222">
        <v>4642.1000000000004</v>
      </c>
      <c r="H25" s="222"/>
      <c r="I25" s="324">
        <f t="shared" si="2"/>
        <v>357.59677732060919</v>
      </c>
      <c r="J25" s="303">
        <f t="shared" si="3"/>
        <v>2.1541974537386097</v>
      </c>
      <c r="K25" s="33"/>
      <c r="L25" s="33"/>
    </row>
    <row r="26" spans="1:13" s="34" customFormat="1" ht="13.5" customHeight="1">
      <c r="A26" s="200" t="s">
        <v>46</v>
      </c>
      <c r="B26" s="136" t="s">
        <v>646</v>
      </c>
      <c r="C26" s="202"/>
      <c r="D26" s="243">
        <f>SUM('ATR-A2.1'!F54:F55)</f>
        <v>233</v>
      </c>
      <c r="E26" s="243">
        <f>SUM('ATR-A2.1'!E54:E55)</f>
        <v>0</v>
      </c>
      <c r="F26" s="192"/>
      <c r="G26" s="222">
        <v>9731</v>
      </c>
      <c r="H26" s="222"/>
      <c r="I26" s="324">
        <f t="shared" si="2"/>
        <v>239.44096187442196</v>
      </c>
      <c r="J26" s="303">
        <f t="shared" si="3"/>
        <v>0</v>
      </c>
      <c r="K26" s="33"/>
      <c r="L26" s="33"/>
    </row>
    <row r="27" spans="1:13" ht="13.5" customHeight="1">
      <c r="A27" s="200" t="s">
        <v>47</v>
      </c>
      <c r="B27" s="136" t="s">
        <v>650</v>
      </c>
      <c r="C27" s="197"/>
      <c r="D27" s="243">
        <f>SUM('ATR-A2.1'!F56:F57)</f>
        <v>8</v>
      </c>
      <c r="E27" s="243">
        <f>SUM('ATR-A2.1'!E56:E57)</f>
        <v>0</v>
      </c>
      <c r="F27" s="198"/>
      <c r="G27" s="222">
        <v>1884.7</v>
      </c>
      <c r="H27" s="222"/>
      <c r="I27" s="324">
        <f t="shared" si="2"/>
        <v>42.44707380484958</v>
      </c>
      <c r="J27" s="303">
        <f t="shared" si="3"/>
        <v>0</v>
      </c>
      <c r="K27" s="33"/>
      <c r="L27" s="33"/>
    </row>
    <row r="28" spans="1:13" s="34" customFormat="1" ht="13.5" customHeight="1">
      <c r="A28" s="200" t="s">
        <v>48</v>
      </c>
      <c r="B28" s="136" t="s">
        <v>658</v>
      </c>
      <c r="C28" s="189"/>
      <c r="D28" s="243">
        <f>SUM('ATR-A2.1'!F58:F59)</f>
        <v>2</v>
      </c>
      <c r="E28" s="243">
        <f>SUM('ATR-A2.1'!E58:E59)</f>
        <v>0</v>
      </c>
      <c r="F28" s="192"/>
      <c r="G28" s="222">
        <v>1774.2</v>
      </c>
      <c r="H28" s="222"/>
      <c r="I28" s="324">
        <f t="shared" si="2"/>
        <v>11.272686281140796</v>
      </c>
      <c r="J28" s="303">
        <f t="shared" si="3"/>
        <v>0</v>
      </c>
      <c r="K28" s="33"/>
      <c r="L28" s="33"/>
    </row>
    <row r="29" spans="1:13" ht="13.5" customHeight="1">
      <c r="A29" s="200" t="s">
        <v>53</v>
      </c>
      <c r="B29" s="136" t="s">
        <v>663</v>
      </c>
      <c r="C29" s="197"/>
      <c r="D29" s="243">
        <f>SUM('ATR-A2.1'!F60:F60)</f>
        <v>2</v>
      </c>
      <c r="E29" s="243">
        <f>SUM('ATR-A2.1'!E60:E60)</f>
        <v>0</v>
      </c>
      <c r="F29" s="198"/>
      <c r="G29" s="222">
        <v>517.9</v>
      </c>
      <c r="H29" s="222"/>
      <c r="I29" s="324">
        <f t="shared" si="2"/>
        <v>38.617493724657272</v>
      </c>
      <c r="J29" s="303">
        <f t="shared" si="3"/>
        <v>0</v>
      </c>
      <c r="K29" s="33"/>
      <c r="L29" s="33"/>
    </row>
    <row r="30" spans="1:13" s="34" customFormat="1" ht="13.5" customHeight="1">
      <c r="A30" s="200" t="s">
        <v>49</v>
      </c>
      <c r="B30" s="136" t="s">
        <v>664</v>
      </c>
      <c r="C30" s="196"/>
      <c r="D30" s="243">
        <f>SUM('ATR-A2.1'!F61:F64)</f>
        <v>24</v>
      </c>
      <c r="E30" s="243">
        <f>SUM('ATR-A2.1'!E61:E64)</f>
        <v>0</v>
      </c>
      <c r="F30" s="192"/>
      <c r="G30" s="222">
        <v>5000.8999999999996</v>
      </c>
      <c r="H30" s="222"/>
      <c r="I30" s="324">
        <f t="shared" si="2"/>
        <v>47.991361554920118</v>
      </c>
      <c r="J30" s="303">
        <f t="shared" si="3"/>
        <v>0</v>
      </c>
      <c r="K30" s="33"/>
      <c r="L30" s="33"/>
    </row>
    <row r="31" spans="1:13" ht="13.5" customHeight="1">
      <c r="A31" s="200" t="s">
        <v>50</v>
      </c>
      <c r="B31" s="136" t="s">
        <v>3368</v>
      </c>
      <c r="C31" s="197"/>
      <c r="D31" s="243">
        <f>SUM('ATR-A2.1'!F65:F70)</f>
        <v>337</v>
      </c>
      <c r="E31" s="243">
        <f>SUM('ATR-A2.1'!E65:E70)</f>
        <v>1</v>
      </c>
      <c r="F31" s="198"/>
      <c r="G31" s="222">
        <v>7328.0999999999995</v>
      </c>
      <c r="H31" s="222"/>
      <c r="I31" s="324">
        <f t="shared" si="2"/>
        <v>459.87363709556365</v>
      </c>
      <c r="J31" s="303">
        <f t="shared" si="3"/>
        <v>1.3646101990966282</v>
      </c>
      <c r="K31" s="33"/>
      <c r="L31" s="33"/>
    </row>
    <row r="32" spans="1:13" ht="13.5" customHeight="1">
      <c r="A32" s="200" t="s">
        <v>54</v>
      </c>
      <c r="B32" s="85" t="s">
        <v>3369</v>
      </c>
      <c r="C32" s="197"/>
      <c r="D32" s="243">
        <f>SUM('ATR-A2.1'!F71)</f>
        <v>175</v>
      </c>
      <c r="E32" s="243">
        <f>SUM('ATR-A2.1'!E71)</f>
        <v>0</v>
      </c>
      <c r="F32" s="198"/>
      <c r="G32" s="222">
        <v>7002.4</v>
      </c>
      <c r="H32" s="222"/>
      <c r="I32" s="324">
        <f t="shared" si="2"/>
        <v>249.91431509196849</v>
      </c>
      <c r="J32" s="303">
        <f t="shared" si="3"/>
        <v>0</v>
      </c>
      <c r="K32" s="33"/>
      <c r="L32" s="33"/>
    </row>
    <row r="33" spans="1:12" ht="13.5" customHeight="1">
      <c r="A33" s="200" t="s">
        <v>55</v>
      </c>
      <c r="B33" s="136" t="s">
        <v>682</v>
      </c>
      <c r="C33" s="194"/>
      <c r="D33" s="243">
        <f>SUM('ATR-A2.1'!F72:F72)</f>
        <v>39</v>
      </c>
      <c r="E33" s="243">
        <f>SUM('ATR-A2.1'!E72:E72)</f>
        <v>0</v>
      </c>
      <c r="F33" s="203"/>
      <c r="G33" s="222">
        <v>9246</v>
      </c>
      <c r="H33" s="222"/>
      <c r="I33" s="324">
        <f t="shared" si="2"/>
        <v>42.180402336145356</v>
      </c>
      <c r="J33" s="303">
        <f t="shared" si="3"/>
        <v>0</v>
      </c>
      <c r="K33" s="33"/>
      <c r="L33" s="33"/>
    </row>
    <row r="34" spans="1:12" s="34" customFormat="1" ht="13.5" customHeight="1">
      <c r="A34" s="200" t="s">
        <v>683</v>
      </c>
      <c r="B34" s="136" t="s">
        <v>684</v>
      </c>
      <c r="C34" s="196"/>
      <c r="D34" s="243">
        <f>SUM('ATR-A2.1'!F73:F75)</f>
        <v>1219</v>
      </c>
      <c r="E34" s="243">
        <f>SUM('ATR-A2.1'!E73:E75)</f>
        <v>0</v>
      </c>
      <c r="F34" s="192"/>
      <c r="G34" s="222">
        <v>12424.8</v>
      </c>
      <c r="H34" s="222"/>
      <c r="I34" s="324">
        <f t="shared" si="2"/>
        <v>981.10231150602033</v>
      </c>
      <c r="J34" s="303">
        <f t="shared" si="3"/>
        <v>0</v>
      </c>
      <c r="K34" s="33"/>
      <c r="L34" s="33"/>
    </row>
    <row r="35" spans="1:12" ht="13.5" customHeight="1">
      <c r="A35" s="200" t="s">
        <v>691</v>
      </c>
      <c r="B35" s="136" t="s">
        <v>3370</v>
      </c>
      <c r="C35" s="197"/>
      <c r="D35" s="243">
        <f>SUM('ATR-A2.1'!F76:F79)</f>
        <v>102</v>
      </c>
      <c r="E35" s="243">
        <f>SUM('ATR-A2.1'!E76:E79)</f>
        <v>0</v>
      </c>
      <c r="F35" s="198"/>
      <c r="G35" s="222">
        <v>2280.6</v>
      </c>
      <c r="H35" s="222"/>
      <c r="I35" s="324">
        <f t="shared" si="2"/>
        <v>447.25072349381742</v>
      </c>
      <c r="J35" s="303">
        <f t="shared" si="3"/>
        <v>0</v>
      </c>
      <c r="K35" s="33"/>
      <c r="L35" s="33"/>
    </row>
    <row r="36" spans="1:12" s="34" customFormat="1" ht="13.5" customHeight="1">
      <c r="A36" s="200" t="s">
        <v>700</v>
      </c>
      <c r="B36" s="136" t="s">
        <v>701</v>
      </c>
      <c r="C36" s="202"/>
      <c r="D36" s="243">
        <f>SUM('ATR-A2.1'!F80:F82)</f>
        <v>28</v>
      </c>
      <c r="E36" s="243">
        <f>SUM('ATR-A2.1'!E80:E82)</f>
        <v>0</v>
      </c>
      <c r="F36" s="192"/>
      <c r="G36" s="222">
        <v>3257</v>
      </c>
      <c r="H36" s="222"/>
      <c r="I36" s="324">
        <f t="shared" si="2"/>
        <v>85.968682836966536</v>
      </c>
      <c r="J36" s="303">
        <f t="shared" si="3"/>
        <v>0</v>
      </c>
      <c r="K36" s="33"/>
      <c r="L36" s="33"/>
    </row>
    <row r="37" spans="1:12" ht="13.5" customHeight="1">
      <c r="A37" s="200" t="s">
        <v>706</v>
      </c>
      <c r="B37" s="85" t="s">
        <v>3371</v>
      </c>
      <c r="C37" s="197"/>
      <c r="D37" s="243">
        <f>SUM('ATR-A2.1'!F83:F85)</f>
        <v>7</v>
      </c>
      <c r="E37" s="243">
        <f>SUM('ATR-A2.1'!E83:E85)</f>
        <v>0</v>
      </c>
      <c r="F37" s="198"/>
      <c r="G37" s="222">
        <v>2576.6</v>
      </c>
      <c r="H37" s="222"/>
      <c r="I37" s="324">
        <f t="shared" si="2"/>
        <v>27.16758518978499</v>
      </c>
      <c r="J37" s="303">
        <f t="shared" si="3"/>
        <v>0</v>
      </c>
      <c r="K37" s="33"/>
      <c r="L37" s="33"/>
    </row>
    <row r="38" spans="1:12" ht="13.5" customHeight="1">
      <c r="A38" s="200" t="s">
        <v>712</v>
      </c>
      <c r="B38" s="85" t="s">
        <v>713</v>
      </c>
      <c r="C38" s="197"/>
      <c r="D38" s="243">
        <v>0</v>
      </c>
      <c r="E38" s="243">
        <v>0</v>
      </c>
      <c r="F38" s="198"/>
      <c r="G38" s="222">
        <v>6.8</v>
      </c>
      <c r="H38" s="222"/>
      <c r="I38" s="324">
        <f t="shared" si="2"/>
        <v>0</v>
      </c>
      <c r="J38" s="303">
        <f t="shared" si="3"/>
        <v>0</v>
      </c>
      <c r="K38" s="33"/>
      <c r="L38" s="33"/>
    </row>
    <row r="39" spans="1:12" s="11" customFormat="1" ht="15" customHeight="1">
      <c r="A39" s="171" t="s">
        <v>149</v>
      </c>
      <c r="B39" s="204" t="s">
        <v>714</v>
      </c>
      <c r="C39" s="66"/>
      <c r="D39" s="240"/>
      <c r="E39" s="243"/>
      <c r="F39" s="240"/>
      <c r="G39" s="198"/>
      <c r="H39" s="198"/>
      <c r="I39" s="244"/>
      <c r="J39" s="198"/>
    </row>
    <row r="40" spans="1:12" s="11" customFormat="1" ht="9" customHeight="1">
      <c r="A40" s="205"/>
      <c r="B40" s="206"/>
      <c r="C40" s="207"/>
      <c r="D40" s="207"/>
      <c r="E40" s="207"/>
      <c r="F40" s="207"/>
      <c r="G40" s="207"/>
      <c r="H40" s="15"/>
    </row>
    <row r="41" spans="1:12" ht="18" customHeight="1">
      <c r="A41" s="362" t="s">
        <v>3373</v>
      </c>
      <c r="B41" s="362"/>
      <c r="C41" s="362"/>
      <c r="D41" s="362"/>
      <c r="E41" s="362"/>
      <c r="F41" s="362"/>
      <c r="G41" s="362"/>
      <c r="H41" s="362"/>
      <c r="I41" s="362"/>
      <c r="J41" s="208"/>
      <c r="K41" s="140"/>
    </row>
    <row r="42" spans="1:12" ht="24.75" customHeight="1">
      <c r="A42" s="363" t="s">
        <v>3374</v>
      </c>
      <c r="B42" s="363"/>
      <c r="C42" s="363"/>
      <c r="D42" s="363"/>
      <c r="E42" s="363"/>
      <c r="F42" s="363"/>
      <c r="G42" s="363"/>
      <c r="H42" s="363"/>
      <c r="I42" s="363"/>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258"/>
  <sheetViews>
    <sheetView zoomScaleNormal="100" workbookViewId="0">
      <selection activeCell="F12" sqref="F12:F15"/>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7" s="2" customFormat="1" ht="15.75" customHeight="1">
      <c r="A1" s="332" t="s">
        <v>33</v>
      </c>
      <c r="B1" s="333"/>
      <c r="C1" s="334"/>
      <c r="D1" s="1"/>
      <c r="E1" s="344" t="s">
        <v>102</v>
      </c>
      <c r="F1" s="344"/>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9" t="s">
        <v>3673</v>
      </c>
      <c r="B6" s="340"/>
      <c r="C6" s="9"/>
      <c r="D6" s="9"/>
    </row>
    <row r="7" spans="1:7" s="2" customFormat="1" ht="21.75" customHeight="1">
      <c r="A7" s="51"/>
      <c r="B7" s="341"/>
      <c r="C7" s="343"/>
      <c r="D7" s="343"/>
      <c r="E7" s="343"/>
      <c r="F7" s="317"/>
    </row>
    <row r="8" spans="1:7" s="2" customFormat="1" ht="21.75" customHeight="1">
      <c r="A8" s="52"/>
      <c r="B8" s="342"/>
      <c r="C8" s="45" t="s">
        <v>35</v>
      </c>
      <c r="D8" s="45" t="s">
        <v>36</v>
      </c>
      <c r="E8" s="45" t="s">
        <v>37</v>
      </c>
      <c r="F8" s="45" t="s">
        <v>38</v>
      </c>
    </row>
    <row r="9" spans="1:7" s="8" customFormat="1" ht="26.25" customHeight="1">
      <c r="A9" s="53"/>
      <c r="B9" s="54" t="s">
        <v>38</v>
      </c>
      <c r="C9" s="155">
        <f>SUM(C12:C15)</f>
        <v>4745</v>
      </c>
      <c r="D9" s="155">
        <f>SUM(D12:D15)</f>
        <v>26</v>
      </c>
      <c r="E9" s="155">
        <f>SUM(E12:E15)</f>
        <v>6</v>
      </c>
      <c r="F9" s="155">
        <f>SUM(F12:F15)</f>
        <v>4777</v>
      </c>
      <c r="G9" s="10"/>
    </row>
    <row r="10" spans="1:7" s="8" customFormat="1" ht="11.25" customHeight="1">
      <c r="A10" s="53"/>
      <c r="B10" s="55"/>
      <c r="C10" s="295"/>
      <c r="D10" s="295"/>
      <c r="E10" s="295"/>
      <c r="F10" s="295"/>
      <c r="G10" s="10"/>
    </row>
    <row r="11" spans="1:7" s="8" customFormat="1" ht="13.5" customHeight="1">
      <c r="A11" s="53"/>
      <c r="B11" s="55" t="s">
        <v>9</v>
      </c>
      <c r="C11" s="295"/>
      <c r="D11" s="295"/>
      <c r="E11" s="295"/>
      <c r="F11" s="295"/>
      <c r="G11" s="10"/>
    </row>
    <row r="12" spans="1:7" s="8" customFormat="1" ht="13.5" customHeight="1">
      <c r="A12" s="56"/>
      <c r="B12" s="57" t="s">
        <v>5</v>
      </c>
      <c r="C12" s="312">
        <f>SUM(C17:C20)</f>
        <v>224</v>
      </c>
      <c r="D12" s="312">
        <f>SUM(D17:D19)</f>
        <v>3</v>
      </c>
      <c r="E12" s="312">
        <f>SUM(E17:E19)</f>
        <v>0</v>
      </c>
      <c r="F12" s="155">
        <f>SUM(C12:E12)</f>
        <v>227</v>
      </c>
    </row>
    <row r="13" spans="1:7" s="8" customFormat="1" ht="13.5" customHeight="1">
      <c r="A13" s="56"/>
      <c r="B13" s="57" t="s">
        <v>6</v>
      </c>
      <c r="C13" s="312">
        <f>SUM(C21:C44)</f>
        <v>1168</v>
      </c>
      <c r="D13" s="312">
        <f t="shared" ref="D13:E13" si="0">SUM(D21:D44)</f>
        <v>11</v>
      </c>
      <c r="E13" s="312">
        <f t="shared" si="0"/>
        <v>2</v>
      </c>
      <c r="F13" s="155">
        <f t="shared" ref="F13:F15" si="1">SUM(C13:E13)</f>
        <v>1181</v>
      </c>
    </row>
    <row r="14" spans="1:7" s="8" customFormat="1" ht="13.5" customHeight="1">
      <c r="A14" s="56"/>
      <c r="B14" s="57" t="s">
        <v>44</v>
      </c>
      <c r="C14" s="312">
        <f>SUM(C45:C47)</f>
        <v>582</v>
      </c>
      <c r="D14" s="312">
        <f t="shared" ref="D14:E14" si="2">SUM(D45:D47)</f>
        <v>4</v>
      </c>
      <c r="E14" s="312">
        <f t="shared" si="2"/>
        <v>2</v>
      </c>
      <c r="F14" s="155">
        <f t="shared" si="1"/>
        <v>588</v>
      </c>
    </row>
    <row r="15" spans="1:7" s="8" customFormat="1" ht="13.5" customHeight="1">
      <c r="A15" s="56"/>
      <c r="B15" s="57" t="s">
        <v>7</v>
      </c>
      <c r="C15" s="312">
        <f>SUM(C48:C102)</f>
        <v>2771</v>
      </c>
      <c r="D15" s="312">
        <f t="shared" ref="D15:E15" si="3">SUM(D48:D102)</f>
        <v>8</v>
      </c>
      <c r="E15" s="312">
        <f t="shared" si="3"/>
        <v>2</v>
      </c>
      <c r="F15" s="155">
        <f t="shared" si="1"/>
        <v>2781</v>
      </c>
    </row>
    <row r="16" spans="1:7" s="8" customFormat="1" ht="9" customHeight="1">
      <c r="A16" s="56"/>
      <c r="B16" s="57"/>
      <c r="C16" s="241"/>
      <c r="D16" s="241"/>
      <c r="E16" s="241"/>
      <c r="F16" s="241"/>
    </row>
    <row r="17" spans="1:68" s="8" customFormat="1" ht="13.5" customHeight="1">
      <c r="A17" s="56"/>
      <c r="B17" s="55" t="s">
        <v>10</v>
      </c>
      <c r="C17" s="241"/>
      <c r="D17" s="241"/>
      <c r="E17" s="241"/>
      <c r="F17" s="241"/>
    </row>
    <row r="18" spans="1:68" s="88" customFormat="1" ht="15" customHeight="1">
      <c r="A18" s="58"/>
      <c r="B18" s="120" t="s">
        <v>3509</v>
      </c>
      <c r="C18" s="242">
        <v>210</v>
      </c>
      <c r="D18" s="242">
        <v>0</v>
      </c>
      <c r="E18" s="242">
        <v>0</v>
      </c>
      <c r="F18" s="155">
        <f>SUM(C18:E18)</f>
        <v>210</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3510</v>
      </c>
      <c r="C19" s="242">
        <v>7</v>
      </c>
      <c r="D19" s="242">
        <v>3</v>
      </c>
      <c r="E19" s="242">
        <v>0</v>
      </c>
      <c r="F19" s="155">
        <f t="shared" ref="F19:F82" si="4">SUM(C19:E19)</f>
        <v>10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3511</v>
      </c>
      <c r="C20" s="242">
        <v>7</v>
      </c>
      <c r="D20" s="242">
        <v>0</v>
      </c>
      <c r="E20" s="242">
        <v>0</v>
      </c>
      <c r="F20" s="155">
        <f t="shared" si="4"/>
        <v>7</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3512</v>
      </c>
      <c r="C21" s="242">
        <v>8</v>
      </c>
      <c r="D21" s="242">
        <v>0</v>
      </c>
      <c r="E21" s="242">
        <v>0</v>
      </c>
      <c r="F21" s="155">
        <f t="shared" si="4"/>
        <v>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3513</v>
      </c>
      <c r="C22" s="242">
        <v>308</v>
      </c>
      <c r="D22" s="242">
        <v>0</v>
      </c>
      <c r="E22" s="242">
        <v>0</v>
      </c>
      <c r="F22" s="155">
        <f t="shared" si="4"/>
        <v>308</v>
      </c>
      <c r="G22" s="11"/>
      <c r="H22" s="11"/>
      <c r="I22" s="11"/>
    </row>
    <row r="23" spans="1:68" s="88" customFormat="1" ht="15" customHeight="1">
      <c r="A23" s="59"/>
      <c r="B23" s="120" t="s">
        <v>3514</v>
      </c>
      <c r="C23" s="242">
        <v>81</v>
      </c>
      <c r="D23" s="242">
        <v>0</v>
      </c>
      <c r="E23" s="242">
        <v>0</v>
      </c>
      <c r="F23" s="155">
        <f t="shared" si="4"/>
        <v>81</v>
      </c>
      <c r="G23" s="11"/>
      <c r="H23" s="11"/>
      <c r="I23" s="11"/>
    </row>
    <row r="24" spans="1:68" s="88" customFormat="1" ht="15" customHeight="1">
      <c r="A24" s="59"/>
      <c r="B24" s="120" t="s">
        <v>3515</v>
      </c>
      <c r="C24" s="242">
        <v>23</v>
      </c>
      <c r="D24" s="242">
        <v>0</v>
      </c>
      <c r="E24" s="242">
        <v>0</v>
      </c>
      <c r="F24" s="155">
        <f t="shared" si="4"/>
        <v>23</v>
      </c>
      <c r="G24" s="11"/>
      <c r="H24" s="11"/>
      <c r="I24" s="11"/>
    </row>
    <row r="25" spans="1:68" s="88" customFormat="1" ht="15" customHeight="1">
      <c r="A25" s="59"/>
      <c r="B25" s="120" t="s">
        <v>3670</v>
      </c>
      <c r="C25" s="242">
        <v>1</v>
      </c>
      <c r="D25" s="242">
        <v>0</v>
      </c>
      <c r="E25" s="242">
        <v>0</v>
      </c>
      <c r="F25" s="155">
        <f t="shared" si="4"/>
        <v>1</v>
      </c>
      <c r="G25" s="11"/>
      <c r="H25" s="11"/>
      <c r="I25" s="11"/>
    </row>
    <row r="26" spans="1:68" s="88" customFormat="1" ht="15" customHeight="1">
      <c r="A26" s="59"/>
      <c r="B26" s="120" t="s">
        <v>3516</v>
      </c>
      <c r="C26" s="242">
        <v>77</v>
      </c>
      <c r="D26" s="242">
        <v>0</v>
      </c>
      <c r="E26" s="242">
        <v>0</v>
      </c>
      <c r="F26" s="155">
        <f t="shared" si="4"/>
        <v>77</v>
      </c>
      <c r="G26" s="11"/>
      <c r="H26" s="11"/>
      <c r="I26" s="11"/>
    </row>
    <row r="27" spans="1:68" s="88" customFormat="1" ht="15" customHeight="1">
      <c r="A27" s="59"/>
      <c r="B27" s="120" t="s">
        <v>3517</v>
      </c>
      <c r="C27" s="242">
        <v>63</v>
      </c>
      <c r="D27" s="242">
        <v>2</v>
      </c>
      <c r="E27" s="242">
        <v>0</v>
      </c>
      <c r="F27" s="155">
        <f t="shared" si="4"/>
        <v>65</v>
      </c>
      <c r="G27" s="11"/>
      <c r="H27" s="11"/>
      <c r="I27" s="11"/>
    </row>
    <row r="28" spans="1:68" s="88" customFormat="1" ht="15" customHeight="1">
      <c r="A28" s="58"/>
      <c r="B28" s="120" t="s">
        <v>3518</v>
      </c>
      <c r="C28" s="242">
        <v>22</v>
      </c>
      <c r="D28" s="242">
        <v>0</v>
      </c>
      <c r="E28" s="242">
        <v>0</v>
      </c>
      <c r="F28" s="155">
        <f t="shared" si="4"/>
        <v>22</v>
      </c>
      <c r="G28" s="11"/>
      <c r="H28" s="11"/>
      <c r="I28" s="11"/>
    </row>
    <row r="29" spans="1:68" s="88" customFormat="1" ht="15" customHeight="1">
      <c r="A29" s="59"/>
      <c r="B29" s="120" t="s">
        <v>3519</v>
      </c>
      <c r="C29" s="242">
        <v>13</v>
      </c>
      <c r="D29" s="242">
        <v>1</v>
      </c>
      <c r="E29" s="242">
        <v>0</v>
      </c>
      <c r="F29" s="155">
        <f t="shared" si="4"/>
        <v>14</v>
      </c>
      <c r="G29" s="11"/>
      <c r="H29" s="11"/>
      <c r="I29" s="11"/>
    </row>
    <row r="30" spans="1:68" s="88" customFormat="1" ht="15" customHeight="1">
      <c r="A30" s="59"/>
      <c r="B30" s="120" t="s">
        <v>3520</v>
      </c>
      <c r="C30" s="242">
        <v>16</v>
      </c>
      <c r="D30" s="242">
        <v>0</v>
      </c>
      <c r="E30" s="242">
        <v>0</v>
      </c>
      <c r="F30" s="155">
        <f t="shared" si="4"/>
        <v>16</v>
      </c>
      <c r="G30" s="11"/>
      <c r="H30" s="11"/>
      <c r="I30" s="11"/>
    </row>
    <row r="31" spans="1:68" s="88" customFormat="1" ht="15" customHeight="1">
      <c r="A31" s="59"/>
      <c r="B31" s="120" t="s">
        <v>3521</v>
      </c>
      <c r="C31" s="242">
        <v>61</v>
      </c>
      <c r="D31" s="242">
        <v>1</v>
      </c>
      <c r="E31" s="242">
        <v>0</v>
      </c>
      <c r="F31" s="155">
        <f t="shared" si="4"/>
        <v>62</v>
      </c>
      <c r="G31" s="11"/>
      <c r="H31" s="11"/>
      <c r="I31" s="11"/>
    </row>
    <row r="32" spans="1:68" s="88" customFormat="1" ht="15" customHeight="1">
      <c r="A32" s="59"/>
      <c r="B32" s="120" t="s">
        <v>3522</v>
      </c>
      <c r="C32" s="242">
        <v>68</v>
      </c>
      <c r="D32" s="242">
        <v>2</v>
      </c>
      <c r="E32" s="242">
        <v>0</v>
      </c>
      <c r="F32" s="155">
        <f t="shared" si="4"/>
        <v>70</v>
      </c>
      <c r="G32" s="11"/>
      <c r="H32" s="11"/>
      <c r="I32" s="11"/>
    </row>
    <row r="33" spans="1:9" s="88" customFormat="1" ht="15" customHeight="1">
      <c r="A33" s="59"/>
      <c r="B33" s="120" t="s">
        <v>3523</v>
      </c>
      <c r="C33" s="242">
        <v>12</v>
      </c>
      <c r="D33" s="242">
        <v>1</v>
      </c>
      <c r="E33" s="242">
        <v>1</v>
      </c>
      <c r="F33" s="155">
        <f t="shared" si="4"/>
        <v>14</v>
      </c>
      <c r="G33" s="11"/>
      <c r="H33" s="11"/>
      <c r="I33" s="11"/>
    </row>
    <row r="34" spans="1:9" s="88" customFormat="1" ht="15" customHeight="1">
      <c r="A34" s="59"/>
      <c r="B34" s="120" t="s">
        <v>3524</v>
      </c>
      <c r="C34" s="242">
        <v>160</v>
      </c>
      <c r="D34" s="242">
        <v>4</v>
      </c>
      <c r="E34" s="242">
        <v>1</v>
      </c>
      <c r="F34" s="155">
        <f t="shared" si="4"/>
        <v>165</v>
      </c>
      <c r="G34" s="11"/>
      <c r="H34" s="11"/>
      <c r="I34" s="11"/>
    </row>
    <row r="35" spans="1:9" s="88" customFormat="1" ht="16.899999999999999" customHeight="1">
      <c r="A35" s="59"/>
      <c r="B35" s="120" t="s">
        <v>3652</v>
      </c>
      <c r="C35" s="242">
        <v>1</v>
      </c>
      <c r="D35" s="242">
        <v>0</v>
      </c>
      <c r="E35" s="242">
        <v>0</v>
      </c>
      <c r="F35" s="155">
        <f t="shared" si="4"/>
        <v>1</v>
      </c>
      <c r="G35" s="11"/>
      <c r="H35" s="11"/>
      <c r="I35" s="11"/>
    </row>
    <row r="36" spans="1:9" s="88" customFormat="1" ht="25.15" customHeight="1">
      <c r="A36" s="59"/>
      <c r="B36" s="120" t="s">
        <v>3525</v>
      </c>
      <c r="C36" s="242">
        <v>9</v>
      </c>
      <c r="D36" s="242">
        <v>0</v>
      </c>
      <c r="E36" s="242">
        <v>0</v>
      </c>
      <c r="F36" s="155">
        <f t="shared" si="4"/>
        <v>9</v>
      </c>
      <c r="G36" s="11"/>
      <c r="H36" s="11"/>
    </row>
    <row r="37" spans="1:9" s="88" customFormat="1" ht="15" customHeight="1">
      <c r="A37" s="59"/>
      <c r="B37" s="120" t="s">
        <v>3526</v>
      </c>
      <c r="C37" s="242">
        <v>48</v>
      </c>
      <c r="D37" s="242">
        <v>0</v>
      </c>
      <c r="E37" s="242">
        <v>0</v>
      </c>
      <c r="F37" s="155">
        <f t="shared" si="4"/>
        <v>48</v>
      </c>
      <c r="G37" s="11"/>
      <c r="H37" s="11"/>
    </row>
    <row r="38" spans="1:9" s="88" customFormat="1" ht="15" customHeight="1">
      <c r="A38" s="59"/>
      <c r="B38" s="120" t="s">
        <v>3527</v>
      </c>
      <c r="C38" s="242">
        <v>44</v>
      </c>
      <c r="D38" s="242">
        <v>0</v>
      </c>
      <c r="E38" s="242">
        <v>0</v>
      </c>
      <c r="F38" s="155">
        <f t="shared" si="4"/>
        <v>44</v>
      </c>
      <c r="G38" s="11"/>
      <c r="H38" s="11"/>
    </row>
    <row r="39" spans="1:9" s="88" customFormat="1" ht="15" customHeight="1">
      <c r="A39" s="59"/>
      <c r="B39" s="120" t="s">
        <v>3626</v>
      </c>
      <c r="C39" s="242">
        <v>7</v>
      </c>
      <c r="D39" s="242">
        <v>0</v>
      </c>
      <c r="E39" s="242">
        <v>0</v>
      </c>
      <c r="F39" s="155">
        <f t="shared" si="4"/>
        <v>7</v>
      </c>
      <c r="G39" s="11"/>
      <c r="H39" s="11"/>
    </row>
    <row r="40" spans="1:9" s="88" customFormat="1" ht="15" customHeight="1">
      <c r="A40" s="59"/>
      <c r="B40" s="120" t="s">
        <v>3528</v>
      </c>
      <c r="C40" s="242">
        <v>63</v>
      </c>
      <c r="D40" s="242">
        <v>0</v>
      </c>
      <c r="E40" s="242">
        <v>0</v>
      </c>
      <c r="F40" s="155">
        <f t="shared" si="4"/>
        <v>63</v>
      </c>
      <c r="G40" s="11"/>
      <c r="H40" s="11"/>
      <c r="I40" s="11"/>
    </row>
    <row r="41" spans="1:9" s="88" customFormat="1" ht="15" customHeight="1">
      <c r="A41" s="59"/>
      <c r="B41" s="120" t="s">
        <v>3529</v>
      </c>
      <c r="C41" s="127">
        <v>32</v>
      </c>
      <c r="D41" s="127">
        <v>0</v>
      </c>
      <c r="E41" s="127">
        <v>0</v>
      </c>
      <c r="F41" s="155">
        <f t="shared" si="4"/>
        <v>32</v>
      </c>
      <c r="G41" s="11"/>
      <c r="H41" s="11"/>
    </row>
    <row r="42" spans="1:9" s="88" customFormat="1" ht="15" customHeight="1">
      <c r="A42" s="59"/>
      <c r="B42" s="120" t="s">
        <v>3530</v>
      </c>
      <c r="C42" s="127">
        <v>3</v>
      </c>
      <c r="D42" s="127">
        <v>0</v>
      </c>
      <c r="E42" s="127">
        <v>0</v>
      </c>
      <c r="F42" s="155">
        <f t="shared" si="4"/>
        <v>3</v>
      </c>
      <c r="G42" s="11"/>
      <c r="H42" s="11"/>
    </row>
    <row r="43" spans="1:9" s="88" customFormat="1" ht="15" customHeight="1">
      <c r="A43" s="59"/>
      <c r="B43" s="120" t="s">
        <v>3558</v>
      </c>
      <c r="C43" s="127">
        <v>4</v>
      </c>
      <c r="D43" s="127">
        <v>0</v>
      </c>
      <c r="E43" s="127">
        <v>0</v>
      </c>
      <c r="F43" s="155">
        <f t="shared" si="4"/>
        <v>4</v>
      </c>
      <c r="G43" s="11"/>
      <c r="H43" s="11"/>
    </row>
    <row r="44" spans="1:9" s="88" customFormat="1" ht="15" customHeight="1">
      <c r="A44" s="59"/>
      <c r="B44" s="120" t="s">
        <v>3531</v>
      </c>
      <c r="C44" s="127">
        <v>44</v>
      </c>
      <c r="D44" s="127">
        <v>0</v>
      </c>
      <c r="E44" s="127">
        <v>0</v>
      </c>
      <c r="F44" s="155">
        <f t="shared" si="4"/>
        <v>44</v>
      </c>
      <c r="G44" s="11"/>
      <c r="H44" s="11"/>
    </row>
    <row r="45" spans="1:9" s="88" customFormat="1" ht="15" customHeight="1">
      <c r="A45" s="59"/>
      <c r="B45" s="120" t="s">
        <v>3532</v>
      </c>
      <c r="C45" s="127">
        <v>236</v>
      </c>
      <c r="D45" s="127">
        <v>2</v>
      </c>
      <c r="E45" s="127">
        <v>1</v>
      </c>
      <c r="F45" s="155">
        <f t="shared" si="4"/>
        <v>239</v>
      </c>
      <c r="G45" s="11"/>
      <c r="H45" s="11"/>
    </row>
    <row r="46" spans="1:9" s="88" customFormat="1" ht="15" customHeight="1">
      <c r="A46" s="59"/>
      <c r="B46" s="120" t="s">
        <v>3533</v>
      </c>
      <c r="C46" s="127">
        <v>25</v>
      </c>
      <c r="D46" s="127">
        <v>0</v>
      </c>
      <c r="E46" s="127">
        <v>0</v>
      </c>
      <c r="F46" s="155">
        <f t="shared" si="4"/>
        <v>25</v>
      </c>
      <c r="G46" s="11"/>
      <c r="H46" s="11"/>
    </row>
    <row r="47" spans="1:9" s="88" customFormat="1" ht="15" customHeight="1">
      <c r="A47" s="59"/>
      <c r="B47" s="120" t="s">
        <v>3534</v>
      </c>
      <c r="C47" s="127">
        <v>321</v>
      </c>
      <c r="D47" s="127">
        <v>2</v>
      </c>
      <c r="E47" s="127">
        <v>1</v>
      </c>
      <c r="F47" s="155">
        <f t="shared" si="4"/>
        <v>324</v>
      </c>
      <c r="G47" s="11"/>
      <c r="H47" s="11"/>
    </row>
    <row r="48" spans="1:9" s="88" customFormat="1" ht="15" customHeight="1">
      <c r="A48" s="59"/>
      <c r="B48" s="120" t="s">
        <v>3535</v>
      </c>
      <c r="C48" s="127">
        <v>90</v>
      </c>
      <c r="D48" s="127">
        <v>1</v>
      </c>
      <c r="E48" s="127">
        <v>0</v>
      </c>
      <c r="F48" s="155">
        <f t="shared" si="4"/>
        <v>91</v>
      </c>
      <c r="G48" s="11"/>
      <c r="H48" s="11"/>
    </row>
    <row r="49" spans="1:8" s="88" customFormat="1" ht="15" customHeight="1">
      <c r="A49" s="59"/>
      <c r="B49" s="120" t="s">
        <v>3536</v>
      </c>
      <c r="C49" s="127">
        <v>159</v>
      </c>
      <c r="D49" s="127">
        <v>1</v>
      </c>
      <c r="E49" s="127">
        <v>0</v>
      </c>
      <c r="F49" s="155">
        <f t="shared" si="4"/>
        <v>160</v>
      </c>
      <c r="G49" s="11"/>
      <c r="H49" s="11"/>
    </row>
    <row r="50" spans="1:8" s="88" customFormat="1" ht="15" customHeight="1">
      <c r="A50" s="59"/>
      <c r="B50" s="120" t="s">
        <v>3537</v>
      </c>
      <c r="C50" s="127">
        <v>188</v>
      </c>
      <c r="D50" s="127">
        <v>0</v>
      </c>
      <c r="E50" s="127">
        <v>0</v>
      </c>
      <c r="F50" s="155">
        <f t="shared" si="4"/>
        <v>188</v>
      </c>
      <c r="G50" s="11"/>
      <c r="H50" s="11"/>
    </row>
    <row r="51" spans="1:8" s="88" customFormat="1" ht="15" customHeight="1">
      <c r="A51" s="59"/>
      <c r="B51" s="120" t="s">
        <v>3538</v>
      </c>
      <c r="C51" s="127">
        <v>118</v>
      </c>
      <c r="D51" s="127">
        <v>1</v>
      </c>
      <c r="E51" s="127">
        <v>1</v>
      </c>
      <c r="F51" s="155">
        <f t="shared" si="4"/>
        <v>120</v>
      </c>
      <c r="G51" s="11"/>
      <c r="H51" s="11"/>
    </row>
    <row r="52" spans="1:8" s="88" customFormat="1" ht="15" customHeight="1">
      <c r="A52" s="59"/>
      <c r="B52" s="120" t="s">
        <v>3539</v>
      </c>
      <c r="C52" s="127">
        <v>15</v>
      </c>
      <c r="D52" s="127">
        <v>0</v>
      </c>
      <c r="E52" s="127">
        <v>0</v>
      </c>
      <c r="F52" s="155">
        <f t="shared" si="4"/>
        <v>15</v>
      </c>
      <c r="G52" s="11"/>
      <c r="H52" s="11"/>
    </row>
    <row r="53" spans="1:8" s="88" customFormat="1" ht="15" customHeight="1">
      <c r="A53" s="59"/>
      <c r="B53" s="120" t="s">
        <v>3540</v>
      </c>
      <c r="C53" s="127">
        <v>31</v>
      </c>
      <c r="D53" s="127">
        <v>0</v>
      </c>
      <c r="E53" s="127">
        <v>0</v>
      </c>
      <c r="F53" s="155">
        <f t="shared" si="4"/>
        <v>31</v>
      </c>
      <c r="G53" s="11"/>
      <c r="H53" s="11"/>
    </row>
    <row r="54" spans="1:8" s="88" customFormat="1" ht="15" customHeight="1">
      <c r="A54" s="59"/>
      <c r="B54" s="120" t="s">
        <v>3541</v>
      </c>
      <c r="C54" s="127">
        <v>33</v>
      </c>
      <c r="D54" s="127">
        <v>0</v>
      </c>
      <c r="E54" s="127">
        <v>0</v>
      </c>
      <c r="F54" s="114">
        <f t="shared" si="4"/>
        <v>33</v>
      </c>
      <c r="G54" s="11"/>
      <c r="H54" s="11"/>
    </row>
    <row r="55" spans="1:8" s="88" customFormat="1" ht="15" customHeight="1">
      <c r="A55" s="59"/>
      <c r="B55" s="120" t="s">
        <v>3542</v>
      </c>
      <c r="C55" s="127">
        <v>199</v>
      </c>
      <c r="D55" s="127">
        <v>1</v>
      </c>
      <c r="E55" s="127">
        <v>0</v>
      </c>
      <c r="F55" s="114">
        <f t="shared" si="4"/>
        <v>200</v>
      </c>
      <c r="G55" s="11"/>
      <c r="H55" s="11"/>
    </row>
    <row r="56" spans="1:8" s="88" customFormat="1" ht="15" customHeight="1">
      <c r="A56" s="59"/>
      <c r="B56" s="120" t="s">
        <v>3618</v>
      </c>
      <c r="C56" s="127">
        <v>2</v>
      </c>
      <c r="D56" s="127">
        <v>0</v>
      </c>
      <c r="E56" s="127">
        <v>0</v>
      </c>
      <c r="F56" s="114">
        <f t="shared" si="4"/>
        <v>2</v>
      </c>
      <c r="G56" s="11"/>
      <c r="H56" s="11"/>
    </row>
    <row r="57" spans="1:8" s="88" customFormat="1" ht="15" customHeight="1">
      <c r="A57" s="59"/>
      <c r="B57" s="120" t="s">
        <v>3629</v>
      </c>
      <c r="C57" s="127">
        <v>6</v>
      </c>
      <c r="D57" s="127">
        <v>0</v>
      </c>
      <c r="E57" s="127">
        <v>0</v>
      </c>
      <c r="F57" s="114">
        <f t="shared" si="4"/>
        <v>6</v>
      </c>
      <c r="G57" s="11"/>
      <c r="H57" s="11"/>
    </row>
    <row r="58" spans="1:8" s="88" customFormat="1" ht="15" customHeight="1">
      <c r="A58" s="59"/>
      <c r="B58" s="120" t="s">
        <v>3559</v>
      </c>
      <c r="C58" s="127">
        <v>1</v>
      </c>
      <c r="D58" s="127">
        <v>0</v>
      </c>
      <c r="E58" s="127">
        <v>0</v>
      </c>
      <c r="F58" s="114">
        <f t="shared" si="4"/>
        <v>1</v>
      </c>
      <c r="G58" s="11"/>
      <c r="H58" s="11"/>
    </row>
    <row r="59" spans="1:8" s="88" customFormat="1" ht="15" customHeight="1">
      <c r="A59" s="59"/>
      <c r="B59" s="120" t="s">
        <v>3674</v>
      </c>
      <c r="C59" s="127">
        <v>1</v>
      </c>
      <c r="D59" s="127">
        <v>0</v>
      </c>
      <c r="E59" s="127">
        <v>0</v>
      </c>
      <c r="F59" s="114">
        <f t="shared" si="4"/>
        <v>1</v>
      </c>
      <c r="G59" s="11"/>
      <c r="H59" s="11"/>
    </row>
    <row r="60" spans="1:8" s="88" customFormat="1" ht="15" customHeight="1">
      <c r="A60" s="59"/>
      <c r="B60" s="120" t="s">
        <v>3655</v>
      </c>
      <c r="C60" s="127">
        <v>2</v>
      </c>
      <c r="D60" s="127">
        <v>0</v>
      </c>
      <c r="E60" s="127">
        <v>0</v>
      </c>
      <c r="F60" s="114">
        <f t="shared" si="4"/>
        <v>2</v>
      </c>
      <c r="G60" s="11"/>
      <c r="H60" s="11"/>
    </row>
    <row r="61" spans="1:8" s="88" customFormat="1" ht="15" customHeight="1">
      <c r="A61" s="59"/>
      <c r="B61" s="120" t="s">
        <v>3632</v>
      </c>
      <c r="C61" s="127">
        <v>1</v>
      </c>
      <c r="D61" s="127">
        <v>0</v>
      </c>
      <c r="E61" s="127">
        <v>0</v>
      </c>
      <c r="F61" s="114">
        <f t="shared" si="4"/>
        <v>1</v>
      </c>
      <c r="G61" s="11"/>
      <c r="H61" s="11"/>
    </row>
    <row r="62" spans="1:8" s="88" customFormat="1" ht="15" customHeight="1">
      <c r="A62" s="59"/>
      <c r="B62" s="120" t="s">
        <v>3543</v>
      </c>
      <c r="C62" s="127">
        <v>15</v>
      </c>
      <c r="D62" s="127">
        <v>0</v>
      </c>
      <c r="E62" s="127">
        <v>0</v>
      </c>
      <c r="F62" s="114">
        <f t="shared" si="4"/>
        <v>15</v>
      </c>
      <c r="G62" s="11"/>
      <c r="H62" s="11"/>
    </row>
    <row r="63" spans="1:8" s="88" customFormat="1" ht="15" customHeight="1">
      <c r="A63" s="59"/>
      <c r="B63" s="120" t="s">
        <v>3631</v>
      </c>
      <c r="C63" s="127">
        <v>5</v>
      </c>
      <c r="D63" s="127">
        <v>0</v>
      </c>
      <c r="E63" s="127">
        <v>0</v>
      </c>
      <c r="F63" s="114">
        <f t="shared" si="4"/>
        <v>5</v>
      </c>
      <c r="G63" s="11"/>
      <c r="H63" s="11"/>
    </row>
    <row r="64" spans="1:8" s="88" customFormat="1" ht="15" customHeight="1">
      <c r="A64" s="59"/>
      <c r="B64" s="120" t="s">
        <v>3616</v>
      </c>
      <c r="C64" s="127">
        <v>3</v>
      </c>
      <c r="D64" s="127">
        <v>0</v>
      </c>
      <c r="E64" s="127">
        <v>0</v>
      </c>
      <c r="F64" s="114">
        <f t="shared" si="4"/>
        <v>3</v>
      </c>
      <c r="G64" s="11"/>
      <c r="H64" s="11"/>
    </row>
    <row r="65" spans="1:8" s="88" customFormat="1" ht="15" customHeight="1">
      <c r="A65" s="59"/>
      <c r="B65" s="120" t="s">
        <v>3654</v>
      </c>
      <c r="C65" s="127">
        <v>2</v>
      </c>
      <c r="D65" s="127">
        <v>0</v>
      </c>
      <c r="E65" s="127">
        <v>0</v>
      </c>
      <c r="F65" s="114">
        <f t="shared" si="4"/>
        <v>2</v>
      </c>
      <c r="G65" s="11"/>
      <c r="H65" s="11"/>
    </row>
    <row r="66" spans="1:8" s="88" customFormat="1" ht="15" customHeight="1">
      <c r="A66" s="59"/>
      <c r="B66" s="120" t="s">
        <v>3544</v>
      </c>
      <c r="C66" s="127">
        <v>128</v>
      </c>
      <c r="D66" s="127">
        <v>0</v>
      </c>
      <c r="E66" s="127">
        <v>1</v>
      </c>
      <c r="F66" s="114">
        <f t="shared" si="4"/>
        <v>129</v>
      </c>
      <c r="G66" s="11"/>
      <c r="H66" s="11"/>
    </row>
    <row r="67" spans="1:8" s="88" customFormat="1" ht="15" customHeight="1">
      <c r="A67" s="59"/>
      <c r="B67" s="120" t="s">
        <v>3627</v>
      </c>
      <c r="C67" s="127">
        <v>1</v>
      </c>
      <c r="D67" s="127">
        <v>0</v>
      </c>
      <c r="E67" s="127">
        <v>0</v>
      </c>
      <c r="F67" s="114">
        <f t="shared" si="4"/>
        <v>1</v>
      </c>
      <c r="G67" s="11"/>
      <c r="H67" s="11"/>
    </row>
    <row r="68" spans="1:8" s="88" customFormat="1" ht="15" customHeight="1">
      <c r="A68" s="59"/>
      <c r="B68" s="120" t="s">
        <v>3545</v>
      </c>
      <c r="C68" s="127">
        <v>15</v>
      </c>
      <c r="D68" s="127">
        <v>0</v>
      </c>
      <c r="E68" s="127">
        <v>0</v>
      </c>
      <c r="F68" s="114">
        <f t="shared" si="4"/>
        <v>15</v>
      </c>
      <c r="G68" s="11"/>
      <c r="H68" s="11"/>
    </row>
    <row r="69" spans="1:8" s="88" customFormat="1" ht="15" customHeight="1">
      <c r="A69" s="59"/>
      <c r="B69" s="120" t="s">
        <v>3546</v>
      </c>
      <c r="C69" s="127">
        <v>175</v>
      </c>
      <c r="D69" s="127">
        <v>3</v>
      </c>
      <c r="E69" s="127">
        <v>0</v>
      </c>
      <c r="F69" s="114">
        <f t="shared" si="4"/>
        <v>178</v>
      </c>
      <c r="G69" s="11"/>
      <c r="H69" s="11"/>
    </row>
    <row r="70" spans="1:8" s="88" customFormat="1" ht="15" customHeight="1">
      <c r="A70" s="59"/>
      <c r="B70" s="120" t="s">
        <v>3547</v>
      </c>
      <c r="C70" s="127">
        <v>12</v>
      </c>
      <c r="D70" s="127">
        <v>0</v>
      </c>
      <c r="E70" s="127">
        <v>0</v>
      </c>
      <c r="F70" s="114">
        <f t="shared" si="4"/>
        <v>12</v>
      </c>
      <c r="G70" s="11"/>
      <c r="H70" s="11"/>
    </row>
    <row r="71" spans="1:8" s="88" customFormat="1" ht="15" customHeight="1">
      <c r="A71" s="59"/>
      <c r="B71" s="120" t="s">
        <v>3548</v>
      </c>
      <c r="C71" s="127">
        <v>174</v>
      </c>
      <c r="D71" s="127">
        <v>1</v>
      </c>
      <c r="E71" s="127">
        <v>0</v>
      </c>
      <c r="F71" s="114">
        <f t="shared" si="4"/>
        <v>175</v>
      </c>
      <c r="G71" s="11"/>
      <c r="H71" s="11"/>
    </row>
    <row r="72" spans="1:8" s="88" customFormat="1" ht="15" customHeight="1">
      <c r="A72" s="59"/>
      <c r="B72" s="120" t="s">
        <v>3549</v>
      </c>
      <c r="C72" s="127">
        <v>39</v>
      </c>
      <c r="D72" s="127">
        <v>0</v>
      </c>
      <c r="E72" s="127">
        <v>0</v>
      </c>
      <c r="F72" s="114">
        <f t="shared" si="4"/>
        <v>39</v>
      </c>
      <c r="G72" s="11"/>
      <c r="H72" s="11"/>
    </row>
    <row r="73" spans="1:8" s="88" customFormat="1" ht="15" customHeight="1">
      <c r="A73" s="59"/>
      <c r="B73" s="120" t="s">
        <v>3550</v>
      </c>
      <c r="C73" s="127">
        <v>990</v>
      </c>
      <c r="D73" s="127">
        <v>0</v>
      </c>
      <c r="E73" s="127">
        <v>0</v>
      </c>
      <c r="F73" s="114">
        <f t="shared" si="4"/>
        <v>990</v>
      </c>
      <c r="G73" s="11"/>
      <c r="H73" s="11"/>
    </row>
    <row r="74" spans="1:8" s="88" customFormat="1" ht="15" customHeight="1">
      <c r="A74" s="59"/>
      <c r="B74" s="120" t="s">
        <v>3551</v>
      </c>
      <c r="C74" s="127">
        <v>123</v>
      </c>
      <c r="D74" s="127">
        <v>0</v>
      </c>
      <c r="E74" s="127">
        <v>0</v>
      </c>
      <c r="F74" s="114">
        <f t="shared" si="4"/>
        <v>123</v>
      </c>
      <c r="G74" s="11"/>
      <c r="H74" s="11"/>
    </row>
    <row r="75" spans="1:8" s="88" customFormat="1" ht="15" customHeight="1">
      <c r="A75" s="59"/>
      <c r="B75" s="120" t="s">
        <v>3552</v>
      </c>
      <c r="C75" s="127">
        <v>106</v>
      </c>
      <c r="D75" s="127">
        <v>0</v>
      </c>
      <c r="E75" s="127">
        <v>0</v>
      </c>
      <c r="F75" s="114">
        <f t="shared" si="4"/>
        <v>106</v>
      </c>
      <c r="G75" s="11"/>
      <c r="H75" s="11"/>
    </row>
    <row r="76" spans="1:8" s="88" customFormat="1" ht="15" customHeight="1">
      <c r="A76" s="59"/>
      <c r="B76" s="120" t="s">
        <v>3624</v>
      </c>
      <c r="C76" s="127">
        <v>3</v>
      </c>
      <c r="D76" s="127">
        <v>0</v>
      </c>
      <c r="E76" s="127">
        <v>0</v>
      </c>
      <c r="F76" s="114">
        <f t="shared" si="4"/>
        <v>3</v>
      </c>
      <c r="G76" s="11"/>
      <c r="H76" s="11"/>
    </row>
    <row r="77" spans="1:8" s="88" customFormat="1" ht="15" customHeight="1">
      <c r="A77" s="59"/>
      <c r="B77" s="120" t="s">
        <v>3663</v>
      </c>
      <c r="C77" s="127">
        <v>1</v>
      </c>
      <c r="D77" s="127">
        <v>0</v>
      </c>
      <c r="E77" s="127">
        <v>0</v>
      </c>
      <c r="F77" s="114">
        <f t="shared" si="4"/>
        <v>1</v>
      </c>
      <c r="G77" s="11"/>
      <c r="H77" s="11"/>
    </row>
    <row r="78" spans="1:8" s="88" customFormat="1" ht="15" customHeight="1">
      <c r="A78" s="59"/>
      <c r="B78" s="120" t="s">
        <v>3675</v>
      </c>
      <c r="C78" s="127">
        <v>1</v>
      </c>
      <c r="D78" s="127">
        <v>0</v>
      </c>
      <c r="E78" s="127">
        <v>0</v>
      </c>
      <c r="F78" s="114">
        <f t="shared" si="4"/>
        <v>1</v>
      </c>
      <c r="G78" s="11"/>
      <c r="H78" s="11"/>
    </row>
    <row r="79" spans="1:8" s="88" customFormat="1" ht="15" customHeight="1">
      <c r="A79" s="59"/>
      <c r="B79" s="120" t="s">
        <v>3553</v>
      </c>
      <c r="C79" s="127">
        <v>97</v>
      </c>
      <c r="D79" s="127">
        <v>0</v>
      </c>
      <c r="E79" s="127">
        <v>0</v>
      </c>
      <c r="F79" s="114">
        <f t="shared" si="4"/>
        <v>97</v>
      </c>
      <c r="G79" s="11"/>
      <c r="H79" s="11"/>
    </row>
    <row r="80" spans="1:8" s="88" customFormat="1" ht="15" customHeight="1">
      <c r="A80" s="59"/>
      <c r="B80" s="120" t="s">
        <v>3554</v>
      </c>
      <c r="C80" s="127">
        <v>6</v>
      </c>
      <c r="D80" s="127">
        <v>0</v>
      </c>
      <c r="E80" s="127">
        <v>0</v>
      </c>
      <c r="F80" s="114">
        <f t="shared" si="4"/>
        <v>6</v>
      </c>
      <c r="G80" s="11"/>
      <c r="H80" s="11"/>
    </row>
    <row r="81" spans="1:8" s="88" customFormat="1" ht="15" customHeight="1">
      <c r="A81" s="59"/>
      <c r="B81" s="120" t="s">
        <v>3555</v>
      </c>
      <c r="C81" s="127">
        <v>4</v>
      </c>
      <c r="D81" s="127">
        <v>0</v>
      </c>
      <c r="E81" s="127">
        <v>0</v>
      </c>
      <c r="F81" s="114">
        <f t="shared" si="4"/>
        <v>4</v>
      </c>
      <c r="G81" s="11"/>
      <c r="H81" s="11"/>
    </row>
    <row r="82" spans="1:8" s="88" customFormat="1" ht="15" customHeight="1">
      <c r="A82" s="59"/>
      <c r="B82" s="120" t="s">
        <v>3556</v>
      </c>
      <c r="C82" s="127">
        <v>18</v>
      </c>
      <c r="D82" s="127">
        <v>0</v>
      </c>
      <c r="E82" s="127">
        <v>0</v>
      </c>
      <c r="F82" s="114">
        <f t="shared" si="4"/>
        <v>18</v>
      </c>
      <c r="G82" s="11"/>
      <c r="H82" s="11"/>
    </row>
    <row r="83" spans="1:8" s="88" customFormat="1" ht="15" customHeight="1">
      <c r="A83" s="59"/>
      <c r="B83" s="120" t="s">
        <v>3557</v>
      </c>
      <c r="C83" s="127">
        <v>7</v>
      </c>
      <c r="D83" s="127">
        <v>0</v>
      </c>
      <c r="E83" s="127">
        <v>0</v>
      </c>
      <c r="F83" s="114">
        <f t="shared" ref="F83" si="5">SUM(C83:E83)</f>
        <v>7</v>
      </c>
      <c r="G83" s="11"/>
      <c r="H83" s="11"/>
    </row>
    <row r="84" spans="1:8" ht="15" customHeight="1">
      <c r="B84" s="122"/>
    </row>
    <row r="85" spans="1:8" ht="15" customHeight="1">
      <c r="B85" s="122"/>
    </row>
    <row r="86" spans="1:8" ht="15" customHeight="1">
      <c r="B86" s="122"/>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2" workbookViewId="0">
      <selection activeCell="G18" sqref="G18:G38"/>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32" t="s">
        <v>33</v>
      </c>
      <c r="B1" s="345"/>
      <c r="C1" s="345"/>
      <c r="D1" s="345"/>
      <c r="E1" s="37"/>
      <c r="F1" s="37"/>
      <c r="G1" s="1"/>
      <c r="I1" s="1"/>
      <c r="J1" s="179"/>
    </row>
    <row r="2" spans="1:133" ht="5.25" customHeight="1">
      <c r="B2" s="3"/>
      <c r="D2" s="1"/>
      <c r="E2" s="1"/>
      <c r="F2" s="1"/>
      <c r="G2" s="1"/>
      <c r="I2" s="1"/>
      <c r="J2" s="1"/>
    </row>
    <row r="3" spans="1:133" s="67" customFormat="1" ht="15" customHeight="1">
      <c r="A3" s="42" t="s">
        <v>3463</v>
      </c>
      <c r="B3" s="42"/>
      <c r="C3" s="42"/>
      <c r="D3" s="42"/>
      <c r="E3" s="42"/>
      <c r="F3" s="42"/>
      <c r="G3" s="42"/>
      <c r="H3" s="42"/>
      <c r="I3" s="42"/>
      <c r="J3" s="42"/>
    </row>
    <row r="4" spans="1:133" s="67" customFormat="1" ht="15" customHeight="1">
      <c r="A4" s="43" t="s">
        <v>3462</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5" t="s">
        <v>3673</v>
      </c>
      <c r="B6" s="364"/>
      <c r="C6" s="364"/>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7"/>
      <c r="C7" s="46"/>
      <c r="D7" s="365" t="s">
        <v>3362</v>
      </c>
      <c r="E7" s="365"/>
      <c r="F7" s="46"/>
      <c r="G7" s="366" t="s">
        <v>3363</v>
      </c>
      <c r="H7" s="46"/>
      <c r="I7" s="368" t="s">
        <v>3364</v>
      </c>
      <c r="J7" s="368"/>
    </row>
    <row r="8" spans="1:133" s="67" customFormat="1" ht="21.95" customHeight="1">
      <c r="B8" s="347"/>
      <c r="C8" s="46"/>
      <c r="D8" s="186" t="s">
        <v>3359</v>
      </c>
      <c r="E8" s="186" t="s">
        <v>37</v>
      </c>
      <c r="F8" s="46"/>
      <c r="G8" s="367"/>
      <c r="H8" s="46"/>
      <c r="I8" s="186" t="s">
        <v>3359</v>
      </c>
      <c r="J8" s="186" t="s">
        <v>37</v>
      </c>
    </row>
    <row r="9" spans="1:133" s="34" customFormat="1" ht="26.25" customHeight="1">
      <c r="A9" s="187"/>
      <c r="B9" s="188" t="s">
        <v>38</v>
      </c>
      <c r="C9" s="189"/>
      <c r="D9" s="190">
        <f>SUM(D12:D15)</f>
        <v>4506</v>
      </c>
      <c r="E9" s="190">
        <f>SUM(E12:E15)</f>
        <v>5</v>
      </c>
      <c r="F9" s="191"/>
      <c r="G9" s="301">
        <f>SUM(G12:G15)</f>
        <v>105957.2</v>
      </c>
      <c r="H9" s="301"/>
      <c r="I9" s="301">
        <f>(D9*100000/G9)/10</f>
        <v>425.26605082052004</v>
      </c>
      <c r="J9" s="302">
        <f>(E9*100000/G9)/10</f>
        <v>0.47188864937918329</v>
      </c>
      <c r="K9" s="33"/>
      <c r="L9" s="33"/>
      <c r="M9" s="33"/>
    </row>
    <row r="10" spans="1:133" ht="9" customHeight="1">
      <c r="A10" s="67"/>
      <c r="B10" s="188"/>
      <c r="C10" s="194"/>
      <c r="D10" s="190"/>
      <c r="E10" s="190"/>
      <c r="F10" s="191"/>
      <c r="G10" s="301"/>
      <c r="H10" s="301"/>
      <c r="I10" s="301"/>
      <c r="J10" s="302"/>
      <c r="K10" s="33"/>
      <c r="L10" s="6"/>
    </row>
    <row r="11" spans="1:133" s="34" customFormat="1" ht="13.5" customHeight="1">
      <c r="A11" s="187"/>
      <c r="B11" s="55" t="s">
        <v>9</v>
      </c>
      <c r="C11" s="196"/>
      <c r="D11" s="190"/>
      <c r="E11" s="190"/>
      <c r="F11" s="191"/>
      <c r="G11" s="222"/>
      <c r="H11" s="222"/>
      <c r="I11" s="222"/>
      <c r="J11" s="303"/>
      <c r="K11" s="33"/>
      <c r="L11" s="33"/>
    </row>
    <row r="12" spans="1:133" ht="13.5" customHeight="1">
      <c r="A12" s="67"/>
      <c r="B12" s="57" t="s">
        <v>5</v>
      </c>
      <c r="C12" s="197"/>
      <c r="D12" s="243">
        <f>D18</f>
        <v>182</v>
      </c>
      <c r="E12" s="243">
        <f>E18</f>
        <v>0</v>
      </c>
      <c r="F12" s="195"/>
      <c r="G12" s="222">
        <f>G18</f>
        <v>4325.0999999999995</v>
      </c>
      <c r="H12" s="222"/>
      <c r="I12" s="222">
        <f>(D12*100000/G12)/10</f>
        <v>420.79951908626401</v>
      </c>
      <c r="J12" s="303">
        <f>(E12*100000/G12)/10</f>
        <v>0</v>
      </c>
      <c r="K12" s="33"/>
      <c r="L12" s="33"/>
    </row>
    <row r="13" spans="1:133" ht="13.5" customHeight="1">
      <c r="A13" s="67"/>
      <c r="B13" s="57" t="s">
        <v>6</v>
      </c>
      <c r="C13" s="197"/>
      <c r="D13" s="243">
        <f>SUM(D19:D22)</f>
        <v>1153</v>
      </c>
      <c r="E13" s="243">
        <f>SUM(E19:E22)</f>
        <v>2</v>
      </c>
      <c r="F13" s="195"/>
      <c r="G13" s="222">
        <f>SUM(G19:G22)</f>
        <v>24771.199999999993</v>
      </c>
      <c r="H13" s="222"/>
      <c r="I13" s="222">
        <f t="shared" ref="I13:I15" si="0">(D13*100000/G13)/10</f>
        <v>465.45988890324259</v>
      </c>
      <c r="J13" s="303">
        <f t="shared" ref="J13:J15" si="1">(E13*100000/G13)/10</f>
        <v>0.80738922619816589</v>
      </c>
      <c r="K13" s="33"/>
      <c r="L13" s="33"/>
    </row>
    <row r="14" spans="1:133" ht="13.5" customHeight="1">
      <c r="A14" s="67"/>
      <c r="B14" s="57" t="s">
        <v>44</v>
      </c>
      <c r="C14" s="197"/>
      <c r="D14" s="243">
        <f>D23</f>
        <v>516</v>
      </c>
      <c r="E14" s="243">
        <f>E23</f>
        <v>1</v>
      </c>
      <c r="F14" s="195"/>
      <c r="G14" s="222">
        <f>G23</f>
        <v>5611.1</v>
      </c>
      <c r="H14" s="222"/>
      <c r="I14" s="222">
        <f t="shared" si="0"/>
        <v>919.60578139758695</v>
      </c>
      <c r="J14" s="303">
        <f t="shared" si="1"/>
        <v>1.7821817468945482</v>
      </c>
      <c r="K14" s="33"/>
      <c r="L14" s="33"/>
    </row>
    <row r="15" spans="1:133" ht="13.5" customHeight="1">
      <c r="A15" s="67"/>
      <c r="B15" s="57" t="s">
        <v>7</v>
      </c>
      <c r="C15" s="197"/>
      <c r="D15" s="243">
        <f>SUM(D24:D37)</f>
        <v>2655</v>
      </c>
      <c r="E15" s="243">
        <f>SUM(E24:E37)</f>
        <v>2</v>
      </c>
      <c r="F15" s="195"/>
      <c r="G15" s="222">
        <f>SUM(G24:G38)</f>
        <v>71249.8</v>
      </c>
      <c r="H15" s="222"/>
      <c r="I15" s="222">
        <f t="shared" si="0"/>
        <v>372.63262493368404</v>
      </c>
      <c r="J15" s="303">
        <f t="shared" si="1"/>
        <v>0.2807025423229258</v>
      </c>
      <c r="K15" s="33"/>
      <c r="L15" s="33"/>
      <c r="N15" s="6"/>
    </row>
    <row r="16" spans="1:133" ht="9" customHeight="1">
      <c r="A16" s="67"/>
      <c r="B16" s="199"/>
      <c r="C16" s="197"/>
      <c r="D16" s="243"/>
      <c r="E16" s="243"/>
      <c r="F16" s="195"/>
      <c r="G16" s="222"/>
      <c r="H16" s="222"/>
      <c r="I16" s="222"/>
      <c r="J16" s="303"/>
      <c r="K16" s="33"/>
      <c r="L16" s="33"/>
    </row>
    <row r="17" spans="1:13" ht="13.5" customHeight="1">
      <c r="A17" s="67"/>
      <c r="B17" s="55" t="s">
        <v>3365</v>
      </c>
      <c r="C17" s="197"/>
      <c r="D17" s="243"/>
      <c r="E17" s="243"/>
      <c r="F17" s="195"/>
      <c r="G17" s="222"/>
      <c r="H17" s="222"/>
      <c r="I17" s="222"/>
      <c r="J17" s="303"/>
      <c r="K17" s="33"/>
      <c r="L17" s="33"/>
    </row>
    <row r="18" spans="1:13" ht="13.5" customHeight="1">
      <c r="A18" s="200" t="s">
        <v>39</v>
      </c>
      <c r="B18" s="136" t="s">
        <v>573</v>
      </c>
      <c r="C18" s="197"/>
      <c r="D18" s="243">
        <f>SUM('ATR-A2.2'!F18:F20)</f>
        <v>182</v>
      </c>
      <c r="E18" s="243">
        <f>SUM('ATR-A2.2'!E18:E20)</f>
        <v>0</v>
      </c>
      <c r="F18" s="195"/>
      <c r="G18" s="222">
        <v>4325.0999999999995</v>
      </c>
      <c r="H18" s="222"/>
      <c r="I18" s="222">
        <f>(D18*100000/G18)/10</f>
        <v>420.79951908626401</v>
      </c>
      <c r="J18" s="303">
        <f>(E18*100000/G18)/10</f>
        <v>0</v>
      </c>
      <c r="K18" s="33"/>
      <c r="L18" s="33"/>
      <c r="M18" s="201"/>
    </row>
    <row r="19" spans="1:13" ht="13.5" customHeight="1">
      <c r="A19" s="200" t="s">
        <v>40</v>
      </c>
      <c r="B19" s="136" t="s">
        <v>580</v>
      </c>
      <c r="C19" s="197"/>
      <c r="D19" s="243">
        <f>SUM('ATR-A2.2'!F21)</f>
        <v>8</v>
      </c>
      <c r="E19" s="243">
        <f>SUM('ATR-A2.2'!E21)</f>
        <v>0</v>
      </c>
      <c r="F19" s="195"/>
      <c r="G19" s="222">
        <v>124.09999999999998</v>
      </c>
      <c r="H19" s="222"/>
      <c r="I19" s="222">
        <f t="shared" ref="I19:I38" si="2">(D19*100000/G19)/10</f>
        <v>644.64141821112014</v>
      </c>
      <c r="J19" s="303">
        <f t="shared" ref="J19:J38" si="3">(E19*100000/G19)/10</f>
        <v>0</v>
      </c>
      <c r="K19" s="33"/>
      <c r="L19" s="33"/>
      <c r="M19" s="201"/>
    </row>
    <row r="20" spans="1:13" ht="13.5" customHeight="1">
      <c r="A20" s="200" t="s">
        <v>41</v>
      </c>
      <c r="B20" s="136" t="s">
        <v>589</v>
      </c>
      <c r="C20" s="197"/>
      <c r="D20" s="243">
        <f>SUM('ATR-A2.2'!F22:F41)</f>
        <v>1097</v>
      </c>
      <c r="E20" s="243">
        <f>SUM('ATR-A2.2'!E22:E41)</f>
        <v>1</v>
      </c>
      <c r="F20" s="195"/>
      <c r="G20" s="222">
        <v>23385.099999999995</v>
      </c>
      <c r="H20" s="222"/>
      <c r="I20" s="222">
        <f t="shared" si="2"/>
        <v>469.10212058105378</v>
      </c>
      <c r="J20" s="303">
        <f t="shared" si="3"/>
        <v>0.42762271702921961</v>
      </c>
      <c r="K20" s="33"/>
      <c r="L20" s="33"/>
    </row>
    <row r="21" spans="1:13" s="34" customFormat="1" ht="13.5" customHeight="1">
      <c r="A21" s="200" t="s">
        <v>622</v>
      </c>
      <c r="B21" s="85" t="s">
        <v>623</v>
      </c>
      <c r="C21" s="202"/>
      <c r="D21" s="243">
        <v>0</v>
      </c>
      <c r="E21" s="243">
        <v>0</v>
      </c>
      <c r="F21" s="191"/>
      <c r="G21" s="222">
        <v>176.3</v>
      </c>
      <c r="H21" s="222"/>
      <c r="I21" s="222">
        <f t="shared" si="2"/>
        <v>0</v>
      </c>
      <c r="J21" s="303">
        <f t="shared" si="3"/>
        <v>0</v>
      </c>
      <c r="K21" s="33"/>
      <c r="L21" s="33"/>
    </row>
    <row r="22" spans="1:13" ht="13.5" customHeight="1">
      <c r="A22" s="200" t="s">
        <v>42</v>
      </c>
      <c r="B22" s="136" t="s">
        <v>3366</v>
      </c>
      <c r="C22" s="197"/>
      <c r="D22" s="243">
        <f>SUM('ATR-A2.2'!F42:F43)</f>
        <v>48</v>
      </c>
      <c r="E22" s="243">
        <f>SUM('ATR-A2.2'!E42:E44)</f>
        <v>1</v>
      </c>
      <c r="F22" s="195"/>
      <c r="G22" s="222">
        <v>1085.7</v>
      </c>
      <c r="H22" s="222"/>
      <c r="I22" s="222">
        <f t="shared" si="2"/>
        <v>442.11108040895272</v>
      </c>
      <c r="J22" s="303">
        <f t="shared" si="3"/>
        <v>9.2106475085198483</v>
      </c>
      <c r="K22" s="33"/>
      <c r="L22" s="33"/>
    </row>
    <row r="23" spans="1:13" ht="13.5" customHeight="1">
      <c r="A23" s="200" t="s">
        <v>43</v>
      </c>
      <c r="B23" s="136" t="s">
        <v>44</v>
      </c>
      <c r="C23" s="197"/>
      <c r="D23" s="243">
        <f>SUM('ATR-A2.2'!F44:F46)</f>
        <v>516</v>
      </c>
      <c r="E23" s="243">
        <f>SUM('ATR-A2.2'!E45:E47)</f>
        <v>1</v>
      </c>
      <c r="F23" s="195"/>
      <c r="G23" s="222">
        <v>5611.1</v>
      </c>
      <c r="H23" s="222"/>
      <c r="I23" s="222">
        <f t="shared" si="2"/>
        <v>919.60578139758695</v>
      </c>
      <c r="J23" s="303">
        <f t="shared" si="3"/>
        <v>1.7821817468945482</v>
      </c>
      <c r="K23" s="33"/>
      <c r="L23" s="33"/>
    </row>
    <row r="24" spans="1:13" ht="13.5" customHeight="1">
      <c r="A24" s="200" t="s">
        <v>3466</v>
      </c>
      <c r="B24" s="85" t="s">
        <v>3367</v>
      </c>
      <c r="C24" s="197"/>
      <c r="D24" s="243">
        <f>SUM('ATR-A2.2'!F47:F49)</f>
        <v>405</v>
      </c>
      <c r="E24" s="243">
        <f>SUM('ATR-A2.2'!E48:E50)</f>
        <v>1</v>
      </c>
      <c r="F24" s="195"/>
      <c r="G24" s="222">
        <v>13889.899999999998</v>
      </c>
      <c r="H24" s="222"/>
      <c r="I24" s="222">
        <f t="shared" si="2"/>
        <v>291.57877306532089</v>
      </c>
      <c r="J24" s="303">
        <f t="shared" si="3"/>
        <v>0.71994758781560708</v>
      </c>
      <c r="K24" s="33"/>
      <c r="L24" s="33"/>
    </row>
    <row r="25" spans="1:13" ht="13.5" customHeight="1">
      <c r="A25" s="200" t="s">
        <v>45</v>
      </c>
      <c r="B25" s="136" t="s">
        <v>639</v>
      </c>
      <c r="C25" s="197"/>
      <c r="D25" s="243">
        <f>SUM('ATR-A2.2'!F50:F52)</f>
        <v>145</v>
      </c>
      <c r="E25" s="243">
        <f>SUM('ATR-A2.2'!E51:E53)</f>
        <v>0</v>
      </c>
      <c r="F25" s="203"/>
      <c r="G25" s="222">
        <v>3610.2000000000003</v>
      </c>
      <c r="H25" s="222"/>
      <c r="I25" s="222">
        <f t="shared" si="2"/>
        <v>401.63979834912186</v>
      </c>
      <c r="J25" s="303">
        <f t="shared" si="3"/>
        <v>0</v>
      </c>
      <c r="K25" s="33"/>
      <c r="L25" s="33"/>
    </row>
    <row r="26" spans="1:13" s="34" customFormat="1" ht="13.5" customHeight="1">
      <c r="A26" s="200" t="s">
        <v>46</v>
      </c>
      <c r="B26" s="136" t="s">
        <v>646</v>
      </c>
      <c r="C26" s="202"/>
      <c r="D26" s="243">
        <f>SUM('ATR-A2.2'!F53:F54)</f>
        <v>208</v>
      </c>
      <c r="E26" s="243">
        <f>SUM('ATR-A2.2'!E54:E55)</f>
        <v>0</v>
      </c>
      <c r="F26" s="191"/>
      <c r="G26" s="222">
        <v>7232.2</v>
      </c>
      <c r="H26" s="222"/>
      <c r="I26" s="222">
        <f t="shared" si="2"/>
        <v>287.60266585547964</v>
      </c>
      <c r="J26" s="303">
        <f t="shared" si="3"/>
        <v>0</v>
      </c>
      <c r="K26" s="33"/>
      <c r="L26" s="33"/>
    </row>
    <row r="27" spans="1:13" ht="13.5" customHeight="1">
      <c r="A27" s="200" t="s">
        <v>47</v>
      </c>
      <c r="B27" s="136" t="s">
        <v>650</v>
      </c>
      <c r="C27" s="197"/>
      <c r="D27" s="243">
        <f>SUM('ATR-A2.2'!F55:F56)</f>
        <v>8</v>
      </c>
      <c r="E27" s="243">
        <f>SUM('ATR-A2.2'!E56:E57)</f>
        <v>0</v>
      </c>
      <c r="F27" s="195"/>
      <c r="G27" s="222">
        <v>1580.1</v>
      </c>
      <c r="H27" s="222"/>
      <c r="I27" s="222">
        <f t="shared" si="2"/>
        <v>50.629706980570852</v>
      </c>
      <c r="J27" s="303">
        <f t="shared" si="3"/>
        <v>0</v>
      </c>
      <c r="K27" s="33"/>
      <c r="L27" s="33"/>
    </row>
    <row r="28" spans="1:13" s="34" customFormat="1" ht="13.5" customHeight="1">
      <c r="A28" s="200" t="s">
        <v>48</v>
      </c>
      <c r="B28" s="136" t="s">
        <v>658</v>
      </c>
      <c r="C28" s="189"/>
      <c r="D28" s="243">
        <f>SUM('ATR-A2.2'!F57:F57)</f>
        <v>1</v>
      </c>
      <c r="E28" s="243">
        <f>SUM('ATR-A2.2'!E58:E59)</f>
        <v>0</v>
      </c>
      <c r="F28" s="191"/>
      <c r="G28" s="222">
        <v>1360</v>
      </c>
      <c r="H28" s="222"/>
      <c r="I28" s="222">
        <f t="shared" si="2"/>
        <v>7.3529411764705888</v>
      </c>
      <c r="J28" s="303">
        <f t="shared" si="3"/>
        <v>0</v>
      </c>
      <c r="K28" s="33"/>
      <c r="L28" s="33"/>
    </row>
    <row r="29" spans="1:13" ht="13.5" customHeight="1">
      <c r="A29" s="200" t="s">
        <v>53</v>
      </c>
      <c r="B29" s="136" t="s">
        <v>663</v>
      </c>
      <c r="C29" s="197"/>
      <c r="D29" s="243">
        <f>SUM('ATR-A2.2'!F58:F58)</f>
        <v>2</v>
      </c>
      <c r="E29" s="243">
        <f>SUM('ATR-A2.2'!E60:E60)</f>
        <v>0</v>
      </c>
      <c r="F29" s="195"/>
      <c r="G29" s="222">
        <v>332.29999999999995</v>
      </c>
      <c r="H29" s="222"/>
      <c r="I29" s="222">
        <f t="shared" si="2"/>
        <v>60.186578393018365</v>
      </c>
      <c r="J29" s="303">
        <f t="shared" si="3"/>
        <v>0</v>
      </c>
      <c r="K29" s="33"/>
      <c r="L29" s="33"/>
    </row>
    <row r="30" spans="1:13" s="34" customFormat="1" ht="13.5" customHeight="1">
      <c r="A30" s="200" t="s">
        <v>49</v>
      </c>
      <c r="B30" s="136" t="s">
        <v>664</v>
      </c>
      <c r="C30" s="196"/>
      <c r="D30" s="243">
        <f>SUM('ATR-A2.2'!F59:F62)</f>
        <v>18</v>
      </c>
      <c r="E30" s="243">
        <f>SUM('ATR-A2.2'!E61:E64)</f>
        <v>1</v>
      </c>
      <c r="F30" s="191"/>
      <c r="G30" s="222">
        <v>3043.0999999999995</v>
      </c>
      <c r="H30" s="222"/>
      <c r="I30" s="222">
        <f t="shared" si="2"/>
        <v>59.150208668791706</v>
      </c>
      <c r="J30" s="303">
        <f t="shared" si="3"/>
        <v>3.2861227038217615</v>
      </c>
      <c r="K30" s="33"/>
      <c r="L30" s="33"/>
    </row>
    <row r="31" spans="1:13" ht="13.5" customHeight="1">
      <c r="A31" s="200" t="s">
        <v>50</v>
      </c>
      <c r="B31" s="136" t="s">
        <v>3368</v>
      </c>
      <c r="C31" s="197"/>
      <c r="D31" s="243">
        <f>SUM('ATR-A2.2'!F63:F67)</f>
        <v>322</v>
      </c>
      <c r="E31" s="243">
        <f>SUM('ATR-A2.2'!E65:E70)</f>
        <v>0</v>
      </c>
      <c r="F31" s="195"/>
      <c r="G31" s="222">
        <v>6613.2999999999993</v>
      </c>
      <c r="H31" s="222"/>
      <c r="I31" s="222">
        <f t="shared" si="2"/>
        <v>486.89761541136806</v>
      </c>
      <c r="J31" s="303">
        <f t="shared" si="3"/>
        <v>0</v>
      </c>
      <c r="K31" s="33"/>
      <c r="L31" s="33"/>
    </row>
    <row r="32" spans="1:13" ht="13.5" customHeight="1">
      <c r="A32" s="200" t="s">
        <v>54</v>
      </c>
      <c r="B32" s="85" t="s">
        <v>3369</v>
      </c>
      <c r="C32" s="197"/>
      <c r="D32" s="243">
        <f>SUM('ATR-A2.2'!F68)</f>
        <v>175</v>
      </c>
      <c r="E32" s="243">
        <f>SUM('ATR-A2.2'!E71)</f>
        <v>0</v>
      </c>
      <c r="F32" s="195"/>
      <c r="G32" s="222">
        <v>6996.9</v>
      </c>
      <c r="H32" s="222"/>
      <c r="I32" s="222">
        <f t="shared" si="2"/>
        <v>250.11076333804971</v>
      </c>
      <c r="J32" s="303">
        <f t="shared" si="3"/>
        <v>0</v>
      </c>
      <c r="K32" s="33"/>
      <c r="L32" s="33"/>
    </row>
    <row r="33" spans="1:12" ht="13.5" customHeight="1">
      <c r="A33" s="200" t="s">
        <v>55</v>
      </c>
      <c r="B33" s="136" t="s">
        <v>682</v>
      </c>
      <c r="C33" s="194"/>
      <c r="D33" s="243">
        <f>SUM('ATR-A2.2'!F69:F69)</f>
        <v>35</v>
      </c>
      <c r="E33" s="243">
        <f>SUM('ATR-A2.2'!E72:E72)</f>
        <v>0</v>
      </c>
      <c r="F33" s="203"/>
      <c r="G33" s="222">
        <v>8570.6</v>
      </c>
      <c r="H33" s="222"/>
      <c r="I33" s="222">
        <f t="shared" si="2"/>
        <v>40.837280937157253</v>
      </c>
      <c r="J33" s="303">
        <f t="shared" si="3"/>
        <v>0</v>
      </c>
      <c r="K33" s="33"/>
      <c r="L33" s="33"/>
    </row>
    <row r="34" spans="1:12" s="34" customFormat="1" ht="13.5" customHeight="1">
      <c r="A34" s="200" t="s">
        <v>683</v>
      </c>
      <c r="B34" s="136" t="s">
        <v>684</v>
      </c>
      <c r="C34" s="196"/>
      <c r="D34" s="243">
        <f>SUM('ATR-A2.2'!F70:F72)</f>
        <v>1219</v>
      </c>
      <c r="E34" s="243">
        <f>SUM('ATR-A2.2'!E73:E75)</f>
        <v>0</v>
      </c>
      <c r="F34" s="191"/>
      <c r="G34" s="222">
        <v>11767.9</v>
      </c>
      <c r="H34" s="222"/>
      <c r="I34" s="222">
        <f t="shared" si="2"/>
        <v>1035.8687616312172</v>
      </c>
      <c r="J34" s="303">
        <f t="shared" si="3"/>
        <v>0</v>
      </c>
      <c r="K34" s="33"/>
      <c r="L34" s="33"/>
    </row>
    <row r="35" spans="1:12" ht="13.5" customHeight="1">
      <c r="A35" s="200" t="s">
        <v>691</v>
      </c>
      <c r="B35" s="136" t="s">
        <v>3370</v>
      </c>
      <c r="C35" s="197"/>
      <c r="D35" s="243">
        <f>SUM('ATR-A2.2'!F73:F76)</f>
        <v>100</v>
      </c>
      <c r="E35" s="243">
        <f>SUM('ATR-A2.2'!E76:E79)</f>
        <v>0</v>
      </c>
      <c r="F35" s="195"/>
      <c r="G35" s="222">
        <v>1799.1999999999998</v>
      </c>
      <c r="H35" s="222"/>
      <c r="I35" s="222">
        <f t="shared" si="2"/>
        <v>555.80257892396628</v>
      </c>
      <c r="J35" s="303">
        <f t="shared" si="3"/>
        <v>0</v>
      </c>
      <c r="K35" s="33"/>
      <c r="L35" s="33"/>
    </row>
    <row r="36" spans="1:12" s="34" customFormat="1" ht="13.5" customHeight="1">
      <c r="A36" s="200" t="s">
        <v>700</v>
      </c>
      <c r="B36" s="136" t="s">
        <v>701</v>
      </c>
      <c r="C36" s="202"/>
      <c r="D36" s="243">
        <f>SUM('ATR-A2.2'!F77:F79)</f>
        <v>17</v>
      </c>
      <c r="E36" s="243">
        <f>SUM('ATR-A2.2'!E80:E82)</f>
        <v>0</v>
      </c>
      <c r="F36" s="191"/>
      <c r="G36" s="222">
        <v>1874.8</v>
      </c>
      <c r="H36" s="222"/>
      <c r="I36" s="222">
        <f t="shared" si="2"/>
        <v>90.676338809473009</v>
      </c>
      <c r="J36" s="303">
        <f t="shared" si="3"/>
        <v>0</v>
      </c>
      <c r="K36" s="33"/>
      <c r="L36" s="33"/>
    </row>
    <row r="37" spans="1:12" ht="13.5" customHeight="1">
      <c r="A37" s="200" t="s">
        <v>706</v>
      </c>
      <c r="B37" s="85" t="s">
        <v>3371</v>
      </c>
      <c r="C37" s="197"/>
      <c r="D37" s="243">
        <f>SUM('ATR-A2.2'!F80:F82)</f>
        <v>0</v>
      </c>
      <c r="E37" s="243">
        <f>SUM('ATR-A2.2'!E83:E85)</f>
        <v>0</v>
      </c>
      <c r="F37" s="195"/>
      <c r="G37" s="222">
        <v>2576.6</v>
      </c>
      <c r="H37" s="222"/>
      <c r="I37" s="222">
        <f t="shared" si="2"/>
        <v>0</v>
      </c>
      <c r="J37" s="303">
        <f t="shared" si="3"/>
        <v>0</v>
      </c>
      <c r="K37" s="33"/>
      <c r="L37" s="33"/>
    </row>
    <row r="38" spans="1:12" ht="13.5" customHeight="1">
      <c r="A38" s="200" t="s">
        <v>712</v>
      </c>
      <c r="B38" s="85" t="s">
        <v>713</v>
      </c>
      <c r="C38" s="197"/>
      <c r="D38" s="243">
        <v>0</v>
      </c>
      <c r="E38" s="243">
        <v>0</v>
      </c>
      <c r="F38" s="195"/>
      <c r="G38" s="222">
        <v>2.7</v>
      </c>
      <c r="H38" s="222"/>
      <c r="I38" s="222">
        <f t="shared" si="2"/>
        <v>0</v>
      </c>
      <c r="J38" s="303">
        <f t="shared" si="3"/>
        <v>0</v>
      </c>
      <c r="K38" s="33"/>
      <c r="L38" s="33"/>
    </row>
    <row r="39" spans="1:12" s="11" customFormat="1" ht="15" customHeight="1">
      <c r="A39" s="171" t="s">
        <v>149</v>
      </c>
      <c r="B39" s="204" t="s">
        <v>714</v>
      </c>
      <c r="C39" s="66"/>
      <c r="D39" s="66"/>
      <c r="E39" s="190"/>
      <c r="F39" s="66"/>
      <c r="G39" s="195"/>
      <c r="H39" s="198"/>
      <c r="I39" s="193" t="s">
        <v>3372</v>
      </c>
      <c r="J39" s="195" t="s">
        <v>3372</v>
      </c>
    </row>
    <row r="40" spans="1:12" s="11" customFormat="1" ht="9" customHeight="1">
      <c r="A40" s="205"/>
      <c r="B40" s="206"/>
      <c r="C40" s="207"/>
      <c r="D40" s="207"/>
      <c r="E40" s="207"/>
      <c r="F40" s="207"/>
      <c r="G40" s="207"/>
      <c r="H40" s="15"/>
    </row>
    <row r="41" spans="1:12" ht="18" customHeight="1">
      <c r="A41" s="362" t="s">
        <v>3373</v>
      </c>
      <c r="B41" s="362"/>
      <c r="C41" s="362"/>
      <c r="D41" s="362"/>
      <c r="E41" s="362"/>
      <c r="F41" s="362"/>
      <c r="G41" s="362"/>
      <c r="H41" s="362"/>
      <c r="I41" s="362"/>
      <c r="J41" s="208"/>
      <c r="K41" s="140"/>
    </row>
    <row r="42" spans="1:12" ht="24.75" customHeight="1">
      <c r="A42" s="363" t="s">
        <v>3374</v>
      </c>
      <c r="B42" s="363"/>
      <c r="C42" s="363"/>
      <c r="D42" s="363"/>
      <c r="E42" s="363"/>
      <c r="F42" s="363"/>
      <c r="G42" s="363"/>
      <c r="H42" s="363"/>
      <c r="I42" s="363"/>
      <c r="J42" s="227"/>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G30" sqref="G30"/>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32" t="s">
        <v>33</v>
      </c>
      <c r="B1" s="345"/>
      <c r="C1" s="345"/>
      <c r="D1" s="345"/>
      <c r="E1" s="37"/>
      <c r="F1" s="37"/>
      <c r="G1" s="1"/>
      <c r="I1" s="1"/>
      <c r="J1" s="179"/>
    </row>
    <row r="2" spans="1:133" ht="5.25" customHeight="1">
      <c r="B2" s="3"/>
      <c r="D2" s="1"/>
      <c r="E2" s="1"/>
      <c r="F2" s="1"/>
      <c r="G2" s="1"/>
      <c r="I2" s="1"/>
      <c r="J2" s="1"/>
    </row>
    <row r="3" spans="1:133" s="67" customFormat="1" ht="15" customHeight="1">
      <c r="A3" s="42" t="s">
        <v>3464</v>
      </c>
      <c r="B3" s="42"/>
      <c r="C3" s="42"/>
      <c r="D3" s="42"/>
      <c r="E3" s="42"/>
      <c r="F3" s="42"/>
      <c r="G3" s="42"/>
      <c r="H3" s="42"/>
      <c r="I3" s="42"/>
      <c r="J3" s="42"/>
    </row>
    <row r="4" spans="1:133" s="67" customFormat="1" ht="15" customHeight="1">
      <c r="A4" s="43" t="s">
        <v>3465</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5" t="s">
        <v>3673</v>
      </c>
      <c r="B6" s="364"/>
      <c r="C6" s="364"/>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7"/>
      <c r="C7" s="46"/>
      <c r="D7" s="365" t="s">
        <v>3362</v>
      </c>
      <c r="E7" s="365"/>
      <c r="F7" s="46"/>
      <c r="G7" s="366" t="s">
        <v>3363</v>
      </c>
      <c r="H7" s="46"/>
      <c r="I7" s="368" t="s">
        <v>3364</v>
      </c>
      <c r="J7" s="368"/>
    </row>
    <row r="8" spans="1:133" s="67" customFormat="1" ht="21.95" customHeight="1">
      <c r="B8" s="347"/>
      <c r="C8" s="46"/>
      <c r="D8" s="186" t="s">
        <v>3359</v>
      </c>
      <c r="E8" s="186" t="s">
        <v>37</v>
      </c>
      <c r="F8" s="46"/>
      <c r="G8" s="367"/>
      <c r="H8" s="46"/>
      <c r="I8" s="186" t="s">
        <v>3359</v>
      </c>
      <c r="J8" s="186" t="s">
        <v>37</v>
      </c>
    </row>
    <row r="9" spans="1:133" s="34" customFormat="1" ht="26.25" customHeight="1">
      <c r="A9" s="187"/>
      <c r="B9" s="188" t="s">
        <v>38</v>
      </c>
      <c r="C9" s="189"/>
      <c r="D9" s="190">
        <f>SUM(D12:D15)</f>
        <v>271</v>
      </c>
      <c r="E9" s="190">
        <f>SUM(E12:E15)</f>
        <v>1</v>
      </c>
      <c r="F9" s="191"/>
      <c r="G9" s="195">
        <f>SUM(G12:G15)</f>
        <v>23523.600000000002</v>
      </c>
      <c r="H9" s="192"/>
      <c r="I9" s="193">
        <f>(D9*100000/G9)/10</f>
        <v>115.2034552534476</v>
      </c>
      <c r="J9" s="304">
        <f>(E9*100000/G9)/10</f>
        <v>0.42510500093523096</v>
      </c>
      <c r="K9" s="33"/>
      <c r="L9" s="33"/>
      <c r="M9" s="33"/>
    </row>
    <row r="10" spans="1:133" ht="9" customHeight="1">
      <c r="A10" s="67"/>
      <c r="B10" s="188"/>
      <c r="C10" s="194"/>
      <c r="D10" s="190"/>
      <c r="E10" s="190"/>
      <c r="F10" s="191"/>
      <c r="G10" s="191"/>
      <c r="H10" s="195"/>
      <c r="I10" s="193"/>
      <c r="J10" s="304"/>
      <c r="K10" s="33"/>
      <c r="L10" s="6"/>
    </row>
    <row r="11" spans="1:133" s="34" customFormat="1" ht="13.5" customHeight="1">
      <c r="A11" s="187"/>
      <c r="B11" s="55" t="s">
        <v>9</v>
      </c>
      <c r="C11" s="196"/>
      <c r="D11" s="190"/>
      <c r="E11" s="190"/>
      <c r="F11" s="191"/>
      <c r="G11" s="195"/>
      <c r="H11" s="192"/>
      <c r="I11" s="193"/>
      <c r="J11" s="304"/>
      <c r="K11" s="33"/>
      <c r="L11" s="33"/>
    </row>
    <row r="12" spans="1:133" ht="13.5" customHeight="1">
      <c r="A12" s="67"/>
      <c r="B12" s="57" t="s">
        <v>5</v>
      </c>
      <c r="C12" s="197"/>
      <c r="D12" s="243">
        <f>D18</f>
        <v>45</v>
      </c>
      <c r="E12" s="243">
        <f>E18</f>
        <v>0</v>
      </c>
      <c r="F12" s="195"/>
      <c r="G12" s="195">
        <f>G18</f>
        <v>2817.5</v>
      </c>
      <c r="H12" s="198"/>
      <c r="I12" s="193">
        <f>(D12*100000/G12)/10</f>
        <v>159.71606033717836</v>
      </c>
      <c r="J12" s="304">
        <f>(E12*100000/G12)/10</f>
        <v>0</v>
      </c>
      <c r="K12" s="33"/>
      <c r="L12" s="33"/>
    </row>
    <row r="13" spans="1:133" ht="13.5" customHeight="1">
      <c r="A13" s="67"/>
      <c r="B13" s="57" t="s">
        <v>6</v>
      </c>
      <c r="C13" s="197"/>
      <c r="D13" s="243">
        <f>SUM(D19:D22)</f>
        <v>28</v>
      </c>
      <c r="E13" s="243">
        <f>SUM(E19:E22)</f>
        <v>0</v>
      </c>
      <c r="F13" s="195"/>
      <c r="G13" s="195">
        <f>SUM(G19:G22)</f>
        <v>2032.1999999999996</v>
      </c>
      <c r="H13" s="198"/>
      <c r="I13" s="193">
        <f t="shared" ref="I13:I15" si="0">(D13*100000/G13)/10</f>
        <v>137.78171439818919</v>
      </c>
      <c r="J13" s="304">
        <f t="shared" ref="J13:J15" si="1">(E13*100000/G13)/10</f>
        <v>0</v>
      </c>
      <c r="K13" s="33"/>
      <c r="L13" s="33"/>
    </row>
    <row r="14" spans="1:133" ht="13.5" customHeight="1">
      <c r="A14" s="67"/>
      <c r="B14" s="57" t="s">
        <v>44</v>
      </c>
      <c r="C14" s="197"/>
      <c r="D14" s="243">
        <f>D23</f>
        <v>72</v>
      </c>
      <c r="E14" s="243">
        <f>E23</f>
        <v>1</v>
      </c>
      <c r="F14" s="195"/>
      <c r="G14" s="195">
        <f>G23</f>
        <v>3002</v>
      </c>
      <c r="H14" s="198"/>
      <c r="I14" s="193">
        <f t="shared" si="0"/>
        <v>239.84010659560295</v>
      </c>
      <c r="J14" s="304">
        <f t="shared" si="1"/>
        <v>3.3311125916055966</v>
      </c>
      <c r="K14" s="33"/>
      <c r="L14" s="33"/>
    </row>
    <row r="15" spans="1:133" ht="13.5" customHeight="1">
      <c r="A15" s="67"/>
      <c r="B15" s="57" t="s">
        <v>7</v>
      </c>
      <c r="C15" s="197"/>
      <c r="D15" s="243">
        <f>SUM(D24:D37)</f>
        <v>126</v>
      </c>
      <c r="E15" s="243">
        <f>SUM(E24:E37)</f>
        <v>0</v>
      </c>
      <c r="F15" s="195"/>
      <c r="G15" s="195">
        <f>SUM(G24:G38)</f>
        <v>15671.900000000001</v>
      </c>
      <c r="H15" s="198"/>
      <c r="I15" s="193">
        <f t="shared" si="0"/>
        <v>80.398675336111125</v>
      </c>
      <c r="J15" s="304">
        <f t="shared" si="1"/>
        <v>0</v>
      </c>
      <c r="K15" s="33"/>
      <c r="L15" s="33"/>
      <c r="N15" s="6"/>
    </row>
    <row r="16" spans="1:133" ht="9" customHeight="1">
      <c r="A16" s="67"/>
      <c r="B16" s="199"/>
      <c r="C16" s="197"/>
      <c r="D16" s="243"/>
      <c r="E16" s="243"/>
      <c r="F16" s="195"/>
      <c r="G16" s="195"/>
      <c r="H16" s="198"/>
      <c r="I16" s="193"/>
      <c r="J16" s="304"/>
      <c r="K16" s="33"/>
      <c r="L16" s="33"/>
    </row>
    <row r="17" spans="1:17" ht="13.5" customHeight="1">
      <c r="A17" s="67"/>
      <c r="B17" s="55" t="s">
        <v>3365</v>
      </c>
      <c r="C17" s="197"/>
      <c r="D17" s="243"/>
      <c r="E17" s="243"/>
      <c r="F17" s="195"/>
      <c r="G17" s="195"/>
      <c r="H17" s="198"/>
      <c r="I17" s="193"/>
      <c r="J17" s="304"/>
      <c r="K17" s="33"/>
      <c r="L17" s="33"/>
    </row>
    <row r="18" spans="1:17" ht="13.5" customHeight="1">
      <c r="A18" s="200" t="s">
        <v>39</v>
      </c>
      <c r="B18" s="136" t="s">
        <v>573</v>
      </c>
      <c r="C18" s="197"/>
      <c r="D18" s="243">
        <f>'ATR-I2.1'!D18-'ATR-I2.2'!D18</f>
        <v>45</v>
      </c>
      <c r="E18" s="243">
        <f>'ATR-I2.1'!E18-'ATR-I2.2'!E18</f>
        <v>0</v>
      </c>
      <c r="F18" s="195"/>
      <c r="G18" s="195">
        <v>2817.5</v>
      </c>
      <c r="H18" s="198"/>
      <c r="I18" s="193">
        <f>(D18*100000/G18)/10</f>
        <v>159.71606033717836</v>
      </c>
      <c r="J18" s="304">
        <f>(E18*100000/G18)/10</f>
        <v>0</v>
      </c>
      <c r="K18" s="33"/>
      <c r="L18" s="33"/>
      <c r="M18" s="319"/>
      <c r="N18" s="136"/>
      <c r="O18" s="197"/>
      <c r="P18" s="243"/>
      <c r="Q18" s="6"/>
    </row>
    <row r="19" spans="1:17" ht="13.5" customHeight="1">
      <c r="A19" s="200" t="s">
        <v>40</v>
      </c>
      <c r="B19" s="136" t="s">
        <v>580</v>
      </c>
      <c r="C19" s="197"/>
      <c r="D19" s="243">
        <f>'ATR-I2.1'!D19-'ATR-I2.2'!D19</f>
        <v>0</v>
      </c>
      <c r="E19" s="243">
        <f>'ATR-I2.1'!E19-'ATR-I2.2'!E19</f>
        <v>0</v>
      </c>
      <c r="F19" s="195"/>
      <c r="G19" s="195">
        <v>12.7</v>
      </c>
      <c r="H19" s="198"/>
      <c r="I19" s="193">
        <f t="shared" ref="I19:I38" si="2">(D19*100000/G19)/10</f>
        <v>0</v>
      </c>
      <c r="J19" s="304">
        <f t="shared" ref="J19:J38" si="3">(E19*100000/G19)/10</f>
        <v>0</v>
      </c>
      <c r="K19" s="33"/>
      <c r="L19" s="33"/>
      <c r="M19" s="319"/>
      <c r="N19" s="136"/>
      <c r="O19" s="197"/>
      <c r="P19" s="243"/>
      <c r="Q19" s="6"/>
    </row>
    <row r="20" spans="1:17" ht="13.5" customHeight="1">
      <c r="A20" s="200" t="s">
        <v>41</v>
      </c>
      <c r="B20" s="136" t="s">
        <v>589</v>
      </c>
      <c r="C20" s="197"/>
      <c r="D20" s="243">
        <f>'ATR-I2.1'!D20-'ATR-I2.2'!D20</f>
        <v>25</v>
      </c>
      <c r="E20" s="243">
        <f>'ATR-I2.1'!E20-'ATR-I2.2'!E20</f>
        <v>1</v>
      </c>
      <c r="F20" s="195"/>
      <c r="G20" s="195">
        <v>1985.9999999999995</v>
      </c>
      <c r="H20" s="198"/>
      <c r="I20" s="193">
        <f t="shared" si="2"/>
        <v>125.88116817724071</v>
      </c>
      <c r="J20" s="304">
        <f t="shared" si="3"/>
        <v>5.0352467270896284</v>
      </c>
      <c r="K20" s="33"/>
      <c r="L20" s="33"/>
      <c r="M20" s="320"/>
      <c r="N20" s="136"/>
      <c r="O20" s="197"/>
      <c r="P20" s="243"/>
      <c r="Q20" s="6"/>
    </row>
    <row r="21" spans="1:17" s="34" customFormat="1" ht="13.5" customHeight="1">
      <c r="A21" s="200" t="s">
        <v>622</v>
      </c>
      <c r="B21" s="85" t="s">
        <v>623</v>
      </c>
      <c r="C21" s="202"/>
      <c r="D21" s="243">
        <f>'ATR-I2.1'!D21-'ATR-I2.2'!D21</f>
        <v>0</v>
      </c>
      <c r="E21" s="243">
        <f>'ATR-I2.1'!E21-'ATR-I2.2'!E21</f>
        <v>0</v>
      </c>
      <c r="F21" s="191"/>
      <c r="G21" s="195">
        <v>10</v>
      </c>
      <c r="H21" s="192"/>
      <c r="I21" s="193">
        <f t="shared" si="2"/>
        <v>0</v>
      </c>
      <c r="J21" s="304">
        <f t="shared" si="3"/>
        <v>0</v>
      </c>
      <c r="K21" s="33"/>
      <c r="L21" s="33"/>
      <c r="M21" s="321"/>
      <c r="N21" s="85"/>
      <c r="O21" s="202"/>
      <c r="P21" s="245"/>
      <c r="Q21" s="6"/>
    </row>
    <row r="22" spans="1:17" ht="13.5" customHeight="1">
      <c r="A22" s="200" t="s">
        <v>42</v>
      </c>
      <c r="B22" s="136" t="s">
        <v>3366</v>
      </c>
      <c r="C22" s="197"/>
      <c r="D22" s="243">
        <f>'ATR-I2.1'!D22-'ATR-I2.2'!D22</f>
        <v>3</v>
      </c>
      <c r="E22" s="243">
        <f>'ATR-I2.1'!E22-'ATR-I2.2'!E22</f>
        <v>-1</v>
      </c>
      <c r="F22" s="195"/>
      <c r="G22" s="195">
        <v>23.5</v>
      </c>
      <c r="H22" s="198"/>
      <c r="I22" s="193">
        <f t="shared" si="2"/>
        <v>1276.5957446808511</v>
      </c>
      <c r="J22" s="304">
        <f t="shared" si="3"/>
        <v>-425.531914893617</v>
      </c>
      <c r="K22" s="33"/>
      <c r="L22" s="33"/>
      <c r="M22" s="320"/>
      <c r="N22" s="136"/>
      <c r="O22" s="197"/>
      <c r="P22" s="243"/>
      <c r="Q22" s="6"/>
    </row>
    <row r="23" spans="1:17" ht="13.5" customHeight="1">
      <c r="A23" s="200" t="s">
        <v>43</v>
      </c>
      <c r="B23" s="136" t="s">
        <v>44</v>
      </c>
      <c r="C23" s="197"/>
      <c r="D23" s="243">
        <f>'ATR-I2.1'!D23-'ATR-I2.2'!D23</f>
        <v>72</v>
      </c>
      <c r="E23" s="243">
        <f>'ATR-I2.1'!E23-'ATR-I2.2'!E23</f>
        <v>1</v>
      </c>
      <c r="F23" s="195"/>
      <c r="G23" s="195">
        <v>3002</v>
      </c>
      <c r="H23" s="198"/>
      <c r="I23" s="193">
        <f t="shared" si="2"/>
        <v>239.84010659560295</v>
      </c>
      <c r="J23" s="304">
        <f t="shared" si="3"/>
        <v>3.3311125916055966</v>
      </c>
      <c r="K23" s="33"/>
      <c r="L23" s="33"/>
      <c r="M23" s="320"/>
      <c r="N23" s="136"/>
      <c r="O23" s="197"/>
      <c r="P23" s="243"/>
      <c r="Q23" s="6"/>
    </row>
    <row r="24" spans="1:17" ht="13.5" customHeight="1">
      <c r="A24" s="200" t="s">
        <v>42</v>
      </c>
      <c r="B24" s="85" t="s">
        <v>3367</v>
      </c>
      <c r="C24" s="197"/>
      <c r="D24" s="243">
        <f>'ATR-I2.1'!D24-'ATR-I2.2'!D24</f>
        <v>34</v>
      </c>
      <c r="E24" s="243">
        <f>'ATR-I2.1'!E24-'ATR-I2.2'!E24</f>
        <v>-1</v>
      </c>
      <c r="F24" s="195"/>
      <c r="G24" s="195">
        <v>5358.7000000000007</v>
      </c>
      <c r="H24" s="198"/>
      <c r="I24" s="193">
        <f t="shared" si="2"/>
        <v>63.448224382779394</v>
      </c>
      <c r="J24" s="304">
        <f t="shared" si="3"/>
        <v>-1.8661242465523351</v>
      </c>
      <c r="K24" s="33"/>
      <c r="L24" s="33"/>
      <c r="M24" s="320"/>
      <c r="N24" s="85"/>
      <c r="O24" s="197"/>
      <c r="P24" s="243"/>
      <c r="Q24" s="6"/>
    </row>
    <row r="25" spans="1:17" ht="13.5" customHeight="1">
      <c r="A25" s="200" t="s">
        <v>45</v>
      </c>
      <c r="B25" s="136" t="s">
        <v>639</v>
      </c>
      <c r="C25" s="197"/>
      <c r="D25" s="243">
        <f>'ATR-I2.1'!D25-'ATR-I2.2'!D25</f>
        <v>21</v>
      </c>
      <c r="E25" s="243">
        <f>'ATR-I2.1'!E25-'ATR-I2.2'!E25</f>
        <v>1</v>
      </c>
      <c r="F25" s="203"/>
      <c r="G25" s="195">
        <v>1031.9000000000001</v>
      </c>
      <c r="H25" s="203"/>
      <c r="I25" s="193">
        <f t="shared" si="2"/>
        <v>203.50809186936718</v>
      </c>
      <c r="J25" s="304">
        <f t="shared" si="3"/>
        <v>9.6908615175889121</v>
      </c>
      <c r="K25" s="33"/>
      <c r="L25" s="33"/>
      <c r="M25" s="320"/>
      <c r="N25" s="136"/>
      <c r="O25" s="197"/>
      <c r="P25" s="243"/>
      <c r="Q25" s="6"/>
    </row>
    <row r="26" spans="1:17" s="34" customFormat="1" ht="13.5" customHeight="1">
      <c r="A26" s="200" t="s">
        <v>46</v>
      </c>
      <c r="B26" s="136" t="s">
        <v>646</v>
      </c>
      <c r="C26" s="202"/>
      <c r="D26" s="243">
        <f>'ATR-I2.1'!D26-'ATR-I2.2'!D26</f>
        <v>25</v>
      </c>
      <c r="E26" s="243">
        <f>'ATR-I2.1'!E26-'ATR-I2.2'!E26</f>
        <v>0</v>
      </c>
      <c r="F26" s="191"/>
      <c r="G26" s="195">
        <v>2498.8000000000002</v>
      </c>
      <c r="H26" s="192"/>
      <c r="I26" s="193">
        <f t="shared" si="2"/>
        <v>100.0480230510645</v>
      </c>
      <c r="J26" s="304">
        <f t="shared" si="3"/>
        <v>0</v>
      </c>
      <c r="K26" s="33"/>
      <c r="L26" s="33"/>
      <c r="M26" s="321"/>
      <c r="N26" s="136"/>
      <c r="O26" s="202"/>
      <c r="P26" s="243"/>
      <c r="Q26" s="6"/>
    </row>
    <row r="27" spans="1:17" ht="13.5" customHeight="1">
      <c r="A27" s="200" t="s">
        <v>47</v>
      </c>
      <c r="B27" s="136" t="s">
        <v>650</v>
      </c>
      <c r="C27" s="197"/>
      <c r="D27" s="243">
        <f>'ATR-I2.1'!D27-'ATR-I2.2'!D27</f>
        <v>0</v>
      </c>
      <c r="E27" s="243">
        <f>'ATR-I2.1'!E27-'ATR-I2.2'!E27</f>
        <v>0</v>
      </c>
      <c r="F27" s="195"/>
      <c r="G27" s="195">
        <v>304.60000000000002</v>
      </c>
      <c r="H27" s="198"/>
      <c r="I27" s="193">
        <f t="shared" si="2"/>
        <v>0</v>
      </c>
      <c r="J27" s="304">
        <f t="shared" si="3"/>
        <v>0</v>
      </c>
      <c r="K27" s="33"/>
      <c r="L27" s="33"/>
      <c r="M27" s="320"/>
      <c r="N27" s="136"/>
      <c r="O27" s="197"/>
      <c r="P27" s="243"/>
      <c r="Q27" s="6"/>
    </row>
    <row r="28" spans="1:17" s="34" customFormat="1" ht="13.5" customHeight="1">
      <c r="A28" s="200" t="s">
        <v>48</v>
      </c>
      <c r="B28" s="136" t="s">
        <v>658</v>
      </c>
      <c r="C28" s="189"/>
      <c r="D28" s="243">
        <f>'ATR-I2.1'!D28-'ATR-I2.2'!D28</f>
        <v>1</v>
      </c>
      <c r="E28" s="243">
        <f>'ATR-I2.1'!E28-'ATR-I2.2'!E28</f>
        <v>0</v>
      </c>
      <c r="F28" s="191"/>
      <c r="G28" s="195">
        <v>414.2</v>
      </c>
      <c r="H28" s="192"/>
      <c r="I28" s="193">
        <f t="shared" si="2"/>
        <v>24.142926122646067</v>
      </c>
      <c r="J28" s="304">
        <f t="shared" si="3"/>
        <v>0</v>
      </c>
      <c r="K28" s="33"/>
      <c r="L28" s="33"/>
      <c r="M28" s="321"/>
      <c r="N28" s="136"/>
      <c r="O28" s="189"/>
      <c r="P28" s="243"/>
      <c r="Q28" s="6"/>
    </row>
    <row r="29" spans="1:17" ht="13.5" customHeight="1">
      <c r="A29" s="200" t="s">
        <v>53</v>
      </c>
      <c r="B29" s="136" t="s">
        <v>663</v>
      </c>
      <c r="C29" s="197"/>
      <c r="D29" s="243">
        <f>'ATR-I2.1'!D29-'ATR-I2.2'!D29</f>
        <v>0</v>
      </c>
      <c r="E29" s="243">
        <f>'ATR-I2.1'!E29-'ATR-I2.2'!E29</f>
        <v>0</v>
      </c>
      <c r="F29" s="195"/>
      <c r="G29" s="195">
        <v>185.6</v>
      </c>
      <c r="H29" s="198"/>
      <c r="I29" s="193">
        <f t="shared" si="2"/>
        <v>0</v>
      </c>
      <c r="J29" s="304">
        <f t="shared" si="3"/>
        <v>0</v>
      </c>
      <c r="K29" s="33"/>
      <c r="L29" s="33"/>
      <c r="M29" s="320"/>
      <c r="N29" s="136"/>
      <c r="O29" s="197"/>
      <c r="P29" s="243"/>
      <c r="Q29" s="6"/>
    </row>
    <row r="30" spans="1:17" s="34" customFormat="1" ht="13.5" customHeight="1">
      <c r="A30" s="200" t="s">
        <v>49</v>
      </c>
      <c r="B30" s="136" t="s">
        <v>664</v>
      </c>
      <c r="C30" s="196"/>
      <c r="D30" s="243">
        <f>'ATR-I2.1'!D30-'ATR-I2.2'!D30</f>
        <v>6</v>
      </c>
      <c r="E30" s="243">
        <f>'ATR-I2.1'!E30-'ATR-I2.2'!E30</f>
        <v>-1</v>
      </c>
      <c r="F30" s="191"/>
      <c r="G30" s="195">
        <v>1957.8000000000002</v>
      </c>
      <c r="H30" s="192"/>
      <c r="I30" s="193">
        <f t="shared" si="2"/>
        <v>30.646644192460922</v>
      </c>
      <c r="J30" s="304">
        <f t="shared" si="3"/>
        <v>-5.1077740320768203</v>
      </c>
      <c r="K30" s="33"/>
      <c r="L30" s="33"/>
      <c r="M30" s="321"/>
      <c r="N30" s="136"/>
      <c r="O30" s="196"/>
      <c r="P30" s="243"/>
      <c r="Q30" s="6"/>
    </row>
    <row r="31" spans="1:17" ht="13.5" customHeight="1">
      <c r="A31" s="200" t="s">
        <v>50</v>
      </c>
      <c r="B31" s="136" t="s">
        <v>3368</v>
      </c>
      <c r="C31" s="197"/>
      <c r="D31" s="243">
        <f>'ATR-I2.1'!D31-'ATR-I2.2'!D31</f>
        <v>15</v>
      </c>
      <c r="E31" s="243">
        <f>'ATR-I2.1'!E31-'ATR-I2.2'!E31</f>
        <v>1</v>
      </c>
      <c r="F31" s="195"/>
      <c r="G31" s="195">
        <v>714.8</v>
      </c>
      <c r="H31" s="198"/>
      <c r="I31" s="193">
        <f t="shared" si="2"/>
        <v>209.84890878567435</v>
      </c>
      <c r="J31" s="304">
        <f t="shared" si="3"/>
        <v>13.989927252378289</v>
      </c>
      <c r="K31" s="33"/>
      <c r="L31" s="33"/>
      <c r="M31" s="320"/>
      <c r="N31" s="136"/>
      <c r="O31" s="197"/>
      <c r="P31" s="243"/>
      <c r="Q31" s="6"/>
    </row>
    <row r="32" spans="1:17" ht="13.5" customHeight="1">
      <c r="A32" s="200" t="s">
        <v>54</v>
      </c>
      <c r="B32" s="85" t="s">
        <v>3369</v>
      </c>
      <c r="C32" s="197"/>
      <c r="D32" s="243">
        <f>'ATR-I2.1'!D32-'ATR-I2.2'!D32</f>
        <v>0</v>
      </c>
      <c r="E32" s="243">
        <f>'ATR-I2.1'!E32-'ATR-I2.2'!E32</f>
        <v>0</v>
      </c>
      <c r="F32" s="195"/>
      <c r="G32" s="195">
        <v>5.5</v>
      </c>
      <c r="H32" s="198"/>
      <c r="I32" s="193">
        <f t="shared" si="2"/>
        <v>0</v>
      </c>
      <c r="J32" s="304">
        <f t="shared" si="3"/>
        <v>0</v>
      </c>
      <c r="K32" s="33"/>
      <c r="L32" s="33"/>
      <c r="M32" s="320"/>
      <c r="N32" s="85"/>
      <c r="O32" s="197"/>
      <c r="P32" s="243"/>
      <c r="Q32" s="6"/>
    </row>
    <row r="33" spans="1:17" ht="13.5" customHeight="1">
      <c r="A33" s="200" t="s">
        <v>55</v>
      </c>
      <c r="B33" s="136" t="s">
        <v>682</v>
      </c>
      <c r="C33" s="194"/>
      <c r="D33" s="243">
        <f>'ATR-I2.1'!D33-'ATR-I2.2'!D33</f>
        <v>4</v>
      </c>
      <c r="E33" s="243">
        <f>'ATR-I2.1'!E33-'ATR-I2.2'!E33</f>
        <v>0</v>
      </c>
      <c r="F33" s="203"/>
      <c r="G33" s="195">
        <v>675.4</v>
      </c>
      <c r="H33" s="203"/>
      <c r="I33" s="193">
        <f t="shared" si="2"/>
        <v>59.224163458691145</v>
      </c>
      <c r="J33" s="304">
        <f t="shared" si="3"/>
        <v>0</v>
      </c>
      <c r="K33" s="33"/>
      <c r="L33" s="33"/>
      <c r="M33" s="320"/>
      <c r="N33" s="136"/>
      <c r="O33" s="194"/>
      <c r="P33" s="243"/>
      <c r="Q33" s="6"/>
    </row>
    <row r="34" spans="1:17" s="34" customFormat="1" ht="13.5" customHeight="1">
      <c r="A34" s="200" t="s">
        <v>683</v>
      </c>
      <c r="B34" s="136" t="s">
        <v>684</v>
      </c>
      <c r="C34" s="196"/>
      <c r="D34" s="243">
        <f>'ATR-I2.1'!D34-'ATR-I2.2'!D34</f>
        <v>0</v>
      </c>
      <c r="E34" s="243">
        <f>'ATR-I2.1'!E34-'ATR-I2.2'!E34</f>
        <v>0</v>
      </c>
      <c r="F34" s="191"/>
      <c r="G34" s="195">
        <v>656.9</v>
      </c>
      <c r="H34" s="192"/>
      <c r="I34" s="193">
        <f t="shared" si="2"/>
        <v>0</v>
      </c>
      <c r="J34" s="304">
        <f t="shared" si="3"/>
        <v>0</v>
      </c>
      <c r="K34" s="33"/>
      <c r="L34" s="33"/>
      <c r="M34" s="321"/>
      <c r="N34" s="136"/>
      <c r="O34" s="196"/>
      <c r="P34" s="243"/>
      <c r="Q34" s="6"/>
    </row>
    <row r="35" spans="1:17" ht="13.5" customHeight="1">
      <c r="A35" s="200" t="s">
        <v>691</v>
      </c>
      <c r="B35" s="136" t="s">
        <v>3370</v>
      </c>
      <c r="C35" s="197"/>
      <c r="D35" s="243">
        <f>'ATR-I2.1'!D35-'ATR-I2.2'!D35</f>
        <v>2</v>
      </c>
      <c r="E35" s="243">
        <f>'ATR-I2.1'!E35-'ATR-I2.2'!E35</f>
        <v>0</v>
      </c>
      <c r="F35" s="195"/>
      <c r="G35" s="195">
        <v>481.4</v>
      </c>
      <c r="H35" s="198"/>
      <c r="I35" s="193">
        <f t="shared" si="2"/>
        <v>41.545492314083923</v>
      </c>
      <c r="J35" s="304">
        <f t="shared" si="3"/>
        <v>0</v>
      </c>
      <c r="K35" s="33"/>
      <c r="L35" s="33"/>
      <c r="M35" s="320"/>
      <c r="N35" s="136"/>
      <c r="O35" s="197"/>
      <c r="P35" s="243"/>
      <c r="Q35" s="6"/>
    </row>
    <row r="36" spans="1:17" s="34" customFormat="1" ht="13.5" customHeight="1">
      <c r="A36" s="200" t="s">
        <v>700</v>
      </c>
      <c r="B36" s="136" t="s">
        <v>701</v>
      </c>
      <c r="C36" s="202"/>
      <c r="D36" s="243">
        <f>'ATR-I2.1'!D36-'ATR-I2.2'!D36</f>
        <v>11</v>
      </c>
      <c r="E36" s="243">
        <f>'ATR-I2.1'!E36-'ATR-I2.2'!E36</f>
        <v>0</v>
      </c>
      <c r="F36" s="191"/>
      <c r="G36" s="195">
        <v>1382.2</v>
      </c>
      <c r="H36" s="192"/>
      <c r="I36" s="193">
        <f t="shared" si="2"/>
        <v>79.583273042974966</v>
      </c>
      <c r="J36" s="304">
        <f t="shared" si="3"/>
        <v>0</v>
      </c>
      <c r="K36" s="33"/>
      <c r="L36" s="33"/>
      <c r="M36" s="321"/>
      <c r="N36" s="136"/>
      <c r="O36" s="202"/>
      <c r="P36" s="243"/>
      <c r="Q36" s="6"/>
    </row>
    <row r="37" spans="1:17" ht="13.5" customHeight="1">
      <c r="A37" s="200" t="s">
        <v>706</v>
      </c>
      <c r="B37" s="85" t="s">
        <v>3371</v>
      </c>
      <c r="C37" s="197"/>
      <c r="D37" s="243">
        <f>'ATR-I2.1'!D37-'ATR-I2.2'!D37</f>
        <v>7</v>
      </c>
      <c r="E37" s="243">
        <f>'ATR-I2.1'!E37-'ATR-I2.2'!E37</f>
        <v>0</v>
      </c>
      <c r="F37" s="195"/>
      <c r="G37" s="195">
        <v>0</v>
      </c>
      <c r="H37" s="198"/>
      <c r="I37" s="193" t="e">
        <f t="shared" si="2"/>
        <v>#DIV/0!</v>
      </c>
      <c r="J37" s="304" t="e">
        <f t="shared" si="3"/>
        <v>#DIV/0!</v>
      </c>
      <c r="K37" s="33"/>
      <c r="L37" s="33"/>
      <c r="M37" s="320"/>
      <c r="N37" s="85"/>
      <c r="O37" s="197"/>
      <c r="P37" s="243"/>
      <c r="Q37" s="6"/>
    </row>
    <row r="38" spans="1:17" ht="13.5" customHeight="1">
      <c r="A38" s="200" t="s">
        <v>712</v>
      </c>
      <c r="B38" s="85" t="s">
        <v>713</v>
      </c>
      <c r="C38" s="197"/>
      <c r="D38" s="243">
        <f>'ATR-I2.1'!D38-'ATR-I2.2'!D38</f>
        <v>0</v>
      </c>
      <c r="E38" s="243">
        <f>'ATR-I2.1'!E38-'ATR-I2.2'!E38</f>
        <v>0</v>
      </c>
      <c r="F38" s="195"/>
      <c r="G38" s="195">
        <v>4.0999999999999996</v>
      </c>
      <c r="H38" s="198"/>
      <c r="I38" s="193">
        <f t="shared" si="2"/>
        <v>0</v>
      </c>
      <c r="J38" s="304">
        <f t="shared" si="3"/>
        <v>0</v>
      </c>
      <c r="K38" s="33"/>
      <c r="L38" s="33"/>
    </row>
    <row r="39" spans="1:17" s="11" customFormat="1" ht="15" customHeight="1">
      <c r="A39" s="171" t="s">
        <v>149</v>
      </c>
      <c r="B39" s="204" t="s">
        <v>714</v>
      </c>
      <c r="C39" s="66"/>
      <c r="D39" s="66"/>
      <c r="E39" s="190"/>
      <c r="F39" s="66"/>
      <c r="G39" s="195"/>
      <c r="H39" s="198"/>
      <c r="I39" s="193" t="s">
        <v>3372</v>
      </c>
      <c r="J39" s="195" t="s">
        <v>3372</v>
      </c>
    </row>
    <row r="40" spans="1:17" s="11" customFormat="1" ht="9" customHeight="1">
      <c r="A40" s="205"/>
      <c r="B40" s="206"/>
      <c r="C40" s="207"/>
      <c r="D40" s="207"/>
      <c r="E40" s="207"/>
      <c r="F40" s="207"/>
      <c r="G40" s="207"/>
      <c r="H40" s="15"/>
    </row>
    <row r="41" spans="1:17" ht="18" customHeight="1">
      <c r="A41" s="362" t="s">
        <v>3493</v>
      </c>
      <c r="B41" s="362"/>
      <c r="C41" s="362"/>
      <c r="D41" s="362"/>
      <c r="E41" s="362"/>
      <c r="F41" s="362"/>
      <c r="G41" s="362"/>
      <c r="H41" s="362"/>
      <c r="I41" s="362"/>
      <c r="J41" s="208"/>
      <c r="K41" s="140"/>
    </row>
    <row r="42" spans="1:17" ht="24.75" customHeight="1">
      <c r="A42" s="363" t="s">
        <v>3494</v>
      </c>
      <c r="B42" s="363"/>
      <c r="C42" s="363"/>
      <c r="D42" s="363"/>
      <c r="E42" s="363"/>
      <c r="F42" s="363"/>
      <c r="G42" s="363"/>
      <c r="H42" s="363"/>
      <c r="I42" s="363"/>
      <c r="J42" s="227"/>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7"/>
  </cols>
  <sheetData>
    <row r="1" spans="1:9" ht="12.75" customHeight="1">
      <c r="A1" s="369" t="s">
        <v>33</v>
      </c>
      <c r="B1" s="369"/>
      <c r="C1" s="369"/>
      <c r="D1" s="369"/>
      <c r="E1" s="369"/>
      <c r="F1" s="369"/>
      <c r="G1" s="369"/>
      <c r="H1" s="369"/>
      <c r="I1" s="369"/>
    </row>
    <row r="3" spans="1:9" ht="12.75" customHeight="1">
      <c r="A3" s="369" t="s">
        <v>3621</v>
      </c>
      <c r="B3" s="369"/>
      <c r="C3" s="369"/>
      <c r="D3" s="369"/>
      <c r="E3" s="369"/>
      <c r="F3" s="369"/>
      <c r="G3" s="369"/>
      <c r="H3" s="369"/>
      <c r="I3" s="369"/>
    </row>
    <row r="5" spans="1:9" ht="151.9" customHeight="1">
      <c r="A5" s="370" t="s">
        <v>3622</v>
      </c>
      <c r="B5" s="371"/>
      <c r="C5" s="371"/>
      <c r="D5" s="371"/>
      <c r="E5" s="371"/>
      <c r="F5" s="371"/>
      <c r="G5" s="371"/>
      <c r="H5" s="371"/>
      <c r="I5" s="371"/>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2.75"/>
  <cols>
    <col min="1" max="1" width="7" style="101" customWidth="1"/>
    <col min="2" max="2" width="69.28515625" customWidth="1"/>
  </cols>
  <sheetData>
    <row r="1" spans="1:2" ht="20.100000000000001" customHeight="1">
      <c r="A1" s="372" t="s">
        <v>196</v>
      </c>
      <c r="B1" s="372"/>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3" t="s">
        <v>275</v>
      </c>
      <c r="B65" s="373"/>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2" t="s">
        <v>314</v>
      </c>
      <c r="B102" s="372"/>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2" t="s">
        <v>361</v>
      </c>
      <c r="B143" s="372"/>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2" t="s">
        <v>420</v>
      </c>
      <c r="B196" s="372"/>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4" t="s">
        <v>473</v>
      </c>
      <c r="B247" s="374"/>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72" t="s">
        <v>520</v>
      </c>
      <c r="B289" s="372"/>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7">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8">
        <v>56</v>
      </c>
      <c r="G54" s="106" t="s">
        <v>135</v>
      </c>
      <c r="H54" s="106" t="s">
        <v>1774</v>
      </c>
      <c r="I54" s="106" t="s">
        <v>1775</v>
      </c>
      <c r="J54" s="106" t="s">
        <v>1774</v>
      </c>
    </row>
    <row r="55" spans="1:10">
      <c r="A55" s="106"/>
      <c r="B55" s="106"/>
      <c r="C55" s="106"/>
      <c r="D55" s="106" t="s">
        <v>165</v>
      </c>
      <c r="E55" s="106" t="s">
        <v>652</v>
      </c>
      <c r="F55" s="118">
        <v>57</v>
      </c>
      <c r="G55" s="106" t="s">
        <v>259</v>
      </c>
      <c r="H55" s="106" t="s">
        <v>1776</v>
      </c>
      <c r="I55" s="106" t="s">
        <v>1777</v>
      </c>
      <c r="J55" s="106" t="s">
        <v>1776</v>
      </c>
    </row>
    <row r="56" spans="1:10">
      <c r="A56" s="106"/>
      <c r="B56" s="106"/>
      <c r="C56" s="106"/>
      <c r="D56" s="106" t="s">
        <v>165</v>
      </c>
      <c r="E56" s="106" t="s">
        <v>652</v>
      </c>
      <c r="F56" s="118">
        <v>58</v>
      </c>
      <c r="G56" s="106" t="s">
        <v>1778</v>
      </c>
      <c r="H56" s="106" t="s">
        <v>1779</v>
      </c>
      <c r="I56" s="106" t="s">
        <v>1780</v>
      </c>
      <c r="J56" s="106" t="s">
        <v>1781</v>
      </c>
    </row>
    <row r="57" spans="1:10">
      <c r="A57" s="106"/>
      <c r="B57" s="106"/>
      <c r="C57" s="106"/>
      <c r="D57" s="106" t="s">
        <v>165</v>
      </c>
      <c r="E57" s="106" t="s">
        <v>652</v>
      </c>
      <c r="F57" s="124">
        <v>59</v>
      </c>
      <c r="G57" s="106" t="s">
        <v>1778</v>
      </c>
      <c r="H57" s="106" t="s">
        <v>1779</v>
      </c>
      <c r="I57" s="106" t="s">
        <v>1782</v>
      </c>
      <c r="J57" s="106" t="s">
        <v>1783</v>
      </c>
    </row>
    <row r="58" spans="1:10">
      <c r="A58" s="106"/>
      <c r="B58" s="106"/>
      <c r="C58" s="106"/>
      <c r="D58" s="106" t="s">
        <v>165</v>
      </c>
      <c r="E58" s="106" t="s">
        <v>652</v>
      </c>
      <c r="F58" s="119">
        <v>60</v>
      </c>
      <c r="G58" s="106" t="s">
        <v>1778</v>
      </c>
      <c r="H58" s="106" t="s">
        <v>1779</v>
      </c>
      <c r="I58" s="106" t="s">
        <v>1784</v>
      </c>
      <c r="J58" s="106" t="s">
        <v>1785</v>
      </c>
    </row>
    <row r="59" spans="1:10">
      <c r="A59" s="106"/>
      <c r="B59" s="106"/>
      <c r="C59" s="106"/>
      <c r="D59" s="106" t="s">
        <v>653</v>
      </c>
      <c r="E59" s="106" t="s">
        <v>654</v>
      </c>
      <c r="F59" s="118">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5" t="s">
        <v>103</v>
      </c>
      <c r="H631" s="126" t="s">
        <v>714</v>
      </c>
      <c r="I631" s="125" t="s">
        <v>3245</v>
      </c>
      <c r="J631" s="126"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2578125" defaultRowHeight="14.25"/>
  <cols>
    <col min="1" max="1" width="11.42578125" style="112"/>
    <col min="2" max="16384" width="11.425781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10" ht="15.75" customHeight="1">
      <c r="A1" s="332" t="s">
        <v>33</v>
      </c>
      <c r="B1" s="385"/>
      <c r="C1" s="385"/>
      <c r="D1" s="385"/>
      <c r="E1" s="385"/>
      <c r="I1" s="179"/>
    </row>
    <row r="2" spans="1:10" ht="56.25" customHeight="1"/>
    <row r="3" spans="1:10" ht="17.25" customHeight="1">
      <c r="A3" s="386" t="s">
        <v>1648</v>
      </c>
      <c r="B3" s="384"/>
      <c r="C3" s="384"/>
      <c r="D3" s="384"/>
      <c r="E3" s="384"/>
      <c r="F3" s="384"/>
      <c r="G3" s="384"/>
      <c r="H3" s="384"/>
      <c r="I3" s="384"/>
    </row>
    <row r="5" spans="1:10" ht="18.75" customHeight="1">
      <c r="A5" s="383" t="s">
        <v>1649</v>
      </c>
      <c r="B5" s="384"/>
      <c r="C5" s="384"/>
      <c r="D5" s="384"/>
      <c r="E5" s="384"/>
      <c r="F5" s="384"/>
      <c r="G5" s="384"/>
      <c r="H5" s="384"/>
      <c r="I5" s="384"/>
    </row>
    <row r="6" spans="1:10" ht="54" customHeight="1">
      <c r="A6" s="378" t="s">
        <v>3467</v>
      </c>
      <c r="B6" s="376"/>
      <c r="C6" s="376"/>
      <c r="D6" s="376"/>
      <c r="E6" s="376"/>
      <c r="F6" s="376"/>
      <c r="G6" s="376"/>
      <c r="H6" s="376"/>
      <c r="I6" s="376"/>
    </row>
    <row r="7" spans="1:10" ht="59.25" customHeight="1">
      <c r="A7" s="387" t="s">
        <v>3468</v>
      </c>
      <c r="B7" s="376"/>
      <c r="C7" s="376"/>
      <c r="D7" s="376"/>
      <c r="E7" s="376"/>
      <c r="F7" s="376"/>
      <c r="G7" s="376"/>
      <c r="H7" s="376"/>
      <c r="I7" s="376"/>
    </row>
    <row r="8" spans="1:10" ht="18.75" customHeight="1">
      <c r="A8" s="383" t="s">
        <v>1650</v>
      </c>
      <c r="B8" s="384"/>
      <c r="C8" s="384"/>
      <c r="D8" s="384"/>
      <c r="E8" s="384"/>
      <c r="F8" s="384"/>
      <c r="G8" s="384"/>
      <c r="H8" s="384"/>
      <c r="I8" s="384"/>
    </row>
    <row r="9" spans="1:10" ht="61.5" customHeight="1">
      <c r="A9" s="378" t="s">
        <v>1651</v>
      </c>
      <c r="B9" s="376"/>
      <c r="C9" s="376"/>
      <c r="D9" s="376"/>
      <c r="E9" s="376"/>
      <c r="F9" s="376"/>
      <c r="G9" s="376"/>
      <c r="H9" s="376"/>
      <c r="I9" s="376"/>
    </row>
    <row r="10" spans="1:10" ht="48.75" customHeight="1">
      <c r="A10" s="378" t="s">
        <v>3469</v>
      </c>
      <c r="B10" s="376"/>
      <c r="C10" s="376"/>
      <c r="D10" s="376"/>
      <c r="E10" s="376"/>
      <c r="F10" s="376"/>
      <c r="G10" s="376"/>
      <c r="H10" s="376"/>
      <c r="I10" s="376"/>
    </row>
    <row r="11" spans="1:10" ht="46.5" customHeight="1">
      <c r="A11" s="378" t="s">
        <v>1652</v>
      </c>
      <c r="B11" s="376"/>
      <c r="C11" s="376"/>
      <c r="D11" s="376"/>
      <c r="E11" s="376"/>
      <c r="F11" s="376"/>
      <c r="G11" s="376"/>
      <c r="H11" s="376"/>
      <c r="I11" s="376"/>
    </row>
    <row r="12" spans="1:10" ht="18" customHeight="1">
      <c r="A12" s="379" t="s">
        <v>1653</v>
      </c>
      <c r="B12" s="376"/>
      <c r="C12" s="376"/>
      <c r="D12" s="376"/>
      <c r="E12" s="376"/>
      <c r="F12" s="376"/>
      <c r="G12" s="376"/>
      <c r="H12" s="376"/>
      <c r="I12" s="376"/>
    </row>
    <row r="13" spans="1:10" ht="219.75" customHeight="1">
      <c r="B13" s="377" t="s">
        <v>3470</v>
      </c>
      <c r="C13" s="379"/>
      <c r="D13" s="379"/>
      <c r="E13" s="379"/>
      <c r="F13" s="379"/>
      <c r="G13" s="379"/>
      <c r="H13" s="379"/>
      <c r="I13" s="379"/>
    </row>
    <row r="14" spans="1:10" ht="45" customHeight="1">
      <c r="A14" s="380"/>
      <c r="B14" s="376"/>
      <c r="C14" s="376"/>
      <c r="D14" s="376"/>
      <c r="E14" s="376"/>
      <c r="F14" s="376"/>
      <c r="G14" s="376"/>
      <c r="H14" s="376"/>
      <c r="I14" s="376"/>
    </row>
    <row r="15" spans="1:10" ht="18.75" customHeight="1">
      <c r="A15" s="375" t="s">
        <v>3471</v>
      </c>
      <c r="B15" s="376"/>
      <c r="C15" s="376"/>
      <c r="D15" s="376"/>
      <c r="E15" s="376"/>
      <c r="F15" s="376"/>
      <c r="G15" s="376"/>
      <c r="H15" s="376"/>
      <c r="I15" s="376"/>
      <c r="J15" s="226" t="s">
        <v>102</v>
      </c>
    </row>
    <row r="16" spans="1:10" ht="39" customHeight="1">
      <c r="A16" s="381" t="s">
        <v>3472</v>
      </c>
      <c r="B16" s="376"/>
      <c r="C16" s="376"/>
      <c r="D16" s="376"/>
      <c r="E16" s="376"/>
      <c r="F16" s="376"/>
      <c r="G16" s="376"/>
      <c r="H16" s="376"/>
      <c r="I16" s="376"/>
    </row>
    <row r="17" spans="1:10" ht="61.5" customHeight="1">
      <c r="D17" s="230"/>
      <c r="E17" s="382"/>
      <c r="F17" s="382"/>
      <c r="G17" s="382"/>
      <c r="H17" s="382"/>
      <c r="I17" s="382"/>
    </row>
    <row r="18" spans="1:10" ht="30" customHeight="1">
      <c r="A18" s="378" t="s">
        <v>3473</v>
      </c>
      <c r="B18" s="380"/>
      <c r="C18" s="380"/>
      <c r="D18" s="380"/>
      <c r="E18" s="380"/>
      <c r="F18" s="380"/>
      <c r="G18" s="380"/>
      <c r="H18" s="380"/>
      <c r="I18" s="380"/>
    </row>
    <row r="19" spans="1:10" ht="174" customHeight="1">
      <c r="A19" s="228"/>
      <c r="B19" s="377" t="s">
        <v>1654</v>
      </c>
      <c r="C19" s="378"/>
      <c r="D19" s="378"/>
      <c r="E19" s="378"/>
      <c r="F19" s="378"/>
      <c r="G19" s="378"/>
      <c r="H19" s="378"/>
      <c r="I19" s="378"/>
      <c r="J19" s="113"/>
    </row>
    <row r="20" spans="1:10" ht="39" customHeight="1">
      <c r="A20" s="378" t="s">
        <v>1655</v>
      </c>
      <c r="B20" s="380"/>
      <c r="C20" s="380"/>
      <c r="D20" s="380"/>
      <c r="E20" s="380"/>
      <c r="F20" s="380"/>
      <c r="G20" s="380"/>
      <c r="H20" s="380"/>
      <c r="I20" s="380"/>
    </row>
    <row r="21" spans="1:10" ht="94.5" customHeight="1">
      <c r="A21" s="381" t="s">
        <v>3474</v>
      </c>
      <c r="B21" s="376"/>
      <c r="C21" s="376"/>
      <c r="D21" s="376"/>
      <c r="E21" s="376"/>
      <c r="F21" s="376"/>
      <c r="G21" s="376"/>
      <c r="H21" s="376"/>
      <c r="I21" s="376"/>
    </row>
    <row r="22" spans="1:10" ht="199.5" customHeight="1">
      <c r="B22" s="377" t="s">
        <v>3475</v>
      </c>
      <c r="C22" s="378"/>
      <c r="D22" s="378"/>
      <c r="E22" s="378"/>
      <c r="F22" s="378"/>
      <c r="G22" s="378"/>
      <c r="H22" s="378"/>
      <c r="I22" s="378"/>
    </row>
    <row r="23" spans="1:10" ht="45" customHeight="1">
      <c r="B23" s="229"/>
      <c r="C23" s="228"/>
      <c r="D23" s="228"/>
      <c r="E23" s="228"/>
      <c r="F23" s="228"/>
      <c r="G23" s="228"/>
      <c r="H23" s="228"/>
      <c r="I23" s="228"/>
    </row>
    <row r="24" spans="1:10" ht="18.75" customHeight="1">
      <c r="A24" s="375" t="s">
        <v>1656</v>
      </c>
      <c r="B24" s="376"/>
      <c r="C24" s="376"/>
      <c r="D24" s="376"/>
      <c r="E24" s="376"/>
      <c r="F24" s="376"/>
      <c r="G24" s="376"/>
      <c r="H24" s="376"/>
      <c r="I24" s="376"/>
    </row>
    <row r="25" spans="1:10" ht="70.5" customHeight="1">
      <c r="B25" s="377" t="s">
        <v>3476</v>
      </c>
      <c r="C25" s="378"/>
      <c r="D25" s="378"/>
      <c r="E25" s="378"/>
      <c r="F25" s="378"/>
      <c r="G25" s="378"/>
      <c r="H25" s="378"/>
      <c r="I25" s="378"/>
    </row>
    <row r="26" spans="1:10" ht="60.75" customHeight="1">
      <c r="B26" s="377" t="s">
        <v>3477</v>
      </c>
      <c r="C26" s="379"/>
      <c r="D26" s="379"/>
      <c r="E26" s="379"/>
      <c r="F26" s="379"/>
      <c r="G26" s="379"/>
      <c r="H26" s="379"/>
      <c r="I26" s="379"/>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8"/>
  <sheetViews>
    <sheetView topLeftCell="A25" zoomScaleNormal="100" workbookViewId="0">
      <selection activeCell="B76" sqref="B76"/>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32" t="s">
        <v>33</v>
      </c>
      <c r="B1" s="333"/>
      <c r="C1" s="334"/>
      <c r="D1" s="1"/>
      <c r="E1" s="344" t="s">
        <v>102</v>
      </c>
      <c r="F1" s="344"/>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3455</v>
      </c>
      <c r="B4" s="43"/>
      <c r="C4" s="5"/>
      <c r="D4" s="5"/>
      <c r="E4" s="5"/>
      <c r="F4" s="5"/>
      <c r="G4" s="6"/>
    </row>
    <row r="5" spans="1:8" s="8" customFormat="1" ht="6" customHeight="1">
      <c r="A5" s="49"/>
      <c r="B5" s="50"/>
      <c r="C5" s="7"/>
      <c r="D5" s="7"/>
      <c r="E5" s="7"/>
      <c r="F5" s="7"/>
    </row>
    <row r="6" spans="1:8" s="8" customFormat="1" ht="15" customHeight="1" thickBot="1">
      <c r="A6" s="339" t="s">
        <v>3673</v>
      </c>
      <c r="B6" s="340"/>
      <c r="C6" s="9"/>
      <c r="D6" s="9"/>
    </row>
    <row r="7" spans="1:8" s="2" customFormat="1" ht="21.75" customHeight="1">
      <c r="A7" s="51"/>
      <c r="B7" s="341"/>
      <c r="C7" s="343"/>
      <c r="D7" s="343"/>
      <c r="E7" s="343"/>
      <c r="F7" s="317"/>
    </row>
    <row r="8" spans="1:8" s="2" customFormat="1" ht="21.75" customHeight="1">
      <c r="A8" s="52"/>
      <c r="B8" s="342"/>
      <c r="C8" s="45" t="s">
        <v>35</v>
      </c>
      <c r="D8" s="45" t="s">
        <v>36</v>
      </c>
      <c r="E8" s="45" t="s">
        <v>37</v>
      </c>
      <c r="F8" s="45" t="s">
        <v>38</v>
      </c>
    </row>
    <row r="9" spans="1:8" s="8" customFormat="1" ht="26.25" customHeight="1">
      <c r="A9" s="53"/>
      <c r="B9" s="54" t="s">
        <v>38</v>
      </c>
      <c r="C9" s="155">
        <f>SUM(C12:C15)</f>
        <v>4478</v>
      </c>
      <c r="D9" s="155">
        <f>SUM(D12:D15)</f>
        <v>23</v>
      </c>
      <c r="E9" s="155">
        <f>SUM(E12:E15)</f>
        <v>5</v>
      </c>
      <c r="F9" s="155">
        <f>SUM(F12:F15)</f>
        <v>4506</v>
      </c>
      <c r="G9" s="10"/>
      <c r="H9" s="325"/>
    </row>
    <row r="10" spans="1:8" s="8" customFormat="1" ht="11.25" customHeight="1">
      <c r="A10" s="53"/>
      <c r="B10" s="55"/>
      <c r="C10" s="295"/>
      <c r="D10" s="295"/>
      <c r="E10" s="295"/>
      <c r="F10" s="295"/>
      <c r="G10" s="10"/>
    </row>
    <row r="11" spans="1:8" s="8" customFormat="1" ht="13.5" customHeight="1">
      <c r="A11" s="53"/>
      <c r="B11" s="55" t="s">
        <v>9</v>
      </c>
      <c r="C11" s="295"/>
      <c r="D11" s="295"/>
      <c r="E11" s="295"/>
      <c r="F11" s="295"/>
      <c r="G11" s="10"/>
    </row>
    <row r="12" spans="1:8" s="8" customFormat="1" ht="13.5" customHeight="1">
      <c r="A12" s="56"/>
      <c r="B12" s="57" t="s">
        <v>5</v>
      </c>
      <c r="C12" s="312">
        <f>SUM(C17:C20)</f>
        <v>179</v>
      </c>
      <c r="D12" s="312">
        <f>SUM(D17:D19)</f>
        <v>3</v>
      </c>
      <c r="E12" s="312">
        <f>SUM(E17:E19)</f>
        <v>0</v>
      </c>
      <c r="F12" s="155">
        <f>SUM(C12:E12)</f>
        <v>182</v>
      </c>
    </row>
    <row r="13" spans="1:8" s="8" customFormat="1" ht="13.5" customHeight="1">
      <c r="A13" s="56"/>
      <c r="B13" s="57" t="s">
        <v>6</v>
      </c>
      <c r="C13" s="312">
        <f>SUM(C21:C43)</f>
        <v>1142</v>
      </c>
      <c r="D13" s="312">
        <f>SUM(D21:D43)</f>
        <v>10</v>
      </c>
      <c r="E13" s="312">
        <f>SUM(E21:E43)</f>
        <v>1</v>
      </c>
      <c r="F13" s="155">
        <f t="shared" ref="F13:F15" si="0">SUM(C13:E13)</f>
        <v>1153</v>
      </c>
    </row>
    <row r="14" spans="1:8" s="8" customFormat="1" ht="13.5" customHeight="1">
      <c r="A14" s="56"/>
      <c r="B14" s="57" t="s">
        <v>44</v>
      </c>
      <c r="C14" s="312">
        <f>SUM(C44:C46)</f>
        <v>510</v>
      </c>
      <c r="D14" s="312">
        <f>SUM(D44:D46)</f>
        <v>4</v>
      </c>
      <c r="E14" s="312">
        <f>SUM(E44:E46)</f>
        <v>2</v>
      </c>
      <c r="F14" s="155">
        <f t="shared" si="0"/>
        <v>516</v>
      </c>
    </row>
    <row r="15" spans="1:8" s="8" customFormat="1" ht="13.5" customHeight="1">
      <c r="A15" s="56"/>
      <c r="B15" s="57" t="s">
        <v>7</v>
      </c>
      <c r="C15" s="312">
        <f>SUM(C47:C102)</f>
        <v>2647</v>
      </c>
      <c r="D15" s="312">
        <f>SUM(D47:D102)</f>
        <v>6</v>
      </c>
      <c r="E15" s="312">
        <f>SUM(E47:E102)</f>
        <v>2</v>
      </c>
      <c r="F15" s="155">
        <f t="shared" si="0"/>
        <v>2655</v>
      </c>
    </row>
    <row r="16" spans="1:8" s="8" customFormat="1" ht="9" customHeight="1">
      <c r="A16" s="56"/>
      <c r="B16" s="57"/>
      <c r="C16" s="241"/>
      <c r="D16" s="241"/>
      <c r="E16" s="241"/>
      <c r="F16" s="241"/>
    </row>
    <row r="17" spans="1:68" s="8" customFormat="1" ht="13.5" customHeight="1">
      <c r="A17" s="56"/>
      <c r="B17" s="55" t="s">
        <v>10</v>
      </c>
      <c r="C17" s="241"/>
      <c r="D17" s="241"/>
      <c r="E17" s="241"/>
      <c r="F17" s="241"/>
    </row>
    <row r="18" spans="1:68" s="88" customFormat="1" ht="15" customHeight="1">
      <c r="A18" s="58"/>
      <c r="B18" s="120" t="s">
        <v>3509</v>
      </c>
      <c r="C18" s="242">
        <v>165</v>
      </c>
      <c r="D18" s="242">
        <v>0</v>
      </c>
      <c r="E18" s="242">
        <v>0</v>
      </c>
      <c r="F18" s="155">
        <f t="shared" ref="F18:F79" si="1">SUM(C18:E18)</f>
        <v>165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3510</v>
      </c>
      <c r="C19" s="242">
        <v>7</v>
      </c>
      <c r="D19" s="242">
        <v>3</v>
      </c>
      <c r="E19" s="242">
        <v>0</v>
      </c>
      <c r="F19" s="155">
        <f t="shared" si="1"/>
        <v>10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3511</v>
      </c>
      <c r="C20" s="242">
        <v>7</v>
      </c>
      <c r="D20" s="242">
        <v>0</v>
      </c>
      <c r="E20" s="242">
        <v>0</v>
      </c>
      <c r="F20" s="155">
        <f t="shared" si="1"/>
        <v>7</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3512</v>
      </c>
      <c r="C21" s="242">
        <v>8</v>
      </c>
      <c r="D21" s="242">
        <v>0</v>
      </c>
      <c r="E21" s="242">
        <v>0</v>
      </c>
      <c r="F21" s="155">
        <f t="shared" si="1"/>
        <v>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3513</v>
      </c>
      <c r="C22" s="242">
        <v>305</v>
      </c>
      <c r="D22" s="242">
        <v>0</v>
      </c>
      <c r="E22" s="242">
        <v>0</v>
      </c>
      <c r="F22" s="155">
        <f t="shared" si="1"/>
        <v>305</v>
      </c>
      <c r="G22" s="11"/>
      <c r="H22" s="11"/>
      <c r="I22" s="11"/>
    </row>
    <row r="23" spans="1:68" s="88" customFormat="1" ht="15" customHeight="1">
      <c r="A23" s="59"/>
      <c r="B23" s="120" t="s">
        <v>3514</v>
      </c>
      <c r="C23" s="242">
        <v>81</v>
      </c>
      <c r="D23" s="242">
        <v>0</v>
      </c>
      <c r="E23" s="242">
        <v>0</v>
      </c>
      <c r="F23" s="155">
        <f t="shared" si="1"/>
        <v>81</v>
      </c>
      <c r="G23" s="11"/>
      <c r="H23" s="11"/>
      <c r="I23" s="11"/>
    </row>
    <row r="24" spans="1:68" s="88" customFormat="1" ht="15" customHeight="1">
      <c r="A24" s="59"/>
      <c r="B24" s="120" t="s">
        <v>3515</v>
      </c>
      <c r="C24" s="242">
        <v>23</v>
      </c>
      <c r="D24" s="242">
        <v>0</v>
      </c>
      <c r="E24" s="242">
        <v>0</v>
      </c>
      <c r="F24" s="155">
        <f t="shared" si="1"/>
        <v>23</v>
      </c>
      <c r="G24" s="11"/>
      <c r="H24" s="11"/>
      <c r="I24" s="11"/>
    </row>
    <row r="25" spans="1:68" s="88" customFormat="1" ht="15" customHeight="1">
      <c r="A25" s="59"/>
      <c r="B25" s="120" t="s">
        <v>3516</v>
      </c>
      <c r="C25" s="242">
        <v>74</v>
      </c>
      <c r="D25" s="242">
        <v>0</v>
      </c>
      <c r="E25" s="242">
        <v>0</v>
      </c>
      <c r="F25" s="155">
        <f t="shared" si="1"/>
        <v>74</v>
      </c>
      <c r="G25" s="11"/>
      <c r="H25" s="11"/>
      <c r="I25" s="11"/>
    </row>
    <row r="26" spans="1:68" s="88" customFormat="1" ht="15" customHeight="1">
      <c r="A26" s="59"/>
      <c r="B26" s="120" t="s">
        <v>3517</v>
      </c>
      <c r="C26" s="242">
        <v>60</v>
      </c>
      <c r="D26" s="242">
        <v>1</v>
      </c>
      <c r="E26" s="242">
        <v>0</v>
      </c>
      <c r="F26" s="155">
        <f t="shared" si="1"/>
        <v>61</v>
      </c>
      <c r="G26" s="11"/>
      <c r="H26" s="11"/>
      <c r="I26" s="11"/>
    </row>
    <row r="27" spans="1:68" s="88" customFormat="1" ht="15" customHeight="1">
      <c r="A27" s="59"/>
      <c r="B27" s="120" t="s">
        <v>3518</v>
      </c>
      <c r="C27" s="242">
        <v>22</v>
      </c>
      <c r="D27" s="242">
        <v>0</v>
      </c>
      <c r="E27" s="242">
        <v>0</v>
      </c>
      <c r="F27" s="155">
        <f t="shared" si="1"/>
        <v>22</v>
      </c>
      <c r="G27" s="11"/>
      <c r="H27" s="11"/>
      <c r="I27" s="11"/>
    </row>
    <row r="28" spans="1:68" s="88" customFormat="1" ht="15" customHeight="1">
      <c r="A28" s="58"/>
      <c r="B28" s="120" t="s">
        <v>3519</v>
      </c>
      <c r="C28" s="242">
        <v>11</v>
      </c>
      <c r="D28" s="242">
        <v>1</v>
      </c>
      <c r="E28" s="242">
        <v>0</v>
      </c>
      <c r="F28" s="155">
        <f t="shared" si="1"/>
        <v>12</v>
      </c>
      <c r="G28" s="11"/>
      <c r="H28" s="11"/>
      <c r="I28" s="11"/>
    </row>
    <row r="29" spans="1:68" s="88" customFormat="1" ht="15" customHeight="1">
      <c r="A29" s="59"/>
      <c r="B29" s="120" t="s">
        <v>3520</v>
      </c>
      <c r="C29" s="242">
        <v>15</v>
      </c>
      <c r="D29" s="242">
        <v>0</v>
      </c>
      <c r="E29" s="242">
        <v>0</v>
      </c>
      <c r="F29" s="155">
        <f t="shared" si="1"/>
        <v>15</v>
      </c>
      <c r="G29" s="11"/>
      <c r="H29" s="11"/>
      <c r="I29" s="11"/>
    </row>
    <row r="30" spans="1:68" s="88" customFormat="1" ht="15" customHeight="1">
      <c r="A30" s="59"/>
      <c r="B30" s="120" t="s">
        <v>3521</v>
      </c>
      <c r="C30" s="242">
        <v>61</v>
      </c>
      <c r="D30" s="242">
        <v>1</v>
      </c>
      <c r="E30" s="242">
        <v>0</v>
      </c>
      <c r="F30" s="155">
        <f t="shared" si="1"/>
        <v>62</v>
      </c>
      <c r="G30" s="11"/>
      <c r="H30" s="11"/>
      <c r="I30" s="11"/>
    </row>
    <row r="31" spans="1:68" s="88" customFormat="1" ht="15" customHeight="1">
      <c r="A31" s="59"/>
      <c r="B31" s="120" t="s">
        <v>3522</v>
      </c>
      <c r="C31" s="242">
        <v>68</v>
      </c>
      <c r="D31" s="242">
        <v>2</v>
      </c>
      <c r="E31" s="242">
        <v>0</v>
      </c>
      <c r="F31" s="155">
        <f t="shared" si="1"/>
        <v>70</v>
      </c>
      <c r="G31" s="11"/>
      <c r="H31" s="11"/>
      <c r="I31" s="11"/>
    </row>
    <row r="32" spans="1:68" s="88" customFormat="1" ht="15" customHeight="1">
      <c r="A32" s="59"/>
      <c r="B32" s="120" t="s">
        <v>3523</v>
      </c>
      <c r="C32" s="242">
        <v>12</v>
      </c>
      <c r="D32" s="242">
        <v>1</v>
      </c>
      <c r="E32" s="242">
        <v>1</v>
      </c>
      <c r="F32" s="155">
        <f t="shared" si="1"/>
        <v>14</v>
      </c>
      <c r="G32" s="11"/>
      <c r="H32" s="11"/>
      <c r="I32" s="11"/>
    </row>
    <row r="33" spans="1:9" s="88" customFormat="1" ht="15" customHeight="1">
      <c r="A33" s="59"/>
      <c r="B33" s="120" t="s">
        <v>3524</v>
      </c>
      <c r="C33" s="242">
        <v>155</v>
      </c>
      <c r="D33" s="242">
        <v>4</v>
      </c>
      <c r="E33" s="242">
        <v>0</v>
      </c>
      <c r="F33" s="155">
        <f t="shared" si="1"/>
        <v>159</v>
      </c>
      <c r="G33" s="11"/>
      <c r="H33" s="11"/>
      <c r="I33" s="11"/>
    </row>
    <row r="34" spans="1:9" s="88" customFormat="1" ht="15" customHeight="1">
      <c r="A34" s="59"/>
      <c r="B34" s="120" t="s">
        <v>3652</v>
      </c>
      <c r="C34" s="242">
        <v>1</v>
      </c>
      <c r="D34" s="242">
        <v>0</v>
      </c>
      <c r="E34" s="242">
        <v>0</v>
      </c>
      <c r="F34" s="155">
        <f t="shared" si="1"/>
        <v>1</v>
      </c>
      <c r="G34" s="11"/>
      <c r="H34" s="11"/>
      <c r="I34" s="11"/>
    </row>
    <row r="35" spans="1:9" s="88" customFormat="1" ht="16.899999999999999" customHeight="1">
      <c r="A35" s="59"/>
      <c r="B35" s="120" t="s">
        <v>3525</v>
      </c>
      <c r="C35" s="242">
        <v>9</v>
      </c>
      <c r="D35" s="242">
        <v>0</v>
      </c>
      <c r="E35" s="242">
        <v>0</v>
      </c>
      <c r="F35" s="155">
        <f t="shared" si="1"/>
        <v>9</v>
      </c>
      <c r="G35" s="11"/>
      <c r="H35" s="11"/>
      <c r="I35" s="11"/>
    </row>
    <row r="36" spans="1:9" s="88" customFormat="1" ht="25.15" customHeight="1">
      <c r="A36" s="59"/>
      <c r="B36" s="120" t="s">
        <v>3526</v>
      </c>
      <c r="C36" s="242">
        <v>48</v>
      </c>
      <c r="D36" s="242">
        <v>0</v>
      </c>
      <c r="E36" s="242">
        <v>0</v>
      </c>
      <c r="F36" s="155">
        <f t="shared" si="1"/>
        <v>48</v>
      </c>
      <c r="G36" s="11"/>
      <c r="H36" s="11"/>
    </row>
    <row r="37" spans="1:9" s="88" customFormat="1" ht="15" customHeight="1">
      <c r="A37" s="59"/>
      <c r="B37" s="120" t="s">
        <v>3527</v>
      </c>
      <c r="C37" s="242">
        <v>44</v>
      </c>
      <c r="D37" s="242">
        <v>0</v>
      </c>
      <c r="E37" s="242">
        <v>0</v>
      </c>
      <c r="F37" s="155">
        <f t="shared" si="1"/>
        <v>44</v>
      </c>
      <c r="G37" s="11"/>
      <c r="H37" s="11"/>
    </row>
    <row r="38" spans="1:9" s="88" customFormat="1" ht="15" customHeight="1">
      <c r="A38" s="59"/>
      <c r="B38" s="120" t="s">
        <v>3626</v>
      </c>
      <c r="C38" s="242">
        <v>7</v>
      </c>
      <c r="D38" s="242">
        <v>0</v>
      </c>
      <c r="E38" s="242">
        <v>0</v>
      </c>
      <c r="F38" s="155">
        <f t="shared" si="1"/>
        <v>7</v>
      </c>
      <c r="G38" s="11"/>
      <c r="H38" s="11"/>
    </row>
    <row r="39" spans="1:9" s="88" customFormat="1" ht="15" customHeight="1">
      <c r="A39" s="59"/>
      <c r="B39" s="120" t="s">
        <v>3528</v>
      </c>
      <c r="C39" s="242">
        <v>57</v>
      </c>
      <c r="D39" s="242">
        <v>0</v>
      </c>
      <c r="E39" s="242">
        <v>0</v>
      </c>
      <c r="F39" s="155">
        <f t="shared" si="1"/>
        <v>57</v>
      </c>
      <c r="G39" s="11"/>
      <c r="H39" s="11"/>
    </row>
    <row r="40" spans="1:9" s="88" customFormat="1" ht="15" customHeight="1">
      <c r="A40" s="59"/>
      <c r="B40" s="120" t="s">
        <v>3529</v>
      </c>
      <c r="C40" s="242">
        <v>30</v>
      </c>
      <c r="D40" s="242">
        <v>0</v>
      </c>
      <c r="E40" s="242">
        <v>0</v>
      </c>
      <c r="F40" s="155">
        <f t="shared" si="1"/>
        <v>30</v>
      </c>
      <c r="G40" s="11"/>
      <c r="H40" s="11"/>
      <c r="I40" s="11"/>
    </row>
    <row r="41" spans="1:9" s="88" customFormat="1" ht="15" customHeight="1">
      <c r="A41" s="59"/>
      <c r="B41" s="120" t="s">
        <v>3530</v>
      </c>
      <c r="C41" s="127">
        <v>3</v>
      </c>
      <c r="D41" s="127">
        <v>0</v>
      </c>
      <c r="E41" s="127">
        <v>0</v>
      </c>
      <c r="F41" s="155">
        <f t="shared" si="1"/>
        <v>3</v>
      </c>
      <c r="G41" s="11"/>
      <c r="H41" s="11"/>
    </row>
    <row r="42" spans="1:9" s="88" customFormat="1" ht="15" customHeight="1">
      <c r="A42" s="59"/>
      <c r="B42" s="120" t="s">
        <v>3558</v>
      </c>
      <c r="C42" s="127">
        <v>4</v>
      </c>
      <c r="D42" s="127">
        <v>0</v>
      </c>
      <c r="E42" s="127">
        <v>0</v>
      </c>
      <c r="F42" s="155">
        <f t="shared" si="1"/>
        <v>4</v>
      </c>
      <c r="G42" s="11"/>
      <c r="H42" s="11"/>
    </row>
    <row r="43" spans="1:9" s="88" customFormat="1" ht="15" customHeight="1">
      <c r="A43" s="59"/>
      <c r="B43" s="120" t="s">
        <v>3531</v>
      </c>
      <c r="C43" s="127">
        <v>44</v>
      </c>
      <c r="D43" s="127">
        <v>0</v>
      </c>
      <c r="E43" s="127">
        <v>0</v>
      </c>
      <c r="F43" s="155">
        <f t="shared" si="1"/>
        <v>44</v>
      </c>
      <c r="G43" s="11"/>
      <c r="H43" s="11"/>
    </row>
    <row r="44" spans="1:9" s="88" customFormat="1" ht="15" customHeight="1">
      <c r="A44" s="59"/>
      <c r="B44" s="120" t="s">
        <v>3532</v>
      </c>
      <c r="C44" s="127">
        <v>222</v>
      </c>
      <c r="D44" s="127">
        <v>2</v>
      </c>
      <c r="E44" s="127">
        <v>1</v>
      </c>
      <c r="F44" s="155">
        <f t="shared" si="1"/>
        <v>225</v>
      </c>
      <c r="G44" s="11"/>
      <c r="H44" s="11"/>
    </row>
    <row r="45" spans="1:9" s="88" customFormat="1" ht="15" customHeight="1">
      <c r="A45" s="59"/>
      <c r="B45" s="120" t="s">
        <v>3533</v>
      </c>
      <c r="C45" s="127">
        <v>25</v>
      </c>
      <c r="D45" s="127">
        <v>0</v>
      </c>
      <c r="E45" s="127">
        <v>0</v>
      </c>
      <c r="F45" s="155">
        <f t="shared" si="1"/>
        <v>25</v>
      </c>
      <c r="G45" s="11"/>
      <c r="H45" s="11"/>
    </row>
    <row r="46" spans="1:9" s="88" customFormat="1" ht="15" customHeight="1">
      <c r="A46" s="59"/>
      <c r="B46" s="120" t="s">
        <v>3534</v>
      </c>
      <c r="C46" s="127">
        <v>263</v>
      </c>
      <c r="D46" s="127">
        <v>2</v>
      </c>
      <c r="E46" s="127">
        <v>1</v>
      </c>
      <c r="F46" s="155">
        <f t="shared" si="1"/>
        <v>266</v>
      </c>
      <c r="G46" s="11"/>
      <c r="H46" s="11"/>
    </row>
    <row r="47" spans="1:9" s="88" customFormat="1" ht="15" customHeight="1">
      <c r="A47" s="59"/>
      <c r="B47" s="120" t="s">
        <v>3535</v>
      </c>
      <c r="C47" s="127">
        <v>84</v>
      </c>
      <c r="D47" s="127">
        <v>1</v>
      </c>
      <c r="E47" s="127">
        <v>0</v>
      </c>
      <c r="F47" s="155">
        <f t="shared" si="1"/>
        <v>85</v>
      </c>
      <c r="G47" s="11"/>
      <c r="H47" s="11"/>
    </row>
    <row r="48" spans="1:9" s="88" customFormat="1" ht="15" customHeight="1">
      <c r="A48" s="59"/>
      <c r="B48" s="120" t="s">
        <v>3536</v>
      </c>
      <c r="C48" s="127">
        <v>153</v>
      </c>
      <c r="D48" s="127">
        <v>1</v>
      </c>
      <c r="E48" s="127">
        <v>0</v>
      </c>
      <c r="F48" s="155">
        <f t="shared" si="1"/>
        <v>154</v>
      </c>
      <c r="G48" s="11"/>
      <c r="H48" s="11"/>
    </row>
    <row r="49" spans="1:8" s="88" customFormat="1" ht="15" customHeight="1">
      <c r="A49" s="59"/>
      <c r="B49" s="120" t="s">
        <v>3537</v>
      </c>
      <c r="C49" s="127">
        <v>166</v>
      </c>
      <c r="D49" s="127">
        <v>0</v>
      </c>
      <c r="E49" s="127">
        <v>0</v>
      </c>
      <c r="F49" s="155">
        <f t="shared" si="1"/>
        <v>166</v>
      </c>
      <c r="G49" s="11"/>
      <c r="H49" s="11"/>
    </row>
    <row r="50" spans="1:8" s="88" customFormat="1" ht="15" customHeight="1">
      <c r="A50" s="59"/>
      <c r="B50" s="120" t="s">
        <v>3538</v>
      </c>
      <c r="C50" s="127">
        <v>100</v>
      </c>
      <c r="D50" s="127">
        <v>1</v>
      </c>
      <c r="E50" s="127">
        <v>1</v>
      </c>
      <c r="F50" s="155">
        <f t="shared" si="1"/>
        <v>102</v>
      </c>
      <c r="G50" s="11"/>
      <c r="H50" s="11"/>
    </row>
    <row r="51" spans="1:8" s="88" customFormat="1" ht="15" customHeight="1">
      <c r="A51" s="59"/>
      <c r="B51" s="120" t="s">
        <v>3539</v>
      </c>
      <c r="C51" s="127">
        <v>15</v>
      </c>
      <c r="D51" s="127">
        <v>0</v>
      </c>
      <c r="E51" s="127">
        <v>0</v>
      </c>
      <c r="F51" s="155">
        <f t="shared" si="1"/>
        <v>15</v>
      </c>
      <c r="G51" s="11"/>
      <c r="H51" s="11"/>
    </row>
    <row r="52" spans="1:8" s="88" customFormat="1" ht="15" customHeight="1">
      <c r="A52" s="59"/>
      <c r="B52" s="120" t="s">
        <v>3540</v>
      </c>
      <c r="C52" s="127">
        <v>28</v>
      </c>
      <c r="D52" s="127">
        <v>0</v>
      </c>
      <c r="E52" s="127">
        <v>0</v>
      </c>
      <c r="F52" s="155">
        <f t="shared" si="1"/>
        <v>28</v>
      </c>
      <c r="G52" s="11"/>
      <c r="H52" s="11"/>
    </row>
    <row r="53" spans="1:8" s="88" customFormat="1" ht="15" customHeight="1">
      <c r="A53" s="59"/>
      <c r="B53" s="120" t="s">
        <v>3541</v>
      </c>
      <c r="C53" s="127">
        <v>33</v>
      </c>
      <c r="D53" s="127">
        <v>0</v>
      </c>
      <c r="E53" s="127">
        <v>0</v>
      </c>
      <c r="F53" s="155">
        <f t="shared" si="1"/>
        <v>33</v>
      </c>
      <c r="G53" s="11"/>
      <c r="H53" s="11"/>
    </row>
    <row r="54" spans="1:8" s="88" customFormat="1" ht="15" customHeight="1">
      <c r="A54" s="59"/>
      <c r="B54" s="120" t="s">
        <v>3542</v>
      </c>
      <c r="C54" s="127">
        <v>175</v>
      </c>
      <c r="D54" s="127">
        <v>0</v>
      </c>
      <c r="E54" s="127">
        <v>0</v>
      </c>
      <c r="F54" s="114">
        <f t="shared" si="1"/>
        <v>175</v>
      </c>
      <c r="G54" s="11"/>
      <c r="H54" s="11"/>
    </row>
    <row r="55" spans="1:8" s="88" customFormat="1" ht="15" customHeight="1">
      <c r="A55" s="59"/>
      <c r="B55" s="120" t="s">
        <v>3618</v>
      </c>
      <c r="C55" s="127">
        <v>2</v>
      </c>
      <c r="D55" s="127">
        <v>0</v>
      </c>
      <c r="E55" s="127">
        <v>0</v>
      </c>
      <c r="F55" s="114">
        <f t="shared" si="1"/>
        <v>2</v>
      </c>
      <c r="G55" s="11"/>
      <c r="H55" s="11"/>
    </row>
    <row r="56" spans="1:8" s="88" customFormat="1" ht="15" customHeight="1">
      <c r="A56" s="59"/>
      <c r="B56" s="120" t="s">
        <v>3629</v>
      </c>
      <c r="C56" s="127">
        <v>6</v>
      </c>
      <c r="D56" s="127">
        <v>0</v>
      </c>
      <c r="E56" s="127">
        <v>0</v>
      </c>
      <c r="F56" s="114">
        <f t="shared" si="1"/>
        <v>6</v>
      </c>
      <c r="G56" s="11"/>
      <c r="H56" s="11"/>
    </row>
    <row r="57" spans="1:8" s="88" customFormat="1" ht="15" customHeight="1">
      <c r="A57" s="59"/>
      <c r="B57" s="120" t="s">
        <v>3559</v>
      </c>
      <c r="C57" s="127">
        <v>1</v>
      </c>
      <c r="D57" s="127">
        <v>0</v>
      </c>
      <c r="E57" s="127">
        <v>0</v>
      </c>
      <c r="F57" s="114">
        <f t="shared" si="1"/>
        <v>1</v>
      </c>
      <c r="G57" s="11"/>
      <c r="H57" s="11"/>
    </row>
    <row r="58" spans="1:8" s="88" customFormat="1" ht="15" customHeight="1">
      <c r="A58" s="59"/>
      <c r="B58" s="120" t="s">
        <v>3655</v>
      </c>
      <c r="C58" s="127">
        <v>2</v>
      </c>
      <c r="D58" s="127">
        <v>0</v>
      </c>
      <c r="E58" s="127">
        <v>0</v>
      </c>
      <c r="F58" s="114">
        <f t="shared" si="1"/>
        <v>2</v>
      </c>
      <c r="G58" s="11"/>
      <c r="H58" s="11"/>
    </row>
    <row r="59" spans="1:8" s="88" customFormat="1" ht="15" customHeight="1">
      <c r="A59" s="59"/>
      <c r="B59" s="120" t="s">
        <v>3632</v>
      </c>
      <c r="C59" s="127">
        <v>1</v>
      </c>
      <c r="D59" s="127">
        <v>0</v>
      </c>
      <c r="E59" s="127">
        <v>0</v>
      </c>
      <c r="F59" s="114">
        <f t="shared" si="1"/>
        <v>1</v>
      </c>
      <c r="G59" s="11"/>
      <c r="H59" s="11"/>
    </row>
    <row r="60" spans="1:8" s="88" customFormat="1" ht="15" customHeight="1">
      <c r="A60" s="59"/>
      <c r="B60" s="120" t="s">
        <v>3543</v>
      </c>
      <c r="C60" s="127">
        <v>12</v>
      </c>
      <c r="D60" s="127">
        <v>0</v>
      </c>
      <c r="E60" s="127">
        <v>0</v>
      </c>
      <c r="F60" s="114">
        <f t="shared" si="1"/>
        <v>12</v>
      </c>
      <c r="G60" s="11"/>
      <c r="H60" s="11"/>
    </row>
    <row r="61" spans="1:8" s="88" customFormat="1" ht="15" customHeight="1">
      <c r="A61" s="59"/>
      <c r="B61" s="120" t="s">
        <v>3631</v>
      </c>
      <c r="C61" s="127">
        <v>3</v>
      </c>
      <c r="D61" s="127">
        <v>0</v>
      </c>
      <c r="E61" s="127">
        <v>0</v>
      </c>
      <c r="F61" s="114">
        <f t="shared" si="1"/>
        <v>3</v>
      </c>
      <c r="G61" s="11"/>
      <c r="H61" s="11"/>
    </row>
    <row r="62" spans="1:8" s="88" customFormat="1" ht="15" customHeight="1">
      <c r="A62" s="59"/>
      <c r="B62" s="120" t="s">
        <v>3616</v>
      </c>
      <c r="C62" s="127">
        <v>2</v>
      </c>
      <c r="D62" s="127">
        <v>0</v>
      </c>
      <c r="E62" s="127">
        <v>0</v>
      </c>
      <c r="F62" s="114">
        <f t="shared" si="1"/>
        <v>2</v>
      </c>
      <c r="G62" s="11"/>
      <c r="H62" s="11"/>
    </row>
    <row r="63" spans="1:8" s="88" customFormat="1" ht="15" customHeight="1">
      <c r="A63" s="59"/>
      <c r="B63" s="120" t="s">
        <v>3654</v>
      </c>
      <c r="C63" s="127">
        <v>1</v>
      </c>
      <c r="D63" s="127">
        <v>0</v>
      </c>
      <c r="E63" s="127">
        <v>0</v>
      </c>
      <c r="F63" s="114">
        <f t="shared" si="1"/>
        <v>1</v>
      </c>
      <c r="G63" s="11"/>
      <c r="H63" s="11"/>
    </row>
    <row r="64" spans="1:8" s="88" customFormat="1" ht="15" customHeight="1">
      <c r="A64" s="59"/>
      <c r="B64" s="120" t="s">
        <v>3544</v>
      </c>
      <c r="C64" s="127">
        <v>128</v>
      </c>
      <c r="D64" s="127">
        <v>0</v>
      </c>
      <c r="E64" s="127">
        <v>1</v>
      </c>
      <c r="F64" s="114">
        <f t="shared" si="1"/>
        <v>129</v>
      </c>
      <c r="G64" s="11"/>
      <c r="H64" s="11"/>
    </row>
    <row r="65" spans="1:8" s="88" customFormat="1" ht="15" customHeight="1">
      <c r="A65" s="59"/>
      <c r="B65" s="120" t="s">
        <v>3545</v>
      </c>
      <c r="C65" s="127">
        <v>15</v>
      </c>
      <c r="D65" s="127">
        <v>0</v>
      </c>
      <c r="E65" s="127">
        <v>0</v>
      </c>
      <c r="F65" s="114">
        <f t="shared" si="1"/>
        <v>15</v>
      </c>
      <c r="G65" s="11"/>
      <c r="H65" s="11"/>
    </row>
    <row r="66" spans="1:8" s="88" customFormat="1" ht="15" customHeight="1">
      <c r="A66" s="59"/>
      <c r="B66" s="120" t="s">
        <v>3546</v>
      </c>
      <c r="C66" s="127">
        <v>163</v>
      </c>
      <c r="D66" s="127">
        <v>2</v>
      </c>
      <c r="E66" s="127">
        <v>0</v>
      </c>
      <c r="F66" s="114">
        <f t="shared" si="1"/>
        <v>165</v>
      </c>
      <c r="G66" s="11"/>
      <c r="H66" s="11"/>
    </row>
    <row r="67" spans="1:8" s="88" customFormat="1" ht="15" customHeight="1">
      <c r="A67" s="59"/>
      <c r="B67" s="120" t="s">
        <v>3547</v>
      </c>
      <c r="C67" s="127">
        <v>12</v>
      </c>
      <c r="D67" s="127">
        <v>0</v>
      </c>
      <c r="E67" s="127">
        <v>0</v>
      </c>
      <c r="F67" s="114">
        <f t="shared" si="1"/>
        <v>12</v>
      </c>
      <c r="G67" s="11"/>
      <c r="H67" s="11"/>
    </row>
    <row r="68" spans="1:8" s="88" customFormat="1" ht="15" customHeight="1">
      <c r="A68" s="59"/>
      <c r="B68" s="120" t="s">
        <v>3548</v>
      </c>
      <c r="C68" s="127">
        <v>174</v>
      </c>
      <c r="D68" s="127">
        <v>1</v>
      </c>
      <c r="E68" s="127">
        <v>0</v>
      </c>
      <c r="F68" s="114">
        <f t="shared" si="1"/>
        <v>175</v>
      </c>
      <c r="G68" s="11"/>
      <c r="H68" s="11"/>
    </row>
    <row r="69" spans="1:8" s="88" customFormat="1" ht="15" customHeight="1">
      <c r="A69" s="59"/>
      <c r="B69" s="120" t="s">
        <v>3549</v>
      </c>
      <c r="C69" s="127">
        <v>35</v>
      </c>
      <c r="D69" s="127">
        <v>0</v>
      </c>
      <c r="E69" s="127">
        <v>0</v>
      </c>
      <c r="F69" s="114">
        <f t="shared" si="1"/>
        <v>35</v>
      </c>
      <c r="G69" s="11"/>
      <c r="H69" s="11"/>
    </row>
    <row r="70" spans="1:8" s="88" customFormat="1" ht="15" customHeight="1">
      <c r="A70" s="59"/>
      <c r="B70" s="120" t="s">
        <v>3550</v>
      </c>
      <c r="C70" s="127">
        <v>990</v>
      </c>
      <c r="D70" s="127">
        <v>0</v>
      </c>
      <c r="E70" s="127">
        <v>0</v>
      </c>
      <c r="F70" s="114">
        <f t="shared" si="1"/>
        <v>990</v>
      </c>
      <c r="G70" s="11"/>
      <c r="H70" s="11"/>
    </row>
    <row r="71" spans="1:8" s="88" customFormat="1" ht="15" customHeight="1">
      <c r="A71" s="59"/>
      <c r="B71" s="120" t="s">
        <v>3551</v>
      </c>
      <c r="C71" s="127">
        <v>123</v>
      </c>
      <c r="D71" s="127">
        <v>0</v>
      </c>
      <c r="E71" s="127">
        <v>0</v>
      </c>
      <c r="F71" s="114">
        <f t="shared" si="1"/>
        <v>123</v>
      </c>
      <c r="G71" s="11"/>
      <c r="H71" s="11"/>
    </row>
    <row r="72" spans="1:8" s="88" customFormat="1" ht="15" customHeight="1">
      <c r="A72" s="59"/>
      <c r="B72" s="120" t="s">
        <v>3552</v>
      </c>
      <c r="C72" s="127">
        <v>106</v>
      </c>
      <c r="D72" s="127">
        <v>0</v>
      </c>
      <c r="E72" s="127">
        <v>0</v>
      </c>
      <c r="F72" s="114">
        <f t="shared" si="1"/>
        <v>106</v>
      </c>
      <c r="G72" s="11"/>
      <c r="H72" s="11"/>
    </row>
    <row r="73" spans="1:8" s="88" customFormat="1" ht="15" customHeight="1">
      <c r="A73" s="59"/>
      <c r="B73" s="120" t="s">
        <v>3663</v>
      </c>
      <c r="C73" s="127">
        <v>1</v>
      </c>
      <c r="D73" s="127">
        <v>0</v>
      </c>
      <c r="E73" s="127">
        <v>0</v>
      </c>
      <c r="F73" s="114">
        <f t="shared" si="1"/>
        <v>1</v>
      </c>
      <c r="G73" s="11"/>
      <c r="H73" s="11"/>
    </row>
    <row r="74" spans="1:8" s="88" customFormat="1" ht="15" customHeight="1">
      <c r="A74" s="59"/>
      <c r="B74" s="120" t="s">
        <v>3675</v>
      </c>
      <c r="C74" s="127">
        <v>1</v>
      </c>
      <c r="D74" s="127">
        <v>0</v>
      </c>
      <c r="E74" s="127">
        <v>0</v>
      </c>
      <c r="F74" s="114">
        <f t="shared" si="1"/>
        <v>1</v>
      </c>
      <c r="G74" s="11"/>
      <c r="H74" s="11"/>
    </row>
    <row r="75" spans="1:8" s="88" customFormat="1" ht="15" customHeight="1">
      <c r="A75" s="59"/>
      <c r="B75" s="120" t="s">
        <v>3553</v>
      </c>
      <c r="C75" s="127">
        <v>92</v>
      </c>
      <c r="D75" s="127">
        <v>0</v>
      </c>
      <c r="E75" s="127">
        <v>0</v>
      </c>
      <c r="F75" s="114">
        <f t="shared" si="1"/>
        <v>92</v>
      </c>
      <c r="G75" s="11"/>
      <c r="H75" s="11"/>
    </row>
    <row r="76" spans="1:8" s="88" customFormat="1" ht="15" customHeight="1">
      <c r="A76" s="59"/>
      <c r="B76" s="120" t="s">
        <v>3554</v>
      </c>
      <c r="C76" s="127">
        <v>6</v>
      </c>
      <c r="D76" s="127">
        <v>0</v>
      </c>
      <c r="E76" s="127">
        <v>0</v>
      </c>
      <c r="F76" s="114">
        <f t="shared" si="1"/>
        <v>6</v>
      </c>
      <c r="G76" s="11"/>
      <c r="H76" s="11"/>
    </row>
    <row r="77" spans="1:8" s="88" customFormat="1" ht="15" customHeight="1">
      <c r="A77" s="59"/>
      <c r="B77" s="120" t="s">
        <v>3555</v>
      </c>
      <c r="C77" s="127">
        <v>1</v>
      </c>
      <c r="D77" s="127">
        <v>0</v>
      </c>
      <c r="E77" s="127">
        <v>0</v>
      </c>
      <c r="F77" s="114">
        <f t="shared" si="1"/>
        <v>1</v>
      </c>
      <c r="G77" s="11"/>
      <c r="H77" s="11"/>
    </row>
    <row r="78" spans="1:8" s="88" customFormat="1" ht="15" customHeight="1">
      <c r="A78" s="59"/>
      <c r="B78" s="120" t="s">
        <v>3556</v>
      </c>
      <c r="C78" s="127">
        <v>9</v>
      </c>
      <c r="D78" s="127">
        <v>0</v>
      </c>
      <c r="E78" s="127">
        <v>0</v>
      </c>
      <c r="F78" s="114">
        <f t="shared" si="1"/>
        <v>9</v>
      </c>
      <c r="G78" s="11"/>
      <c r="H78" s="11"/>
    </row>
    <row r="79" spans="1:8" s="88" customFormat="1" ht="15" customHeight="1">
      <c r="A79" s="59"/>
      <c r="B79" s="120" t="s">
        <v>3557</v>
      </c>
      <c r="C79" s="127">
        <v>7</v>
      </c>
      <c r="D79" s="127">
        <v>0</v>
      </c>
      <c r="E79" s="127">
        <v>0</v>
      </c>
      <c r="F79" s="114">
        <f t="shared" si="1"/>
        <v>7</v>
      </c>
      <c r="G79" s="11"/>
      <c r="H79" s="11"/>
    </row>
    <row r="80" spans="1:8" s="88" customFormat="1" ht="15" customHeight="1">
      <c r="A80" s="59"/>
      <c r="C80" s="127"/>
      <c r="D80" s="127"/>
      <c r="E80" s="127"/>
      <c r="F80" s="114"/>
      <c r="G80" s="11"/>
      <c r="H80" s="11"/>
    </row>
    <row r="81" spans="1:6" s="15" customFormat="1" ht="36" customHeight="1">
      <c r="A81" s="318"/>
      <c r="B81" s="121"/>
      <c r="C81" s="318"/>
      <c r="D81" s="318"/>
      <c r="E81" s="318"/>
      <c r="F81" s="318"/>
    </row>
    <row r="82" spans="1:6" s="15" customFormat="1" ht="15" customHeight="1">
      <c r="A82" s="90"/>
      <c r="B82" s="316"/>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topLeftCell="A7" workbookViewId="0">
      <selection activeCell="C30" sqref="C30:C47"/>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32" t="s">
        <v>33</v>
      </c>
      <c r="B1" s="333"/>
      <c r="C1" s="334"/>
      <c r="D1" s="1"/>
      <c r="E1" s="344" t="s">
        <v>102</v>
      </c>
      <c r="F1" s="344"/>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3495</v>
      </c>
      <c r="B4" s="43"/>
      <c r="C4" s="5"/>
      <c r="D4" s="5"/>
      <c r="E4" s="5"/>
      <c r="F4" s="5"/>
      <c r="G4" s="6"/>
    </row>
    <row r="5" spans="1:10" s="8" customFormat="1" ht="6" customHeight="1">
      <c r="A5" s="49"/>
      <c r="B5" s="50"/>
      <c r="C5" s="7"/>
      <c r="D5" s="7"/>
      <c r="E5" s="7"/>
      <c r="F5" s="7"/>
    </row>
    <row r="6" spans="1:10" s="8" customFormat="1" ht="15" customHeight="1" thickBot="1">
      <c r="A6" s="339" t="s">
        <v>3673</v>
      </c>
      <c r="B6" s="340"/>
      <c r="C6" s="9"/>
      <c r="D6" s="9"/>
    </row>
    <row r="7" spans="1:10" s="2" customFormat="1" ht="21.75" customHeight="1">
      <c r="A7" s="51"/>
      <c r="B7" s="341"/>
      <c r="C7" s="343"/>
      <c r="D7" s="343"/>
      <c r="E7" s="343"/>
      <c r="F7" s="224"/>
    </row>
    <row r="8" spans="1:10" s="2" customFormat="1" ht="21.75" customHeight="1">
      <c r="A8" s="52"/>
      <c r="B8" s="342"/>
      <c r="C8" s="45" t="s">
        <v>35</v>
      </c>
      <c r="D8" s="45" t="s">
        <v>36</v>
      </c>
      <c r="E8" s="45" t="s">
        <v>37</v>
      </c>
      <c r="F8" s="45" t="s">
        <v>38</v>
      </c>
    </row>
    <row r="9" spans="1:10" s="8" customFormat="1" ht="26.25" customHeight="1">
      <c r="A9" s="53"/>
      <c r="B9" s="54" t="s">
        <v>38</v>
      </c>
      <c r="C9" s="155">
        <f>SUM(C12:C15)</f>
        <v>267</v>
      </c>
      <c r="D9" s="155">
        <f t="shared" ref="D9:F9" si="0">SUM(D12:D15)</f>
        <v>3</v>
      </c>
      <c r="E9" s="155">
        <f t="shared" si="0"/>
        <v>1</v>
      </c>
      <c r="F9" s="155">
        <f t="shared" si="0"/>
        <v>271</v>
      </c>
      <c r="G9" s="10"/>
      <c r="H9" s="10"/>
      <c r="I9" s="10"/>
      <c r="J9" s="10"/>
    </row>
    <row r="10" spans="1:10" s="8" customFormat="1" ht="11.25" customHeight="1">
      <c r="A10" s="53"/>
      <c r="B10" s="55"/>
      <c r="C10" s="295"/>
      <c r="D10" s="295"/>
      <c r="E10" s="295"/>
      <c r="F10" s="295"/>
      <c r="G10" s="10"/>
      <c r="H10" s="10"/>
      <c r="I10" s="10"/>
      <c r="J10" s="10"/>
    </row>
    <row r="11" spans="1:10" s="8" customFormat="1" ht="13.5" customHeight="1">
      <c r="A11" s="53"/>
      <c r="B11" s="55" t="s">
        <v>9</v>
      </c>
      <c r="C11" s="295"/>
      <c r="D11" s="295"/>
      <c r="E11" s="295"/>
      <c r="F11" s="295"/>
      <c r="G11" s="10"/>
      <c r="H11" s="10"/>
      <c r="I11" s="10"/>
      <c r="J11" s="10"/>
    </row>
    <row r="12" spans="1:10" s="8" customFormat="1" ht="13.5" customHeight="1">
      <c r="A12" s="56"/>
      <c r="B12" s="57" t="s">
        <v>5</v>
      </c>
      <c r="C12" s="312">
        <f>C18</f>
        <v>45</v>
      </c>
      <c r="D12" s="312">
        <f t="shared" ref="D12:E12" si="1">D18</f>
        <v>0</v>
      </c>
      <c r="E12" s="312">
        <f t="shared" si="1"/>
        <v>0</v>
      </c>
      <c r="F12" s="155">
        <f>F18</f>
        <v>45</v>
      </c>
      <c r="G12" s="10"/>
      <c r="H12" s="10"/>
      <c r="I12" s="10"/>
      <c r="J12" s="10"/>
    </row>
    <row r="13" spans="1:10" s="8" customFormat="1" ht="13.5" customHeight="1">
      <c r="A13" s="56"/>
      <c r="B13" s="57" t="s">
        <v>6</v>
      </c>
      <c r="C13" s="312">
        <f>SUM(C19:C27)</f>
        <v>26</v>
      </c>
      <c r="D13" s="312">
        <f t="shared" ref="D13:E13" si="2">SUM(D19:D27)</f>
        <v>1</v>
      </c>
      <c r="E13" s="312">
        <f t="shared" si="2"/>
        <v>1</v>
      </c>
      <c r="F13" s="155">
        <f>SUM(F19:F27)</f>
        <v>28</v>
      </c>
      <c r="G13" s="10"/>
      <c r="H13" s="10"/>
      <c r="I13" s="10"/>
      <c r="J13" s="10"/>
    </row>
    <row r="14" spans="1:10" s="8" customFormat="1" ht="13.5" customHeight="1">
      <c r="A14" s="56"/>
      <c r="B14" s="57" t="s">
        <v>44</v>
      </c>
      <c r="C14" s="312">
        <f>SUM(C28:C29)</f>
        <v>72</v>
      </c>
      <c r="D14" s="312">
        <f t="shared" ref="D14:E14" si="3">SUM(D28:D29)</f>
        <v>0</v>
      </c>
      <c r="E14" s="312">
        <f t="shared" si="3"/>
        <v>0</v>
      </c>
      <c r="F14" s="155">
        <f>SUM(F28:F29)</f>
        <v>72</v>
      </c>
      <c r="G14" s="10"/>
      <c r="H14" s="10"/>
      <c r="I14" s="10"/>
      <c r="J14" s="10"/>
    </row>
    <row r="15" spans="1:10" s="8" customFormat="1" ht="13.5" customHeight="1">
      <c r="A15" s="56"/>
      <c r="B15" s="57" t="s">
        <v>7</v>
      </c>
      <c r="C15" s="312">
        <f>SUM(C30:C90)</f>
        <v>124</v>
      </c>
      <c r="D15" s="312">
        <f t="shared" ref="D15:E15" si="4">SUM(D30:D90)</f>
        <v>2</v>
      </c>
      <c r="E15" s="312">
        <f t="shared" si="4"/>
        <v>0</v>
      </c>
      <c r="F15" s="155">
        <f>SUM(F30:F90)</f>
        <v>126</v>
      </c>
      <c r="G15" s="10"/>
      <c r="H15" s="10"/>
      <c r="I15" s="10"/>
      <c r="J15" s="10"/>
    </row>
    <row r="16" spans="1:10" s="8" customFormat="1" ht="9" customHeight="1">
      <c r="A16" s="56"/>
      <c r="B16" s="57"/>
      <c r="C16" s="241"/>
      <c r="D16" s="241"/>
      <c r="E16" s="241"/>
      <c r="F16" s="241"/>
      <c r="G16" s="10"/>
      <c r="H16" s="10"/>
      <c r="I16" s="10"/>
      <c r="J16" s="10"/>
    </row>
    <row r="17" spans="1:68" s="8" customFormat="1" ht="13.5" customHeight="1">
      <c r="A17" s="56"/>
      <c r="B17" s="55" t="s">
        <v>10</v>
      </c>
      <c r="C17" s="241"/>
      <c r="D17" s="241"/>
      <c r="E17" s="241"/>
      <c r="F17" s="241"/>
      <c r="G17" s="290"/>
      <c r="H17" s="290"/>
      <c r="I17" s="290"/>
      <c r="J17" s="10"/>
    </row>
    <row r="18" spans="1:68" s="88" customFormat="1" ht="15" customHeight="1">
      <c r="A18" s="58"/>
      <c r="B18" s="120" t="s">
        <v>3509</v>
      </c>
      <c r="C18" s="242">
        <v>45</v>
      </c>
      <c r="D18" s="242">
        <v>0</v>
      </c>
      <c r="E18" s="242">
        <v>0</v>
      </c>
      <c r="F18" s="155">
        <f>SUM(C18:E18)</f>
        <v>45</v>
      </c>
      <c r="G18" s="235"/>
      <c r="H18" s="235"/>
      <c r="I18" s="290"/>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3513</v>
      </c>
      <c r="C19" s="242">
        <v>3</v>
      </c>
      <c r="D19" s="242">
        <v>0</v>
      </c>
      <c r="E19" s="242">
        <v>0</v>
      </c>
      <c r="F19" s="155">
        <f t="shared" ref="F19:F47" si="5">SUM(C19:E19)</f>
        <v>3</v>
      </c>
      <c r="G19" s="235"/>
      <c r="H19" s="235"/>
      <c r="I19" s="290"/>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3670</v>
      </c>
      <c r="C20" s="242">
        <v>1</v>
      </c>
      <c r="D20" s="242">
        <v>0</v>
      </c>
      <c r="E20" s="242">
        <v>0</v>
      </c>
      <c r="F20" s="155">
        <f t="shared" si="5"/>
        <v>1</v>
      </c>
      <c r="G20" s="235"/>
      <c r="H20" s="235"/>
      <c r="I20" s="290"/>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3516</v>
      </c>
      <c r="C21" s="242">
        <v>3</v>
      </c>
      <c r="D21" s="242">
        <v>0</v>
      </c>
      <c r="E21" s="242">
        <v>0</v>
      </c>
      <c r="F21" s="155">
        <f t="shared" si="5"/>
        <v>3</v>
      </c>
      <c r="G21" s="235"/>
      <c r="H21" s="235"/>
      <c r="I21" s="290"/>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3517</v>
      </c>
      <c r="C22" s="242">
        <v>3</v>
      </c>
      <c r="D22" s="242">
        <v>1</v>
      </c>
      <c r="E22" s="242">
        <v>0</v>
      </c>
      <c r="F22" s="155">
        <f t="shared" si="5"/>
        <v>4</v>
      </c>
      <c r="G22" s="235"/>
      <c r="H22" s="235"/>
      <c r="I22" s="290"/>
      <c r="J22" s="10"/>
    </row>
    <row r="23" spans="1:68" s="88" customFormat="1" ht="15" customHeight="1">
      <c r="A23" s="59"/>
      <c r="B23" s="120" t="s">
        <v>3519</v>
      </c>
      <c r="C23" s="242">
        <v>2</v>
      </c>
      <c r="D23" s="242">
        <v>0</v>
      </c>
      <c r="E23" s="242">
        <v>0</v>
      </c>
      <c r="F23" s="155">
        <f t="shared" si="5"/>
        <v>2</v>
      </c>
      <c r="G23" s="235"/>
      <c r="H23" s="235"/>
      <c r="I23" s="290"/>
      <c r="J23" s="10"/>
    </row>
    <row r="24" spans="1:68" s="88" customFormat="1" ht="15" customHeight="1">
      <c r="A24" s="59"/>
      <c r="B24" s="120" t="s">
        <v>3520</v>
      </c>
      <c r="C24" s="242">
        <v>1</v>
      </c>
      <c r="D24" s="242">
        <v>0</v>
      </c>
      <c r="E24" s="242">
        <v>0</v>
      </c>
      <c r="F24" s="155">
        <f t="shared" si="5"/>
        <v>1</v>
      </c>
      <c r="G24" s="235"/>
      <c r="H24" s="235"/>
      <c r="I24" s="290"/>
      <c r="J24" s="10"/>
    </row>
    <row r="25" spans="1:68" s="88" customFormat="1" ht="15" customHeight="1">
      <c r="A25" s="59"/>
      <c r="B25" s="120" t="s">
        <v>3524</v>
      </c>
      <c r="C25" s="242">
        <v>5</v>
      </c>
      <c r="D25" s="242">
        <v>0</v>
      </c>
      <c r="E25" s="242">
        <v>1</v>
      </c>
      <c r="F25" s="155">
        <f t="shared" si="5"/>
        <v>6</v>
      </c>
      <c r="G25" s="235"/>
      <c r="H25" s="235"/>
      <c r="I25" s="290"/>
      <c r="J25" s="10"/>
    </row>
    <row r="26" spans="1:68" s="88" customFormat="1" ht="15" customHeight="1">
      <c r="A26" s="59"/>
      <c r="B26" s="120" t="s">
        <v>3528</v>
      </c>
      <c r="C26" s="242">
        <v>6</v>
      </c>
      <c r="D26" s="242">
        <v>0</v>
      </c>
      <c r="E26" s="242">
        <v>0</v>
      </c>
      <c r="F26" s="155">
        <f t="shared" si="5"/>
        <v>6</v>
      </c>
      <c r="G26" s="235"/>
      <c r="H26" s="235"/>
      <c r="I26" s="290"/>
      <c r="J26" s="10"/>
    </row>
    <row r="27" spans="1:68" s="88" customFormat="1" ht="15" customHeight="1">
      <c r="A27" s="59"/>
      <c r="B27" s="120" t="s">
        <v>3529</v>
      </c>
      <c r="C27" s="242">
        <v>2</v>
      </c>
      <c r="D27" s="242">
        <v>0</v>
      </c>
      <c r="E27" s="242">
        <v>0</v>
      </c>
      <c r="F27" s="155">
        <f t="shared" si="5"/>
        <v>2</v>
      </c>
      <c r="G27" s="235"/>
      <c r="H27" s="235"/>
      <c r="I27" s="290"/>
      <c r="J27" s="10"/>
    </row>
    <row r="28" spans="1:68" s="88" customFormat="1" ht="15" customHeight="1">
      <c r="A28" s="58"/>
      <c r="B28" s="120" t="s">
        <v>3532</v>
      </c>
      <c r="C28" s="242">
        <v>14</v>
      </c>
      <c r="D28" s="242">
        <v>0</v>
      </c>
      <c r="E28" s="242">
        <v>0</v>
      </c>
      <c r="F28" s="155">
        <f t="shared" si="5"/>
        <v>14</v>
      </c>
      <c r="G28" s="235"/>
      <c r="H28" s="235"/>
      <c r="I28" s="290"/>
      <c r="J28" s="10"/>
    </row>
    <row r="29" spans="1:68" s="88" customFormat="1" ht="15" customHeight="1">
      <c r="A29" s="59"/>
      <c r="B29" s="120" t="s">
        <v>3534</v>
      </c>
      <c r="C29" s="242">
        <v>58</v>
      </c>
      <c r="D29" s="242">
        <v>0</v>
      </c>
      <c r="E29" s="242">
        <v>0</v>
      </c>
      <c r="F29" s="155">
        <f t="shared" si="5"/>
        <v>58</v>
      </c>
      <c r="G29" s="235"/>
      <c r="H29" s="235"/>
      <c r="I29" s="290"/>
      <c r="J29" s="10"/>
    </row>
    <row r="30" spans="1:68" s="88" customFormat="1" ht="15" customHeight="1">
      <c r="A30" s="59"/>
      <c r="B30" s="120" t="s">
        <v>3535</v>
      </c>
      <c r="C30" s="242">
        <v>6</v>
      </c>
      <c r="D30" s="242">
        <v>0</v>
      </c>
      <c r="E30" s="242">
        <v>0</v>
      </c>
      <c r="F30" s="155">
        <f t="shared" si="5"/>
        <v>6</v>
      </c>
      <c r="G30" s="235"/>
      <c r="H30" s="235"/>
      <c r="I30" s="290"/>
      <c r="J30" s="10"/>
    </row>
    <row r="31" spans="1:68" s="88" customFormat="1" ht="15" customHeight="1">
      <c r="A31" s="59"/>
      <c r="B31" s="120" t="s">
        <v>3536</v>
      </c>
      <c r="C31" s="242">
        <v>6</v>
      </c>
      <c r="D31" s="242">
        <v>0</v>
      </c>
      <c r="E31" s="242">
        <v>0</v>
      </c>
      <c r="F31" s="155">
        <f t="shared" si="5"/>
        <v>6</v>
      </c>
      <c r="G31" s="235"/>
      <c r="H31" s="235"/>
      <c r="I31" s="290"/>
      <c r="J31" s="10"/>
    </row>
    <row r="32" spans="1:68" s="88" customFormat="1" ht="15" customHeight="1">
      <c r="A32" s="59"/>
      <c r="B32" s="120" t="s">
        <v>3537</v>
      </c>
      <c r="C32" s="242">
        <v>22</v>
      </c>
      <c r="D32" s="242">
        <v>0</v>
      </c>
      <c r="E32" s="242">
        <v>0</v>
      </c>
      <c r="F32" s="155">
        <f t="shared" si="5"/>
        <v>22</v>
      </c>
      <c r="G32" s="235"/>
      <c r="H32" s="235"/>
      <c r="I32" s="290"/>
      <c r="J32" s="10"/>
    </row>
    <row r="33" spans="1:10" s="88" customFormat="1" ht="15" customHeight="1">
      <c r="A33" s="59"/>
      <c r="B33" s="120" t="s">
        <v>3538</v>
      </c>
      <c r="C33" s="242">
        <v>18</v>
      </c>
      <c r="D33" s="242">
        <v>0</v>
      </c>
      <c r="E33" s="242">
        <v>0</v>
      </c>
      <c r="F33" s="155">
        <f t="shared" si="5"/>
        <v>18</v>
      </c>
      <c r="G33" s="235"/>
      <c r="H33" s="235"/>
      <c r="I33" s="290"/>
      <c r="J33" s="10"/>
    </row>
    <row r="34" spans="1:10" s="88" customFormat="1" ht="15" customHeight="1">
      <c r="A34" s="59"/>
      <c r="B34" s="120" t="s">
        <v>3540</v>
      </c>
      <c r="C34" s="242">
        <v>3</v>
      </c>
      <c r="D34" s="242">
        <v>0</v>
      </c>
      <c r="E34" s="242">
        <v>0</v>
      </c>
      <c r="F34" s="155">
        <f t="shared" si="5"/>
        <v>3</v>
      </c>
      <c r="G34" s="235"/>
      <c r="H34" s="235"/>
      <c r="I34" s="290"/>
      <c r="J34" s="10"/>
    </row>
    <row r="35" spans="1:10" s="88" customFormat="1" ht="25.15" customHeight="1">
      <c r="A35" s="59"/>
      <c r="B35" s="120" t="s">
        <v>3542</v>
      </c>
      <c r="C35" s="242">
        <v>24</v>
      </c>
      <c r="D35" s="242">
        <v>1</v>
      </c>
      <c r="E35" s="242">
        <v>0</v>
      </c>
      <c r="F35" s="155">
        <f t="shared" si="5"/>
        <v>25</v>
      </c>
      <c r="G35" s="235"/>
      <c r="H35" s="235"/>
      <c r="I35" s="290"/>
      <c r="J35" s="10"/>
    </row>
    <row r="36" spans="1:10" s="88" customFormat="1" ht="15" customHeight="1">
      <c r="A36" s="59"/>
      <c r="B36" s="120" t="s">
        <v>3674</v>
      </c>
      <c r="C36" s="242">
        <v>1</v>
      </c>
      <c r="D36" s="242">
        <v>0</v>
      </c>
      <c r="E36" s="242">
        <v>0</v>
      </c>
      <c r="F36" s="155">
        <f t="shared" si="5"/>
        <v>1</v>
      </c>
      <c r="G36" s="235"/>
      <c r="H36" s="235"/>
      <c r="I36" s="290"/>
      <c r="J36" s="10"/>
    </row>
    <row r="37" spans="1:10" s="88" customFormat="1" ht="15" customHeight="1">
      <c r="A37" s="59"/>
      <c r="B37" s="120" t="s">
        <v>3543</v>
      </c>
      <c r="C37" s="242">
        <v>3</v>
      </c>
      <c r="D37" s="242">
        <v>0</v>
      </c>
      <c r="E37" s="242">
        <v>0</v>
      </c>
      <c r="F37" s="155">
        <f t="shared" si="5"/>
        <v>3</v>
      </c>
      <c r="G37" s="235"/>
      <c r="H37" s="235"/>
      <c r="I37" s="290"/>
      <c r="J37" s="10"/>
    </row>
    <row r="38" spans="1:10" s="88" customFormat="1" ht="15" customHeight="1">
      <c r="A38" s="59"/>
      <c r="B38" s="120" t="s">
        <v>3631</v>
      </c>
      <c r="C38" s="242">
        <v>2</v>
      </c>
      <c r="D38" s="242">
        <v>0</v>
      </c>
      <c r="E38" s="242">
        <v>0</v>
      </c>
      <c r="F38" s="155">
        <f t="shared" si="5"/>
        <v>2</v>
      </c>
      <c r="G38" s="235"/>
      <c r="H38" s="235"/>
      <c r="I38" s="290"/>
      <c r="J38" s="10"/>
    </row>
    <row r="39" spans="1:10" s="88" customFormat="1" ht="15" customHeight="1">
      <c r="A39" s="59"/>
      <c r="B39" s="120" t="s">
        <v>3616</v>
      </c>
      <c r="C39" s="242">
        <v>1</v>
      </c>
      <c r="D39" s="242">
        <v>0</v>
      </c>
      <c r="E39" s="242">
        <v>0</v>
      </c>
      <c r="F39" s="155">
        <f t="shared" si="5"/>
        <v>1</v>
      </c>
      <c r="G39" s="235"/>
      <c r="H39" s="235"/>
      <c r="I39" s="290"/>
      <c r="J39" s="10"/>
    </row>
    <row r="40" spans="1:10" s="88" customFormat="1" ht="15" customHeight="1">
      <c r="A40" s="59"/>
      <c r="B40" s="120" t="s">
        <v>3654</v>
      </c>
      <c r="C40" s="242">
        <v>1</v>
      </c>
      <c r="D40" s="242">
        <v>0</v>
      </c>
      <c r="E40" s="242">
        <v>0</v>
      </c>
      <c r="F40" s="155">
        <f t="shared" si="5"/>
        <v>1</v>
      </c>
      <c r="G40" s="235"/>
      <c r="H40" s="235"/>
      <c r="I40" s="290"/>
      <c r="J40" s="10"/>
    </row>
    <row r="41" spans="1:10" s="88" customFormat="1" ht="15" customHeight="1">
      <c r="A41" s="59"/>
      <c r="B41" s="120" t="s">
        <v>3627</v>
      </c>
      <c r="C41" s="127">
        <v>1</v>
      </c>
      <c r="D41" s="127">
        <v>0</v>
      </c>
      <c r="E41" s="127">
        <v>0</v>
      </c>
      <c r="F41" s="155">
        <f t="shared" si="5"/>
        <v>1</v>
      </c>
      <c r="G41" s="235"/>
      <c r="H41" s="235"/>
      <c r="I41" s="290"/>
      <c r="J41" s="10"/>
    </row>
    <row r="42" spans="1:10" s="88" customFormat="1" ht="15" customHeight="1">
      <c r="A42" s="59"/>
      <c r="B42" s="120" t="s">
        <v>3546</v>
      </c>
      <c r="C42" s="127">
        <v>12</v>
      </c>
      <c r="D42" s="127">
        <v>1</v>
      </c>
      <c r="E42" s="127">
        <v>0</v>
      </c>
      <c r="F42" s="155">
        <f t="shared" si="5"/>
        <v>13</v>
      </c>
      <c r="G42" s="235"/>
      <c r="H42" s="235"/>
      <c r="I42" s="290"/>
      <c r="J42" s="10"/>
    </row>
    <row r="43" spans="1:10" s="88" customFormat="1" ht="15" customHeight="1">
      <c r="A43" s="59"/>
      <c r="B43" s="120" t="s">
        <v>3549</v>
      </c>
      <c r="C43" s="127">
        <v>4</v>
      </c>
      <c r="D43" s="127">
        <v>0</v>
      </c>
      <c r="E43" s="127">
        <v>0</v>
      </c>
      <c r="F43" s="155">
        <f t="shared" si="5"/>
        <v>4</v>
      </c>
      <c r="G43" s="235"/>
      <c r="H43" s="235"/>
      <c r="I43" s="290"/>
      <c r="J43" s="10"/>
    </row>
    <row r="44" spans="1:10" s="88" customFormat="1" ht="15" customHeight="1">
      <c r="A44" s="59"/>
      <c r="B44" s="120" t="s">
        <v>3624</v>
      </c>
      <c r="C44" s="127">
        <v>3</v>
      </c>
      <c r="D44" s="127">
        <v>0</v>
      </c>
      <c r="E44" s="127">
        <v>0</v>
      </c>
      <c r="F44" s="155">
        <f t="shared" si="5"/>
        <v>3</v>
      </c>
      <c r="G44" s="235"/>
      <c r="H44" s="235"/>
      <c r="I44" s="290"/>
      <c r="J44" s="10"/>
    </row>
    <row r="45" spans="1:10" s="88" customFormat="1" ht="15" customHeight="1">
      <c r="A45" s="59"/>
      <c r="B45" s="120" t="s">
        <v>3553</v>
      </c>
      <c r="C45" s="127">
        <v>5</v>
      </c>
      <c r="D45" s="127">
        <v>0</v>
      </c>
      <c r="E45" s="127">
        <v>0</v>
      </c>
      <c r="F45" s="155">
        <f t="shared" si="5"/>
        <v>5</v>
      </c>
      <c r="G45" s="235"/>
      <c r="H45" s="235"/>
      <c r="I45" s="290"/>
      <c r="J45" s="10"/>
    </row>
    <row r="46" spans="1:10" s="88" customFormat="1" ht="15" customHeight="1">
      <c r="A46" s="59"/>
      <c r="B46" s="120" t="s">
        <v>3555</v>
      </c>
      <c r="C46" s="127">
        <v>3</v>
      </c>
      <c r="D46" s="127">
        <v>0</v>
      </c>
      <c r="E46" s="127">
        <v>0</v>
      </c>
      <c r="F46" s="155">
        <f t="shared" si="5"/>
        <v>3</v>
      </c>
      <c r="G46" s="11"/>
      <c r="H46" s="11"/>
    </row>
    <row r="47" spans="1:10" s="88" customFormat="1" ht="15" customHeight="1">
      <c r="A47" s="59"/>
      <c r="B47" s="120" t="s">
        <v>3556</v>
      </c>
      <c r="C47" s="127">
        <v>9</v>
      </c>
      <c r="D47" s="127">
        <v>0</v>
      </c>
      <c r="E47" s="127">
        <v>0</v>
      </c>
      <c r="F47" s="155">
        <f t="shared" si="5"/>
        <v>9</v>
      </c>
      <c r="G47" s="11"/>
      <c r="H47" s="11"/>
    </row>
    <row r="48" spans="1:10" s="88" customFormat="1" ht="15" customHeight="1">
      <c r="A48" s="59"/>
      <c r="B48" s="120"/>
      <c r="C48" s="127"/>
      <c r="D48" s="127"/>
      <c r="E48" s="127"/>
      <c r="F48" s="155"/>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5"/>
      <c r="B81" s="121"/>
      <c r="C81" s="225"/>
      <c r="D81" s="225"/>
      <c r="E81" s="225"/>
      <c r="F81" s="225"/>
    </row>
    <row r="82" spans="1:6" s="15" customFormat="1" ht="15" customHeight="1">
      <c r="A82" s="90"/>
      <c r="B82" s="223"/>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7"/>
  <sheetViews>
    <sheetView workbookViewId="0">
      <selection activeCell="C12" sqref="C12:E12"/>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32" t="s">
        <v>33</v>
      </c>
      <c r="B1" s="333"/>
      <c r="C1" s="334"/>
      <c r="D1" s="1"/>
      <c r="E1" s="344" t="s">
        <v>102</v>
      </c>
      <c r="F1" s="344"/>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9" t="s">
        <v>3673</v>
      </c>
      <c r="B6" s="340"/>
      <c r="C6" s="9"/>
    </row>
    <row r="7" spans="1:7" s="2" customFormat="1" ht="21.75" customHeight="1">
      <c r="A7" s="51"/>
      <c r="B7" s="341"/>
      <c r="C7" s="343"/>
      <c r="D7" s="343"/>
      <c r="E7" s="343"/>
      <c r="F7" s="138"/>
    </row>
    <row r="8" spans="1:7" s="2" customFormat="1" ht="21.75" customHeight="1">
      <c r="A8" s="52"/>
      <c r="B8" s="342"/>
      <c r="C8" s="45" t="s">
        <v>35</v>
      </c>
      <c r="D8" s="45" t="s">
        <v>36</v>
      </c>
      <c r="E8" s="45" t="s">
        <v>37</v>
      </c>
      <c r="F8" s="45" t="s">
        <v>38</v>
      </c>
    </row>
    <row r="9" spans="1:7" s="8" customFormat="1" ht="26.25" customHeight="1">
      <c r="A9" s="53"/>
      <c r="B9" s="54" t="s">
        <v>38</v>
      </c>
      <c r="C9" s="155">
        <f>SUM(C12:C15)</f>
        <v>349</v>
      </c>
      <c r="D9" s="155">
        <f>SUM(D12:D15)</f>
        <v>3</v>
      </c>
      <c r="E9" s="155">
        <f>SUM(E12:E15)</f>
        <v>1</v>
      </c>
      <c r="F9" s="155">
        <f>SUM(C9:E9)</f>
        <v>353</v>
      </c>
      <c r="G9" s="10"/>
    </row>
    <row r="10" spans="1:7" s="8" customFormat="1" ht="9.9499999999999993" customHeight="1">
      <c r="A10" s="53"/>
      <c r="B10" s="55"/>
      <c r="C10" s="295"/>
      <c r="D10" s="295"/>
      <c r="E10" s="295"/>
      <c r="F10" s="295"/>
      <c r="G10" s="10"/>
    </row>
    <row r="11" spans="1:7" s="8" customFormat="1" ht="15" customHeight="1">
      <c r="A11" s="53"/>
      <c r="B11" s="55" t="s">
        <v>9</v>
      </c>
      <c r="C11" s="295"/>
      <c r="D11" s="295"/>
      <c r="E11" s="295"/>
      <c r="F11" s="295"/>
      <c r="G11" s="10"/>
    </row>
    <row r="12" spans="1:7" s="8" customFormat="1" ht="15" customHeight="1">
      <c r="A12" s="56"/>
      <c r="B12" s="57" t="s">
        <v>5</v>
      </c>
      <c r="C12" s="241">
        <f>SUM(C18:C20)</f>
        <v>11</v>
      </c>
      <c r="D12" s="241">
        <f t="shared" ref="D12:E12" si="0">SUM(D18:D20)</f>
        <v>0</v>
      </c>
      <c r="E12" s="241">
        <f t="shared" si="0"/>
        <v>0</v>
      </c>
      <c r="F12" s="295">
        <f>SUM(C12:E12)</f>
        <v>11</v>
      </c>
    </row>
    <row r="13" spans="1:7" s="8" customFormat="1" ht="15" customHeight="1">
      <c r="A13" s="56"/>
      <c r="B13" s="57" t="s">
        <v>6</v>
      </c>
      <c r="C13" s="241">
        <f>SUM(C21:C36)</f>
        <v>83</v>
      </c>
      <c r="D13" s="241">
        <f t="shared" ref="D13:E13" si="1">SUM(D21:D36)</f>
        <v>0</v>
      </c>
      <c r="E13" s="241">
        <f t="shared" si="1"/>
        <v>0</v>
      </c>
      <c r="F13" s="295">
        <f t="shared" ref="F13:F15" si="2">SUM(C13:E13)</f>
        <v>83</v>
      </c>
    </row>
    <row r="14" spans="1:7" s="8" customFormat="1" ht="15" customHeight="1">
      <c r="A14" s="56"/>
      <c r="B14" s="57" t="s">
        <v>44</v>
      </c>
      <c r="C14" s="241">
        <f>SUM(C37:C38)</f>
        <v>12</v>
      </c>
      <c r="D14" s="241">
        <f t="shared" ref="D14:E14" si="3">SUM(D37:D38)</f>
        <v>1</v>
      </c>
      <c r="E14" s="241">
        <f t="shared" si="3"/>
        <v>0</v>
      </c>
      <c r="F14" s="295">
        <f t="shared" si="2"/>
        <v>13</v>
      </c>
    </row>
    <row r="15" spans="1:7" s="8" customFormat="1" ht="15" customHeight="1">
      <c r="A15" s="56"/>
      <c r="B15" s="57" t="s">
        <v>7</v>
      </c>
      <c r="C15" s="241">
        <f>SUM(C39:C100)</f>
        <v>243</v>
      </c>
      <c r="D15" s="241">
        <f t="shared" ref="D15:E15" si="4">SUM(D39:D100)</f>
        <v>2</v>
      </c>
      <c r="E15" s="241">
        <f t="shared" si="4"/>
        <v>1</v>
      </c>
      <c r="F15" s="295">
        <f t="shared" si="2"/>
        <v>246</v>
      </c>
    </row>
    <row r="16" spans="1:7" s="8" customFormat="1" ht="9.9499999999999993" customHeight="1">
      <c r="A16" s="56"/>
      <c r="B16" s="57"/>
      <c r="C16" s="240"/>
      <c r="D16" s="240"/>
      <c r="E16" s="240"/>
      <c r="F16" s="241"/>
    </row>
    <row r="17" spans="1:8" s="8" customFormat="1" ht="13.5" customHeight="1">
      <c r="A17" s="56"/>
      <c r="B17" s="55" t="s">
        <v>10</v>
      </c>
      <c r="C17" s="240"/>
      <c r="D17" s="240"/>
      <c r="E17" s="240"/>
      <c r="F17" s="241"/>
    </row>
    <row r="18" spans="1:8" s="88" customFormat="1" ht="15" customHeight="1">
      <c r="A18" s="62"/>
      <c r="B18" s="62" t="s">
        <v>3509</v>
      </c>
      <c r="C18" s="203">
        <v>9</v>
      </c>
      <c r="D18" s="203">
        <v>0</v>
      </c>
      <c r="E18" s="203">
        <v>0</v>
      </c>
      <c r="F18" s="155">
        <f t="shared" ref="F18:F65" si="5">SUM(C18:E18)</f>
        <v>9</v>
      </c>
      <c r="G18" s="11"/>
      <c r="H18" s="11"/>
    </row>
    <row r="19" spans="1:8" s="88" customFormat="1" ht="15" customHeight="1">
      <c r="A19" s="62"/>
      <c r="B19" s="62" t="s">
        <v>3510</v>
      </c>
      <c r="C19" s="203">
        <v>1</v>
      </c>
      <c r="D19" s="203">
        <v>0</v>
      </c>
      <c r="E19" s="203">
        <v>0</v>
      </c>
      <c r="F19" s="155">
        <f t="shared" si="5"/>
        <v>1</v>
      </c>
      <c r="G19" s="11"/>
      <c r="H19" s="11"/>
    </row>
    <row r="20" spans="1:8" s="88" customFormat="1" ht="15" customHeight="1">
      <c r="A20" s="62"/>
      <c r="B20" s="62" t="s">
        <v>3511</v>
      </c>
      <c r="C20" s="203">
        <v>1</v>
      </c>
      <c r="D20" s="203">
        <v>0</v>
      </c>
      <c r="E20" s="203">
        <v>0</v>
      </c>
      <c r="F20" s="155">
        <f t="shared" si="5"/>
        <v>1</v>
      </c>
      <c r="G20" s="11"/>
      <c r="H20" s="11"/>
    </row>
    <row r="21" spans="1:8" s="88" customFormat="1" ht="15" customHeight="1">
      <c r="A21" s="62"/>
      <c r="B21" s="62" t="s">
        <v>3512</v>
      </c>
      <c r="C21" s="203">
        <v>3</v>
      </c>
      <c r="D21" s="203">
        <v>0</v>
      </c>
      <c r="E21" s="203">
        <v>0</v>
      </c>
      <c r="F21" s="155">
        <f t="shared" si="5"/>
        <v>3</v>
      </c>
      <c r="G21" s="11"/>
      <c r="H21" s="11"/>
    </row>
    <row r="22" spans="1:8" s="88" customFormat="1" ht="15" customHeight="1">
      <c r="A22" s="62"/>
      <c r="B22" s="62" t="s">
        <v>3513</v>
      </c>
      <c r="C22" s="203">
        <v>23</v>
      </c>
      <c r="D22" s="203">
        <v>0</v>
      </c>
      <c r="E22" s="203">
        <v>0</v>
      </c>
      <c r="F22" s="155">
        <f t="shared" si="5"/>
        <v>23</v>
      </c>
      <c r="G22" s="11"/>
      <c r="H22" s="11"/>
    </row>
    <row r="23" spans="1:8" s="88" customFormat="1" ht="15" customHeight="1">
      <c r="A23" s="62"/>
      <c r="B23" s="62" t="s">
        <v>3514</v>
      </c>
      <c r="C23" s="203">
        <v>5</v>
      </c>
      <c r="D23" s="203">
        <v>0</v>
      </c>
      <c r="E23" s="203">
        <v>0</v>
      </c>
      <c r="F23" s="155">
        <f t="shared" si="5"/>
        <v>5</v>
      </c>
      <c r="G23" s="11"/>
      <c r="H23" s="11"/>
    </row>
    <row r="24" spans="1:8" s="88" customFormat="1" ht="15" customHeight="1">
      <c r="A24" s="62"/>
      <c r="B24" s="62" t="s">
        <v>3516</v>
      </c>
      <c r="C24" s="203">
        <v>11</v>
      </c>
      <c r="D24" s="203">
        <v>0</v>
      </c>
      <c r="E24" s="203">
        <v>0</v>
      </c>
      <c r="F24" s="155">
        <f t="shared" si="5"/>
        <v>11</v>
      </c>
      <c r="G24" s="11"/>
      <c r="H24" s="11"/>
    </row>
    <row r="25" spans="1:8" s="88" customFormat="1" ht="15" customHeight="1">
      <c r="A25" s="62"/>
      <c r="B25" s="62" t="s">
        <v>3517</v>
      </c>
      <c r="C25" s="203">
        <v>3</v>
      </c>
      <c r="D25" s="203">
        <v>0</v>
      </c>
      <c r="E25" s="203">
        <v>0</v>
      </c>
      <c r="F25" s="155">
        <f t="shared" si="5"/>
        <v>3</v>
      </c>
      <c r="G25" s="11"/>
      <c r="H25" s="11"/>
    </row>
    <row r="26" spans="1:8" s="88" customFormat="1" ht="15" customHeight="1">
      <c r="A26" s="62"/>
      <c r="B26" s="62" t="s">
        <v>3519</v>
      </c>
      <c r="C26" s="203">
        <v>1</v>
      </c>
      <c r="D26" s="203">
        <v>0</v>
      </c>
      <c r="E26" s="203">
        <v>0</v>
      </c>
      <c r="F26" s="155">
        <f t="shared" si="5"/>
        <v>1</v>
      </c>
      <c r="G26" s="11"/>
      <c r="H26" s="11"/>
    </row>
    <row r="27" spans="1:8" s="88" customFormat="1" ht="15" customHeight="1">
      <c r="A27" s="62"/>
      <c r="B27" s="62" t="s">
        <v>3520</v>
      </c>
      <c r="C27" s="203">
        <v>1</v>
      </c>
      <c r="D27" s="203">
        <v>0</v>
      </c>
      <c r="E27" s="203">
        <v>0</v>
      </c>
      <c r="F27" s="155">
        <f t="shared" si="5"/>
        <v>1</v>
      </c>
      <c r="G27" s="11"/>
      <c r="H27" s="11"/>
    </row>
    <row r="28" spans="1:8" s="88" customFormat="1" ht="15" customHeight="1">
      <c r="A28" s="62"/>
      <c r="B28" s="62" t="s">
        <v>3521</v>
      </c>
      <c r="C28" s="203">
        <v>5</v>
      </c>
      <c r="D28" s="203">
        <v>0</v>
      </c>
      <c r="E28" s="203">
        <v>0</v>
      </c>
      <c r="F28" s="155">
        <f t="shared" si="5"/>
        <v>5</v>
      </c>
      <c r="G28" s="11"/>
      <c r="H28" s="11"/>
    </row>
    <row r="29" spans="1:8" s="88" customFormat="1" ht="15" customHeight="1">
      <c r="A29" s="62"/>
      <c r="B29" s="62" t="s">
        <v>3522</v>
      </c>
      <c r="C29" s="203">
        <v>2</v>
      </c>
      <c r="D29" s="203">
        <v>0</v>
      </c>
      <c r="E29" s="203">
        <v>0</v>
      </c>
      <c r="F29" s="155">
        <f t="shared" si="5"/>
        <v>2</v>
      </c>
      <c r="G29" s="11"/>
      <c r="H29" s="11"/>
    </row>
    <row r="30" spans="1:8" s="88" customFormat="1" ht="15" customHeight="1">
      <c r="A30" s="62"/>
      <c r="B30" s="62" t="s">
        <v>3524</v>
      </c>
      <c r="C30" s="203">
        <v>12</v>
      </c>
      <c r="D30" s="203">
        <v>0</v>
      </c>
      <c r="E30" s="203">
        <v>0</v>
      </c>
      <c r="F30" s="155">
        <f t="shared" si="5"/>
        <v>12</v>
      </c>
      <c r="G30" s="11"/>
      <c r="H30" s="11"/>
    </row>
    <row r="31" spans="1:8" s="88" customFormat="1" ht="15" customHeight="1">
      <c r="A31" s="62"/>
      <c r="B31" s="62" t="s">
        <v>3525</v>
      </c>
      <c r="C31" s="203">
        <v>1</v>
      </c>
      <c r="D31" s="203">
        <v>0</v>
      </c>
      <c r="E31" s="203">
        <v>0</v>
      </c>
      <c r="F31" s="155">
        <f t="shared" si="5"/>
        <v>1</v>
      </c>
      <c r="G31" s="11"/>
      <c r="H31" s="11"/>
    </row>
    <row r="32" spans="1:8" s="88" customFormat="1" ht="15" customHeight="1">
      <c r="A32" s="62"/>
      <c r="B32" s="62" t="s">
        <v>3526</v>
      </c>
      <c r="C32" s="203">
        <v>1</v>
      </c>
      <c r="D32" s="203">
        <v>0</v>
      </c>
      <c r="E32" s="203">
        <v>0</v>
      </c>
      <c r="F32" s="155">
        <f t="shared" si="5"/>
        <v>1</v>
      </c>
      <c r="G32" s="11"/>
      <c r="H32" s="11"/>
    </row>
    <row r="33" spans="1:8" s="88" customFormat="1" ht="15" customHeight="1">
      <c r="A33" s="62"/>
      <c r="B33" s="62" t="s">
        <v>3527</v>
      </c>
      <c r="C33" s="203">
        <v>5</v>
      </c>
      <c r="D33" s="203">
        <v>0</v>
      </c>
      <c r="E33" s="203">
        <v>0</v>
      </c>
      <c r="F33" s="155">
        <f t="shared" si="5"/>
        <v>5</v>
      </c>
      <c r="G33" s="11"/>
      <c r="H33" s="11"/>
    </row>
    <row r="34" spans="1:8" s="88" customFormat="1" ht="15" customHeight="1">
      <c r="A34" s="62"/>
      <c r="B34" s="62" t="s">
        <v>3626</v>
      </c>
      <c r="C34" s="203">
        <v>3</v>
      </c>
      <c r="D34" s="203">
        <v>0</v>
      </c>
      <c r="E34" s="203">
        <v>0</v>
      </c>
      <c r="F34" s="155">
        <f t="shared" si="5"/>
        <v>3</v>
      </c>
      <c r="G34" s="11"/>
      <c r="H34" s="11"/>
    </row>
    <row r="35" spans="1:8" s="88" customFormat="1" ht="15" customHeight="1">
      <c r="A35" s="62"/>
      <c r="B35" s="62" t="s">
        <v>3528</v>
      </c>
      <c r="C35" s="203">
        <v>1</v>
      </c>
      <c r="D35" s="203">
        <v>0</v>
      </c>
      <c r="E35" s="203">
        <v>0</v>
      </c>
      <c r="F35" s="155">
        <f t="shared" si="5"/>
        <v>1</v>
      </c>
      <c r="G35" s="11"/>
      <c r="H35" s="11"/>
    </row>
    <row r="36" spans="1:8" s="88" customFormat="1" ht="15" customHeight="1">
      <c r="A36" s="62"/>
      <c r="B36" s="62" t="s">
        <v>3531</v>
      </c>
      <c r="C36" s="203">
        <v>6</v>
      </c>
      <c r="D36" s="203">
        <v>0</v>
      </c>
      <c r="E36" s="203">
        <v>0</v>
      </c>
      <c r="F36" s="155">
        <f t="shared" si="5"/>
        <v>6</v>
      </c>
      <c r="G36" s="11"/>
      <c r="H36" s="11"/>
    </row>
    <row r="37" spans="1:8" s="88" customFormat="1" ht="15" customHeight="1">
      <c r="A37" s="62"/>
      <c r="B37" s="62" t="s">
        <v>3532</v>
      </c>
      <c r="C37" s="203">
        <v>5</v>
      </c>
      <c r="D37" s="203">
        <v>0</v>
      </c>
      <c r="E37" s="203">
        <v>0</v>
      </c>
      <c r="F37" s="155">
        <f t="shared" si="5"/>
        <v>5</v>
      </c>
      <c r="G37" s="11"/>
      <c r="H37" s="11"/>
    </row>
    <row r="38" spans="1:8" s="88" customFormat="1" ht="15" customHeight="1">
      <c r="A38" s="62"/>
      <c r="B38" s="62" t="s">
        <v>3534</v>
      </c>
      <c r="C38" s="203">
        <v>7</v>
      </c>
      <c r="D38" s="203">
        <v>1</v>
      </c>
      <c r="E38" s="203">
        <v>0</v>
      </c>
      <c r="F38" s="155">
        <f t="shared" si="5"/>
        <v>8</v>
      </c>
      <c r="G38" s="11"/>
      <c r="H38" s="11"/>
    </row>
    <row r="39" spans="1:8" s="88" customFormat="1" ht="15" customHeight="1">
      <c r="A39" s="62"/>
      <c r="B39" s="62" t="s">
        <v>3535</v>
      </c>
      <c r="C39" s="203">
        <v>3</v>
      </c>
      <c r="D39" s="203">
        <v>0</v>
      </c>
      <c r="E39" s="203">
        <v>0</v>
      </c>
      <c r="F39" s="155">
        <f t="shared" si="5"/>
        <v>3</v>
      </c>
      <c r="G39" s="11"/>
      <c r="H39" s="11"/>
    </row>
    <row r="40" spans="1:8" s="88" customFormat="1" ht="15" customHeight="1">
      <c r="A40" s="62"/>
      <c r="B40" s="62" t="s">
        <v>3536</v>
      </c>
      <c r="C40" s="203">
        <v>14</v>
      </c>
      <c r="D40" s="203">
        <v>0</v>
      </c>
      <c r="E40" s="203">
        <v>0</v>
      </c>
      <c r="F40" s="155">
        <f t="shared" si="5"/>
        <v>14</v>
      </c>
      <c r="G40" s="11"/>
      <c r="H40" s="11"/>
    </row>
    <row r="41" spans="1:8" s="88" customFormat="1" ht="15" customHeight="1">
      <c r="A41" s="62"/>
      <c r="B41" s="62" t="s">
        <v>3537</v>
      </c>
      <c r="C41" s="203">
        <v>37</v>
      </c>
      <c r="D41" s="203">
        <v>1</v>
      </c>
      <c r="E41" s="203">
        <v>0</v>
      </c>
      <c r="F41" s="155">
        <f t="shared" si="5"/>
        <v>38</v>
      </c>
      <c r="G41" s="11"/>
      <c r="H41" s="11"/>
    </row>
    <row r="42" spans="1:8" s="88" customFormat="1" ht="15" customHeight="1">
      <c r="A42" s="62"/>
      <c r="B42" s="62" t="s">
        <v>3538</v>
      </c>
      <c r="C42" s="203">
        <v>3</v>
      </c>
      <c r="D42" s="203">
        <v>0</v>
      </c>
      <c r="E42" s="203">
        <v>0</v>
      </c>
      <c r="F42" s="155">
        <f t="shared" si="5"/>
        <v>3</v>
      </c>
      <c r="G42" s="11"/>
      <c r="H42" s="11"/>
    </row>
    <row r="43" spans="1:8" s="88" customFormat="1" ht="15" customHeight="1">
      <c r="A43" s="62"/>
      <c r="B43" s="62" t="s">
        <v>3540</v>
      </c>
      <c r="C43" s="203">
        <v>1</v>
      </c>
      <c r="D43" s="203">
        <v>0</v>
      </c>
      <c r="E43" s="203">
        <v>0</v>
      </c>
      <c r="F43" s="155">
        <f t="shared" si="5"/>
        <v>1</v>
      </c>
      <c r="G43" s="11"/>
      <c r="H43" s="11"/>
    </row>
    <row r="44" spans="1:8" s="88" customFormat="1" ht="15" customHeight="1">
      <c r="A44" s="62"/>
      <c r="B44" s="62" t="s">
        <v>3541</v>
      </c>
      <c r="C44" s="203">
        <v>6</v>
      </c>
      <c r="D44" s="203">
        <v>0</v>
      </c>
      <c r="E44" s="203">
        <v>0</v>
      </c>
      <c r="F44" s="155">
        <f t="shared" si="5"/>
        <v>6</v>
      </c>
      <c r="G44" s="11"/>
      <c r="H44" s="11"/>
    </row>
    <row r="45" spans="1:8" s="88" customFormat="1" ht="15" customHeight="1">
      <c r="A45" s="62"/>
      <c r="B45" s="62" t="s">
        <v>3542</v>
      </c>
      <c r="C45" s="203">
        <v>37</v>
      </c>
      <c r="D45" s="203">
        <v>1</v>
      </c>
      <c r="E45" s="203">
        <v>0</v>
      </c>
      <c r="F45" s="155">
        <f t="shared" si="5"/>
        <v>38</v>
      </c>
      <c r="G45" s="11"/>
      <c r="H45" s="11"/>
    </row>
    <row r="46" spans="1:8" s="88" customFormat="1" ht="15" customHeight="1">
      <c r="A46" s="62"/>
      <c r="B46" s="62" t="s">
        <v>3648</v>
      </c>
      <c r="C46" s="203">
        <v>1</v>
      </c>
      <c r="D46" s="203">
        <v>0</v>
      </c>
      <c r="E46" s="203">
        <v>0</v>
      </c>
      <c r="F46" s="155">
        <f t="shared" si="5"/>
        <v>1</v>
      </c>
      <c r="G46" s="11"/>
      <c r="H46" s="11"/>
    </row>
    <row r="47" spans="1:8" s="88" customFormat="1" ht="15" customHeight="1">
      <c r="A47" s="62"/>
      <c r="B47" s="62" t="s">
        <v>3629</v>
      </c>
      <c r="C47" s="203">
        <v>3</v>
      </c>
      <c r="D47" s="203">
        <v>0</v>
      </c>
      <c r="E47" s="203">
        <v>0</v>
      </c>
      <c r="F47" s="155">
        <f t="shared" si="5"/>
        <v>3</v>
      </c>
      <c r="G47" s="11"/>
      <c r="H47" s="11"/>
    </row>
    <row r="48" spans="1:8" s="88" customFormat="1" ht="15" customHeight="1">
      <c r="A48" s="62"/>
      <c r="B48" s="62" t="s">
        <v>3559</v>
      </c>
      <c r="C48" s="203">
        <v>3</v>
      </c>
      <c r="D48" s="203">
        <v>0</v>
      </c>
      <c r="E48" s="203">
        <v>0</v>
      </c>
      <c r="F48" s="155">
        <f t="shared" si="5"/>
        <v>3</v>
      </c>
      <c r="G48" s="11"/>
      <c r="H48" s="11"/>
    </row>
    <row r="49" spans="1:8" s="88" customFormat="1" ht="15" customHeight="1">
      <c r="A49" s="62"/>
      <c r="B49" s="62" t="s">
        <v>3671</v>
      </c>
      <c r="C49" s="203">
        <v>1</v>
      </c>
      <c r="D49" s="203">
        <v>0</v>
      </c>
      <c r="E49" s="203">
        <v>1</v>
      </c>
      <c r="F49" s="155">
        <f t="shared" si="5"/>
        <v>2</v>
      </c>
      <c r="G49" s="11"/>
      <c r="H49" s="11"/>
    </row>
    <row r="50" spans="1:8" s="88" customFormat="1" ht="15" customHeight="1">
      <c r="A50" s="62"/>
      <c r="B50" s="62" t="s">
        <v>3632</v>
      </c>
      <c r="C50" s="203">
        <v>4</v>
      </c>
      <c r="D50" s="203">
        <v>0</v>
      </c>
      <c r="E50" s="203">
        <v>0</v>
      </c>
      <c r="F50" s="155">
        <f t="shared" si="5"/>
        <v>4</v>
      </c>
      <c r="G50" s="11"/>
      <c r="H50" s="11"/>
    </row>
    <row r="51" spans="1:8" s="88" customFormat="1" ht="15" customHeight="1">
      <c r="A51" s="62"/>
      <c r="B51" s="62" t="s">
        <v>3616</v>
      </c>
      <c r="C51" s="300">
        <v>1</v>
      </c>
      <c r="D51" s="300">
        <v>0</v>
      </c>
      <c r="E51" s="300">
        <v>0</v>
      </c>
      <c r="F51" s="155">
        <f t="shared" si="5"/>
        <v>1</v>
      </c>
      <c r="G51" s="11"/>
      <c r="H51" s="11"/>
    </row>
    <row r="52" spans="1:8" s="88" customFormat="1" ht="15" customHeight="1">
      <c r="A52" s="62"/>
      <c r="B52" s="62" t="s">
        <v>3654</v>
      </c>
      <c r="C52" s="300">
        <v>1</v>
      </c>
      <c r="D52" s="300">
        <v>0</v>
      </c>
      <c r="E52" s="300">
        <v>0</v>
      </c>
      <c r="F52" s="155">
        <f t="shared" si="5"/>
        <v>1</v>
      </c>
      <c r="G52" s="11"/>
      <c r="H52" s="11"/>
    </row>
    <row r="53" spans="1:8" s="88" customFormat="1" ht="15" customHeight="1">
      <c r="A53" s="62"/>
      <c r="B53" s="62" t="s">
        <v>3544</v>
      </c>
      <c r="C53" s="300">
        <v>6</v>
      </c>
      <c r="D53" s="300">
        <v>0</v>
      </c>
      <c r="E53" s="300">
        <v>0</v>
      </c>
      <c r="F53" s="155">
        <f t="shared" si="5"/>
        <v>6</v>
      </c>
      <c r="G53" s="11"/>
      <c r="H53" s="11"/>
    </row>
    <row r="54" spans="1:8" s="88" customFormat="1" ht="15" customHeight="1">
      <c r="A54" s="62"/>
      <c r="B54" s="62" t="s">
        <v>3546</v>
      </c>
      <c r="C54" s="300">
        <v>21</v>
      </c>
      <c r="D54" s="300">
        <v>0</v>
      </c>
      <c r="E54" s="300">
        <v>0</v>
      </c>
      <c r="F54" s="155">
        <f t="shared" si="5"/>
        <v>21</v>
      </c>
      <c r="G54" s="11"/>
      <c r="H54" s="11"/>
    </row>
    <row r="55" spans="1:8" s="88" customFormat="1" ht="15" customHeight="1">
      <c r="A55" s="62"/>
      <c r="B55" s="62" t="s">
        <v>3547</v>
      </c>
      <c r="C55" s="300">
        <v>5</v>
      </c>
      <c r="D55" s="300">
        <v>0</v>
      </c>
      <c r="E55" s="300">
        <v>0</v>
      </c>
      <c r="F55" s="155">
        <f t="shared" si="5"/>
        <v>5</v>
      </c>
      <c r="G55" s="11"/>
      <c r="H55" s="11"/>
    </row>
    <row r="56" spans="1:8" s="88" customFormat="1" ht="15" customHeight="1">
      <c r="A56" s="62"/>
      <c r="B56" s="62" t="s">
        <v>3548</v>
      </c>
      <c r="C56" s="300">
        <v>23</v>
      </c>
      <c r="D56" s="300">
        <v>0</v>
      </c>
      <c r="E56" s="300">
        <v>0</v>
      </c>
      <c r="F56" s="155">
        <f t="shared" si="5"/>
        <v>23</v>
      </c>
      <c r="G56" s="11"/>
      <c r="H56" s="11"/>
    </row>
    <row r="57" spans="1:8" s="88" customFormat="1" ht="15" customHeight="1">
      <c r="A57" s="62"/>
      <c r="B57" s="62" t="s">
        <v>3549</v>
      </c>
      <c r="C57" s="95">
        <v>8</v>
      </c>
      <c r="D57" s="95">
        <v>0</v>
      </c>
      <c r="E57" s="95">
        <v>0</v>
      </c>
      <c r="F57" s="155">
        <f t="shared" si="5"/>
        <v>8</v>
      </c>
      <c r="G57" s="11"/>
      <c r="H57" s="11"/>
    </row>
    <row r="58" spans="1:8" s="88" customFormat="1" ht="15" customHeight="1">
      <c r="A58" s="62"/>
      <c r="B58" s="62" t="s">
        <v>3550</v>
      </c>
      <c r="C58" s="95">
        <v>28</v>
      </c>
      <c r="D58" s="95">
        <v>0</v>
      </c>
      <c r="E58" s="95">
        <v>0</v>
      </c>
      <c r="F58" s="155">
        <f t="shared" si="5"/>
        <v>28</v>
      </c>
      <c r="G58" s="11"/>
      <c r="H58" s="11"/>
    </row>
    <row r="59" spans="1:8" s="88" customFormat="1" ht="15" customHeight="1">
      <c r="A59" s="62"/>
      <c r="B59" s="62" t="s">
        <v>3551</v>
      </c>
      <c r="C59" s="95">
        <v>10</v>
      </c>
      <c r="D59" s="95">
        <v>0</v>
      </c>
      <c r="E59" s="95">
        <v>0</v>
      </c>
      <c r="F59" s="155">
        <f t="shared" si="5"/>
        <v>10</v>
      </c>
      <c r="G59" s="11"/>
      <c r="H59" s="11"/>
    </row>
    <row r="60" spans="1:8" s="88" customFormat="1" ht="15" customHeight="1">
      <c r="A60" s="62"/>
      <c r="B60" s="62" t="s">
        <v>3552</v>
      </c>
      <c r="C60" s="95">
        <v>12</v>
      </c>
      <c r="D60" s="95">
        <v>0</v>
      </c>
      <c r="E60" s="95">
        <v>0</v>
      </c>
      <c r="F60" s="155">
        <f t="shared" si="5"/>
        <v>12</v>
      </c>
      <c r="G60" s="11"/>
      <c r="H60" s="11"/>
    </row>
    <row r="61" spans="1:8" s="88" customFormat="1" ht="15" customHeight="1">
      <c r="A61" s="62"/>
      <c r="B61" s="62" t="s">
        <v>3553</v>
      </c>
      <c r="C61" s="95">
        <v>2</v>
      </c>
      <c r="D61" s="95">
        <v>0</v>
      </c>
      <c r="E61" s="95">
        <v>0</v>
      </c>
      <c r="F61" s="155">
        <f t="shared" si="5"/>
        <v>2</v>
      </c>
      <c r="G61" s="11"/>
      <c r="H61" s="11"/>
    </row>
    <row r="62" spans="1:8" s="88" customFormat="1" ht="15" customHeight="1">
      <c r="A62" s="62"/>
      <c r="B62" s="62" t="s">
        <v>3554</v>
      </c>
      <c r="C62" s="95">
        <v>1</v>
      </c>
      <c r="D62" s="95">
        <v>0</v>
      </c>
      <c r="E62" s="95">
        <v>0</v>
      </c>
      <c r="F62" s="155">
        <f t="shared" si="5"/>
        <v>1</v>
      </c>
      <c r="G62" s="11"/>
      <c r="H62" s="11"/>
    </row>
    <row r="63" spans="1:8" s="88" customFormat="1" ht="15" customHeight="1">
      <c r="A63" s="62"/>
      <c r="B63" s="62" t="s">
        <v>3555</v>
      </c>
      <c r="C63" s="95">
        <v>1</v>
      </c>
      <c r="D63" s="95">
        <v>0</v>
      </c>
      <c r="E63" s="95">
        <v>0</v>
      </c>
      <c r="F63" s="155">
        <f t="shared" si="5"/>
        <v>1</v>
      </c>
      <c r="G63" s="11"/>
      <c r="H63" s="11"/>
    </row>
    <row r="64" spans="1:8" s="88" customFormat="1" ht="15" customHeight="1">
      <c r="A64" s="62"/>
      <c r="B64" s="62" t="s">
        <v>3556</v>
      </c>
      <c r="C64" s="95">
        <v>10</v>
      </c>
      <c r="D64" s="95">
        <v>0</v>
      </c>
      <c r="E64" s="95">
        <v>0</v>
      </c>
      <c r="F64" s="155">
        <f t="shared" si="5"/>
        <v>10</v>
      </c>
      <c r="G64" s="11"/>
      <c r="H64" s="11"/>
    </row>
    <row r="65" spans="1:8" s="88" customFormat="1" ht="15" customHeight="1">
      <c r="A65" s="62"/>
      <c r="B65" s="62" t="s">
        <v>3557</v>
      </c>
      <c r="C65" s="95">
        <v>1</v>
      </c>
      <c r="D65" s="95">
        <v>0</v>
      </c>
      <c r="E65" s="95">
        <v>0</v>
      </c>
      <c r="F65" s="155">
        <f t="shared" si="5"/>
        <v>1</v>
      </c>
      <c r="G65" s="11"/>
      <c r="H65" s="11"/>
    </row>
    <row r="66" spans="1:8" s="88" customFormat="1" ht="15" customHeight="1">
      <c r="A66" s="62"/>
      <c r="B66" s="62"/>
      <c r="C66" s="95"/>
      <c r="D66" s="95"/>
      <c r="E66" s="95"/>
      <c r="F66" s="155"/>
      <c r="G66" s="11"/>
      <c r="H66" s="11"/>
    </row>
    <row r="67" spans="1:8" s="88" customFormat="1" ht="15" customHeight="1">
      <c r="A67" s="62"/>
      <c r="B67" s="62"/>
      <c r="C67" s="95"/>
      <c r="D67" s="95"/>
      <c r="E67" s="95"/>
      <c r="F67" s="114"/>
      <c r="G67" s="11"/>
      <c r="H67"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30" activePane="bottomLeft" state="frozen"/>
      <selection pane="bottomLeft" activeCell="A24" sqref="A24:D34"/>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32" t="s">
        <v>33</v>
      </c>
      <c r="B1" s="333"/>
      <c r="C1" s="345"/>
      <c r="D1" s="345"/>
      <c r="E1" s="1"/>
      <c r="G1" s="344" t="s">
        <v>102</v>
      </c>
      <c r="H1" s="344"/>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39" t="s">
        <v>3673</v>
      </c>
      <c r="B6" s="340"/>
      <c r="C6" s="9"/>
      <c r="D6" s="9"/>
    </row>
    <row r="7" spans="1:13" s="67" customFormat="1" ht="21.95" customHeight="1">
      <c r="A7" s="341"/>
      <c r="B7" s="343"/>
      <c r="C7" s="343"/>
      <c r="D7" s="343"/>
      <c r="E7" s="129"/>
    </row>
    <row r="8" spans="1:13" s="67" customFormat="1" ht="21.95" customHeight="1">
      <c r="A8" s="347"/>
      <c r="B8" s="45" t="s">
        <v>35</v>
      </c>
      <c r="C8" s="45" t="s">
        <v>36</v>
      </c>
      <c r="D8" s="45" t="s">
        <v>37</v>
      </c>
      <c r="E8" s="45" t="s">
        <v>38</v>
      </c>
    </row>
    <row r="9" spans="1:13" s="34" customFormat="1" ht="27" customHeight="1">
      <c r="A9" s="72" t="s">
        <v>38</v>
      </c>
      <c r="B9" s="133">
        <f>SUM(B10:B21)</f>
        <v>4745</v>
      </c>
      <c r="C9" s="133">
        <f>SUM(C10:C21)</f>
        <v>26</v>
      </c>
      <c r="D9" s="133">
        <f>SUM(D10:D21)</f>
        <v>6</v>
      </c>
      <c r="E9" s="133">
        <f>SUM(E10:E21)</f>
        <v>4325</v>
      </c>
      <c r="F9" s="33"/>
      <c r="G9" s="33"/>
      <c r="H9" s="33"/>
      <c r="I9" s="33"/>
      <c r="J9" s="33"/>
      <c r="K9" s="33"/>
      <c r="L9" s="33"/>
      <c r="M9" s="33"/>
    </row>
    <row r="10" spans="1:13" ht="15" customHeight="1">
      <c r="A10" s="73" t="s">
        <v>3247</v>
      </c>
      <c r="B10" s="309">
        <v>53</v>
      </c>
      <c r="C10" s="309">
        <v>1</v>
      </c>
      <c r="D10" s="309">
        <v>0</v>
      </c>
      <c r="E10" s="114">
        <v>50</v>
      </c>
      <c r="F10" s="309"/>
      <c r="G10" s="235"/>
      <c r="H10" s="235"/>
      <c r="I10" s="235"/>
      <c r="J10" s="35"/>
      <c r="K10" s="35"/>
      <c r="L10" s="35"/>
      <c r="M10" s="35"/>
    </row>
    <row r="11" spans="1:13" ht="15" customHeight="1">
      <c r="A11" s="73" t="s">
        <v>3248</v>
      </c>
      <c r="B11" s="309">
        <v>287</v>
      </c>
      <c r="C11" s="309">
        <v>0</v>
      </c>
      <c r="D11" s="309">
        <v>0</v>
      </c>
      <c r="E11" s="114">
        <v>249</v>
      </c>
      <c r="F11" s="309"/>
      <c r="G11" s="235"/>
      <c r="H11" s="235"/>
      <c r="I11" s="235"/>
      <c r="J11" s="35"/>
      <c r="K11" s="35"/>
      <c r="L11" s="35"/>
      <c r="M11" s="35"/>
    </row>
    <row r="12" spans="1:13" ht="15" customHeight="1">
      <c r="A12" s="73" t="s">
        <v>3249</v>
      </c>
      <c r="B12" s="309">
        <v>382</v>
      </c>
      <c r="C12" s="309">
        <v>3</v>
      </c>
      <c r="D12" s="309">
        <v>0</v>
      </c>
      <c r="E12" s="114">
        <v>345</v>
      </c>
      <c r="F12" s="309"/>
      <c r="G12" s="235"/>
      <c r="H12" s="235"/>
      <c r="I12" s="235"/>
      <c r="J12" s="35"/>
      <c r="K12" s="35"/>
      <c r="L12" s="35"/>
      <c r="M12" s="35"/>
    </row>
    <row r="13" spans="1:13" ht="15" customHeight="1">
      <c r="A13" s="73" t="s">
        <v>3250</v>
      </c>
      <c r="B13" s="309">
        <v>466</v>
      </c>
      <c r="C13" s="309">
        <v>2</v>
      </c>
      <c r="D13" s="309">
        <v>1</v>
      </c>
      <c r="E13" s="114">
        <v>422</v>
      </c>
      <c r="F13" s="309"/>
      <c r="G13" s="235"/>
      <c r="H13" s="235"/>
      <c r="I13" s="235"/>
      <c r="J13" s="35"/>
      <c r="K13" s="35"/>
      <c r="L13" s="35"/>
      <c r="M13" s="35"/>
    </row>
    <row r="14" spans="1:13" ht="15" customHeight="1">
      <c r="A14" s="73" t="s">
        <v>3251</v>
      </c>
      <c r="B14" s="309">
        <v>551</v>
      </c>
      <c r="C14" s="309">
        <v>1</v>
      </c>
      <c r="D14" s="309">
        <v>0</v>
      </c>
      <c r="E14" s="114">
        <v>506</v>
      </c>
      <c r="F14" s="309"/>
      <c r="G14" s="235"/>
      <c r="H14" s="235"/>
      <c r="I14" s="235"/>
      <c r="J14" s="35"/>
      <c r="K14" s="35"/>
      <c r="L14" s="35"/>
      <c r="M14" s="35"/>
    </row>
    <row r="15" spans="1:13" ht="15" customHeight="1">
      <c r="A15" s="73" t="s">
        <v>3252</v>
      </c>
      <c r="B15" s="309">
        <v>711</v>
      </c>
      <c r="C15" s="309">
        <v>5</v>
      </c>
      <c r="D15" s="309">
        <v>1</v>
      </c>
      <c r="E15" s="114">
        <v>653</v>
      </c>
      <c r="F15" s="309"/>
      <c r="G15" s="235"/>
      <c r="H15" s="235"/>
      <c r="I15" s="235"/>
      <c r="J15" s="35"/>
      <c r="K15" s="35"/>
      <c r="L15" s="35"/>
      <c r="M15" s="35"/>
    </row>
    <row r="16" spans="1:13" ht="15" customHeight="1">
      <c r="A16" s="73" t="s">
        <v>3253</v>
      </c>
      <c r="B16" s="309">
        <v>693</v>
      </c>
      <c r="C16" s="309">
        <v>3</v>
      </c>
      <c r="D16" s="309">
        <v>0</v>
      </c>
      <c r="E16" s="114">
        <v>646</v>
      </c>
      <c r="F16" s="309"/>
      <c r="G16" s="235"/>
      <c r="H16" s="235"/>
      <c r="I16" s="235"/>
      <c r="J16" s="35"/>
      <c r="K16" s="35"/>
      <c r="L16" s="35"/>
      <c r="M16" s="35"/>
    </row>
    <row r="17" spans="1:13" ht="15" customHeight="1">
      <c r="A17" s="73" t="s">
        <v>3254</v>
      </c>
      <c r="B17" s="309">
        <v>631</v>
      </c>
      <c r="C17" s="309">
        <v>5</v>
      </c>
      <c r="D17" s="309">
        <v>2</v>
      </c>
      <c r="E17" s="114">
        <v>573</v>
      </c>
      <c r="F17" s="309"/>
      <c r="G17" s="235"/>
      <c r="H17" s="235"/>
      <c r="I17" s="235"/>
      <c r="J17" s="35"/>
      <c r="K17" s="35"/>
      <c r="L17" s="35"/>
      <c r="M17" s="35"/>
    </row>
    <row r="18" spans="1:13" ht="15" customHeight="1">
      <c r="A18" s="73" t="s">
        <v>3255</v>
      </c>
      <c r="B18" s="309">
        <v>539</v>
      </c>
      <c r="C18" s="309">
        <v>2</v>
      </c>
      <c r="D18" s="309">
        <v>1</v>
      </c>
      <c r="E18" s="114">
        <v>493</v>
      </c>
      <c r="F18" s="309"/>
      <c r="G18" s="235"/>
      <c r="H18" s="235"/>
      <c r="I18" s="235"/>
      <c r="J18" s="35"/>
      <c r="K18" s="35"/>
      <c r="L18" s="35"/>
      <c r="M18" s="35"/>
    </row>
    <row r="19" spans="1:13" ht="15" customHeight="1">
      <c r="A19" s="73" t="s">
        <v>3256</v>
      </c>
      <c r="B19" s="309">
        <v>341</v>
      </c>
      <c r="C19" s="309">
        <v>3</v>
      </c>
      <c r="D19" s="309">
        <v>1</v>
      </c>
      <c r="E19" s="114">
        <v>302</v>
      </c>
      <c r="F19" s="309"/>
      <c r="G19" s="235"/>
      <c r="H19" s="235"/>
      <c r="I19" s="235"/>
      <c r="J19" s="35"/>
      <c r="K19" s="35"/>
      <c r="L19" s="35"/>
      <c r="M19" s="35"/>
    </row>
    <row r="20" spans="1:13" ht="15" customHeight="1">
      <c r="A20" s="73" t="s">
        <v>3425</v>
      </c>
      <c r="B20" s="309">
        <v>42</v>
      </c>
      <c r="C20" s="309">
        <v>0</v>
      </c>
      <c r="D20" s="309">
        <v>0</v>
      </c>
      <c r="E20" s="114">
        <v>41</v>
      </c>
      <c r="F20" s="309"/>
      <c r="G20" s="235"/>
      <c r="H20" s="235"/>
      <c r="I20" s="235"/>
      <c r="J20" s="35"/>
      <c r="K20" s="35"/>
      <c r="L20" s="35"/>
      <c r="M20" s="35"/>
    </row>
    <row r="21" spans="1:13" ht="15" customHeight="1">
      <c r="A21" s="73" t="s">
        <v>3623</v>
      </c>
      <c r="B21" s="134">
        <v>49</v>
      </c>
      <c r="C21" s="134">
        <v>1</v>
      </c>
      <c r="D21" s="134">
        <v>0</v>
      </c>
      <c r="E21" s="114">
        <v>45</v>
      </c>
      <c r="F21" s="134"/>
      <c r="G21" s="305"/>
      <c r="H21" s="306"/>
      <c r="I21" s="306"/>
      <c r="J21" s="35"/>
      <c r="K21" s="35"/>
      <c r="L21" s="35"/>
      <c r="M21" s="35"/>
    </row>
    <row r="22" spans="1:13" s="34" customFormat="1" ht="12" customHeight="1">
      <c r="A22" s="74"/>
      <c r="B22" s="135"/>
      <c r="C22" s="135"/>
      <c r="D22" s="135"/>
      <c r="E22" s="114"/>
      <c r="G22" s="307"/>
      <c r="H22" s="306"/>
      <c r="I22" s="306"/>
      <c r="J22" s="35"/>
      <c r="K22" s="35"/>
      <c r="L22" s="35"/>
      <c r="M22" s="35"/>
    </row>
    <row r="23" spans="1:13" ht="15" customHeight="1">
      <c r="A23" s="75" t="s">
        <v>51</v>
      </c>
      <c r="B23" s="133">
        <f>SUM(B24:B35)</f>
        <v>2869</v>
      </c>
      <c r="C23" s="133">
        <f>SUM(C24:C35)</f>
        <v>25</v>
      </c>
      <c r="D23" s="133">
        <f>SUM(D24:D35)</f>
        <v>6</v>
      </c>
      <c r="E23" s="133">
        <f>SUM(E24:E35)</f>
        <v>2900</v>
      </c>
      <c r="G23" s="306"/>
      <c r="H23" s="306"/>
      <c r="I23" s="306"/>
      <c r="J23" s="35"/>
      <c r="K23" s="35"/>
      <c r="L23" s="35"/>
      <c r="M23" s="35"/>
    </row>
    <row r="24" spans="1:13" ht="15" customHeight="1">
      <c r="A24" s="73" t="s">
        <v>3247</v>
      </c>
      <c r="B24" s="309">
        <v>43</v>
      </c>
      <c r="C24" s="309">
        <v>1</v>
      </c>
      <c r="D24" s="309">
        <v>0</v>
      </c>
      <c r="E24" s="114">
        <f t="shared" ref="E24:E35" si="0">SUM(B24:D24)</f>
        <v>44</v>
      </c>
      <c r="G24" s="308"/>
      <c r="H24" s="306"/>
      <c r="I24" s="306"/>
      <c r="J24" s="35"/>
      <c r="K24" s="35"/>
      <c r="L24" s="35"/>
      <c r="M24" s="35"/>
    </row>
    <row r="25" spans="1:13" ht="15" customHeight="1">
      <c r="A25" s="73" t="s">
        <v>3248</v>
      </c>
      <c r="B25" s="309">
        <v>201</v>
      </c>
      <c r="C25" s="309">
        <v>0</v>
      </c>
      <c r="D25" s="309">
        <v>0</v>
      </c>
      <c r="E25" s="114">
        <f t="shared" si="0"/>
        <v>201</v>
      </c>
      <c r="G25" s="308"/>
      <c r="H25" s="306"/>
      <c r="I25" s="306"/>
      <c r="J25" s="35"/>
      <c r="K25" s="35"/>
      <c r="L25" s="35"/>
      <c r="M25" s="35"/>
    </row>
    <row r="26" spans="1:13" ht="15" customHeight="1">
      <c r="A26" s="73" t="s">
        <v>3249</v>
      </c>
      <c r="B26" s="309">
        <v>219</v>
      </c>
      <c r="C26" s="309">
        <v>3</v>
      </c>
      <c r="D26" s="309">
        <v>0</v>
      </c>
      <c r="E26" s="114">
        <f t="shared" si="0"/>
        <v>222</v>
      </c>
      <c r="G26" s="308"/>
      <c r="H26" s="306"/>
      <c r="I26" s="306"/>
      <c r="J26" s="35"/>
      <c r="K26" s="35"/>
      <c r="L26" s="35"/>
      <c r="M26" s="35"/>
    </row>
    <row r="27" spans="1:13" ht="15" customHeight="1">
      <c r="A27" s="73" t="s">
        <v>3250</v>
      </c>
      <c r="B27" s="309">
        <v>298</v>
      </c>
      <c r="C27" s="309">
        <v>2</v>
      </c>
      <c r="D27" s="309">
        <v>1</v>
      </c>
      <c r="E27" s="114">
        <f t="shared" si="0"/>
        <v>301</v>
      </c>
      <c r="G27" s="308"/>
      <c r="H27" s="306"/>
      <c r="I27" s="306"/>
      <c r="J27" s="35"/>
      <c r="K27" s="35"/>
      <c r="L27" s="35"/>
      <c r="M27" s="35"/>
    </row>
    <row r="28" spans="1:13" ht="15" customHeight="1">
      <c r="A28" s="73" t="s">
        <v>3251</v>
      </c>
      <c r="B28" s="309">
        <v>353</v>
      </c>
      <c r="C28" s="309">
        <v>1</v>
      </c>
      <c r="D28" s="309">
        <v>0</v>
      </c>
      <c r="E28" s="114">
        <f t="shared" si="0"/>
        <v>354</v>
      </c>
      <c r="G28" s="308"/>
      <c r="H28" s="306"/>
      <c r="I28" s="306"/>
      <c r="J28" s="35"/>
      <c r="K28" s="35"/>
      <c r="L28" s="35"/>
      <c r="M28" s="35"/>
    </row>
    <row r="29" spans="1:13" ht="15" customHeight="1">
      <c r="A29" s="73" t="s">
        <v>3252</v>
      </c>
      <c r="B29" s="309">
        <v>452</v>
      </c>
      <c r="C29" s="309">
        <v>5</v>
      </c>
      <c r="D29" s="309">
        <v>1</v>
      </c>
      <c r="E29" s="114">
        <f t="shared" si="0"/>
        <v>458</v>
      </c>
      <c r="G29" s="308"/>
      <c r="H29" s="306"/>
      <c r="I29" s="306"/>
      <c r="J29" s="35"/>
      <c r="K29" s="35"/>
      <c r="L29" s="35"/>
      <c r="M29" s="35"/>
    </row>
    <row r="30" spans="1:13" ht="15" customHeight="1">
      <c r="A30" s="73" t="s">
        <v>3253</v>
      </c>
      <c r="B30" s="309">
        <v>419</v>
      </c>
      <c r="C30" s="309">
        <v>3</v>
      </c>
      <c r="D30" s="309">
        <v>0</v>
      </c>
      <c r="E30" s="114">
        <f t="shared" si="0"/>
        <v>422</v>
      </c>
      <c r="G30" s="308"/>
      <c r="H30" s="306"/>
      <c r="I30" s="306"/>
      <c r="J30" s="35"/>
      <c r="K30" s="35"/>
      <c r="L30" s="35"/>
      <c r="M30" s="35"/>
    </row>
    <row r="31" spans="1:13" ht="15" customHeight="1">
      <c r="A31" s="73" t="s">
        <v>3254</v>
      </c>
      <c r="B31" s="309">
        <v>359</v>
      </c>
      <c r="C31" s="309">
        <v>5</v>
      </c>
      <c r="D31" s="309">
        <v>2</v>
      </c>
      <c r="E31" s="114">
        <f t="shared" si="0"/>
        <v>366</v>
      </c>
      <c r="G31" s="308"/>
      <c r="H31" s="306"/>
      <c r="I31" s="306"/>
      <c r="J31" s="35"/>
      <c r="K31" s="35"/>
      <c r="L31" s="35"/>
      <c r="M31" s="35"/>
    </row>
    <row r="32" spans="1:13" ht="15" customHeight="1">
      <c r="A32" s="73" t="s">
        <v>3255</v>
      </c>
      <c r="B32" s="309">
        <v>319</v>
      </c>
      <c r="C32" s="309">
        <v>2</v>
      </c>
      <c r="D32" s="309">
        <v>1</v>
      </c>
      <c r="E32" s="114">
        <f t="shared" si="0"/>
        <v>322</v>
      </c>
      <c r="G32" s="308"/>
      <c r="H32" s="306"/>
      <c r="I32" s="306"/>
      <c r="J32" s="35"/>
      <c r="K32" s="35"/>
      <c r="L32" s="35"/>
      <c r="M32" s="35"/>
    </row>
    <row r="33" spans="1:13" ht="15" customHeight="1">
      <c r="A33" s="73" t="s">
        <v>3256</v>
      </c>
      <c r="B33" s="309">
        <v>165</v>
      </c>
      <c r="C33" s="309">
        <v>2</v>
      </c>
      <c r="D33" s="309">
        <v>1</v>
      </c>
      <c r="E33" s="114">
        <f t="shared" si="0"/>
        <v>168</v>
      </c>
      <c r="G33" s="308"/>
      <c r="H33" s="306"/>
      <c r="I33" s="306"/>
      <c r="J33" s="35"/>
      <c r="K33" s="35"/>
      <c r="L33" s="35"/>
      <c r="M33" s="35"/>
    </row>
    <row r="34" spans="1:13" ht="15" customHeight="1">
      <c r="A34" s="73" t="s">
        <v>3425</v>
      </c>
      <c r="B34" s="309">
        <v>23</v>
      </c>
      <c r="C34" s="309">
        <v>0</v>
      </c>
      <c r="D34" s="309">
        <v>0</v>
      </c>
      <c r="E34" s="114">
        <f t="shared" si="0"/>
        <v>23</v>
      </c>
      <c r="G34" s="308"/>
      <c r="H34" s="306"/>
      <c r="I34" s="306"/>
      <c r="J34" s="35"/>
      <c r="K34" s="35"/>
      <c r="L34" s="35"/>
      <c r="M34" s="35"/>
    </row>
    <row r="35" spans="1:13" ht="15" customHeight="1">
      <c r="A35" s="73" t="s">
        <v>3623</v>
      </c>
      <c r="B35" s="309">
        <v>18</v>
      </c>
      <c r="C35" s="309">
        <v>1</v>
      </c>
      <c r="D35" s="309">
        <v>0</v>
      </c>
      <c r="E35" s="114">
        <f t="shared" si="0"/>
        <v>19</v>
      </c>
      <c r="F35" s="33"/>
      <c r="G35" s="235"/>
      <c r="H35" s="235"/>
      <c r="I35" s="235"/>
      <c r="J35" s="235"/>
      <c r="K35" s="33"/>
      <c r="L35" s="33"/>
      <c r="M35" s="33"/>
    </row>
    <row r="36" spans="1:13" ht="15" customHeight="1">
      <c r="A36" s="73"/>
      <c r="B36" s="309"/>
      <c r="C36" s="309"/>
      <c r="D36" s="309"/>
      <c r="E36" s="114"/>
      <c r="G36" s="235"/>
      <c r="H36" s="235"/>
      <c r="I36" s="235"/>
      <c r="J36" s="235"/>
      <c r="K36" s="35"/>
      <c r="L36" s="35"/>
      <c r="M36" s="35"/>
    </row>
    <row r="37" spans="1:13" ht="15" customHeight="1">
      <c r="A37" s="75" t="s">
        <v>52</v>
      </c>
      <c r="B37" s="133">
        <f>SUM(B38:B49)</f>
        <v>1876</v>
      </c>
      <c r="C37" s="133">
        <f t="shared" ref="C37:D37" si="1">SUM(C38:C49)</f>
        <v>1</v>
      </c>
      <c r="D37" s="133">
        <f t="shared" si="1"/>
        <v>0</v>
      </c>
      <c r="E37" s="133">
        <f>SUM(E38:E49)</f>
        <v>1425</v>
      </c>
      <c r="G37" s="35"/>
      <c r="H37" s="35"/>
      <c r="I37" s="35"/>
      <c r="J37" s="35"/>
      <c r="K37" s="35"/>
      <c r="L37" s="35"/>
      <c r="M37" s="35"/>
    </row>
    <row r="38" spans="1:13" ht="15" customHeight="1">
      <c r="A38" s="73" t="s">
        <v>3247</v>
      </c>
      <c r="B38" s="309">
        <f>B10-B24</f>
        <v>10</v>
      </c>
      <c r="C38" s="309">
        <f t="shared" ref="C38:E38" si="2">C10-C24</f>
        <v>0</v>
      </c>
      <c r="D38" s="309">
        <f t="shared" si="2"/>
        <v>0</v>
      </c>
      <c r="E38" s="133">
        <f t="shared" si="2"/>
        <v>6</v>
      </c>
      <c r="G38" s="35"/>
      <c r="H38" s="35"/>
      <c r="I38" s="35"/>
      <c r="J38" s="35"/>
      <c r="K38" s="35"/>
      <c r="L38" s="35"/>
      <c r="M38" s="35"/>
    </row>
    <row r="39" spans="1:13" ht="15" customHeight="1">
      <c r="A39" s="73" t="s">
        <v>3248</v>
      </c>
      <c r="B39" s="309">
        <f t="shared" ref="B39:E49" si="3">B11-B25</f>
        <v>86</v>
      </c>
      <c r="C39" s="309">
        <f t="shared" si="3"/>
        <v>0</v>
      </c>
      <c r="D39" s="309">
        <f t="shared" si="3"/>
        <v>0</v>
      </c>
      <c r="E39" s="133">
        <f t="shared" si="3"/>
        <v>48</v>
      </c>
      <c r="G39" s="35"/>
      <c r="H39" s="35"/>
      <c r="I39" s="35"/>
      <c r="J39" s="35"/>
      <c r="K39" s="35"/>
      <c r="L39" s="35"/>
      <c r="M39" s="35"/>
    </row>
    <row r="40" spans="1:13" ht="15" customHeight="1">
      <c r="A40" s="73" t="s">
        <v>3249</v>
      </c>
      <c r="B40" s="309">
        <f t="shared" si="3"/>
        <v>163</v>
      </c>
      <c r="C40" s="309">
        <f t="shared" si="3"/>
        <v>0</v>
      </c>
      <c r="D40" s="309">
        <f t="shared" si="3"/>
        <v>0</v>
      </c>
      <c r="E40" s="133">
        <f t="shared" si="3"/>
        <v>123</v>
      </c>
      <c r="G40" s="35"/>
      <c r="H40" s="35"/>
      <c r="I40" s="35"/>
      <c r="J40" s="35"/>
      <c r="K40" s="35"/>
      <c r="L40" s="35"/>
      <c r="M40" s="35"/>
    </row>
    <row r="41" spans="1:13" ht="15" customHeight="1">
      <c r="A41" s="73" t="s">
        <v>3250</v>
      </c>
      <c r="B41" s="309">
        <f t="shared" si="3"/>
        <v>168</v>
      </c>
      <c r="C41" s="309">
        <f t="shared" si="3"/>
        <v>0</v>
      </c>
      <c r="D41" s="309">
        <f t="shared" si="3"/>
        <v>0</v>
      </c>
      <c r="E41" s="133">
        <f t="shared" si="3"/>
        <v>121</v>
      </c>
      <c r="G41" s="35"/>
      <c r="H41" s="35"/>
      <c r="I41" s="35"/>
      <c r="J41" s="35"/>
      <c r="K41" s="35"/>
      <c r="L41" s="35"/>
      <c r="M41" s="35"/>
    </row>
    <row r="42" spans="1:13" s="34" customFormat="1" ht="15" customHeight="1">
      <c r="A42" s="73" t="s">
        <v>3251</v>
      </c>
      <c r="B42" s="309">
        <f t="shared" si="3"/>
        <v>198</v>
      </c>
      <c r="C42" s="309">
        <f t="shared" si="3"/>
        <v>0</v>
      </c>
      <c r="D42" s="309">
        <f t="shared" si="3"/>
        <v>0</v>
      </c>
      <c r="E42" s="133">
        <f t="shared" si="3"/>
        <v>152</v>
      </c>
      <c r="F42" s="2"/>
      <c r="G42" s="35"/>
      <c r="H42" s="35"/>
      <c r="I42" s="35"/>
      <c r="J42" s="35"/>
      <c r="K42" s="35"/>
      <c r="L42" s="35"/>
      <c r="M42" s="35"/>
    </row>
    <row r="43" spans="1:13" ht="15" customHeight="1">
      <c r="A43" s="73" t="s">
        <v>3252</v>
      </c>
      <c r="B43" s="309">
        <f t="shared" si="3"/>
        <v>259</v>
      </c>
      <c r="C43" s="309">
        <f t="shared" si="3"/>
        <v>0</v>
      </c>
      <c r="D43" s="309">
        <f t="shared" si="3"/>
        <v>0</v>
      </c>
      <c r="E43" s="133">
        <f t="shared" si="3"/>
        <v>195</v>
      </c>
      <c r="G43" s="35"/>
      <c r="H43" s="35"/>
      <c r="I43" s="35"/>
      <c r="J43" s="35"/>
      <c r="K43" s="35"/>
      <c r="L43" s="35"/>
      <c r="M43" s="35"/>
    </row>
    <row r="44" spans="1:13" s="34" customFormat="1" ht="15" customHeight="1">
      <c r="A44" s="73" t="s">
        <v>3253</v>
      </c>
      <c r="B44" s="309">
        <f t="shared" si="3"/>
        <v>274</v>
      </c>
      <c r="C44" s="309">
        <f t="shared" si="3"/>
        <v>0</v>
      </c>
      <c r="D44" s="309">
        <f t="shared" si="3"/>
        <v>0</v>
      </c>
      <c r="E44" s="133">
        <f t="shared" si="3"/>
        <v>224</v>
      </c>
      <c r="G44" s="35"/>
      <c r="H44" s="35"/>
      <c r="I44" s="35"/>
      <c r="J44" s="35"/>
      <c r="K44" s="35"/>
      <c r="L44" s="35"/>
      <c r="M44" s="35"/>
    </row>
    <row r="45" spans="1:13" ht="15" customHeight="1">
      <c r="A45" s="73" t="s">
        <v>3254</v>
      </c>
      <c r="B45" s="309">
        <f t="shared" si="3"/>
        <v>272</v>
      </c>
      <c r="C45" s="309">
        <f t="shared" si="3"/>
        <v>0</v>
      </c>
      <c r="D45" s="309">
        <f t="shared" si="3"/>
        <v>0</v>
      </c>
      <c r="E45" s="133">
        <f t="shared" si="3"/>
        <v>207</v>
      </c>
      <c r="G45" s="35"/>
      <c r="H45" s="35"/>
      <c r="I45" s="35"/>
      <c r="J45" s="35"/>
      <c r="K45" s="35"/>
      <c r="L45" s="35"/>
      <c r="M45" s="35"/>
    </row>
    <row r="46" spans="1:13" s="34" customFormat="1" ht="15" customHeight="1">
      <c r="A46" s="73" t="s">
        <v>3255</v>
      </c>
      <c r="B46" s="309">
        <f t="shared" si="3"/>
        <v>220</v>
      </c>
      <c r="C46" s="309">
        <f t="shared" si="3"/>
        <v>0</v>
      </c>
      <c r="D46" s="309">
        <f t="shared" si="3"/>
        <v>0</v>
      </c>
      <c r="E46" s="133">
        <f t="shared" si="3"/>
        <v>171</v>
      </c>
      <c r="G46" s="35"/>
      <c r="H46" s="35"/>
      <c r="I46" s="35"/>
      <c r="J46" s="35"/>
      <c r="K46" s="35"/>
      <c r="L46" s="35"/>
      <c r="M46" s="35"/>
    </row>
    <row r="47" spans="1:13" ht="15" customHeight="1">
      <c r="A47" s="73" t="s">
        <v>3256</v>
      </c>
      <c r="B47" s="309">
        <f t="shared" si="3"/>
        <v>176</v>
      </c>
      <c r="C47" s="309">
        <f t="shared" si="3"/>
        <v>1</v>
      </c>
      <c r="D47" s="309">
        <f t="shared" si="3"/>
        <v>0</v>
      </c>
      <c r="E47" s="133">
        <f t="shared" si="3"/>
        <v>134</v>
      </c>
      <c r="G47" s="35"/>
      <c r="H47" s="35"/>
      <c r="I47" s="35"/>
      <c r="J47" s="35"/>
      <c r="K47" s="35"/>
      <c r="L47" s="35"/>
      <c r="M47" s="35"/>
    </row>
    <row r="48" spans="1:13" ht="15" customHeight="1">
      <c r="A48" s="73" t="s">
        <v>3425</v>
      </c>
      <c r="B48" s="309">
        <f t="shared" si="3"/>
        <v>19</v>
      </c>
      <c r="C48" s="309">
        <f t="shared" si="3"/>
        <v>0</v>
      </c>
      <c r="D48" s="309">
        <f t="shared" si="3"/>
        <v>0</v>
      </c>
      <c r="E48" s="133">
        <f t="shared" si="3"/>
        <v>18</v>
      </c>
      <c r="F48" s="34"/>
      <c r="G48" s="35"/>
      <c r="H48" s="35"/>
      <c r="I48" s="35"/>
      <c r="J48" s="35"/>
      <c r="K48" s="35"/>
      <c r="L48" s="35"/>
      <c r="M48" s="35"/>
    </row>
    <row r="49" spans="1:13" s="34" customFormat="1" ht="15" customHeight="1">
      <c r="A49" s="73" t="s">
        <v>3623</v>
      </c>
      <c r="B49" s="309">
        <f t="shared" si="3"/>
        <v>31</v>
      </c>
      <c r="C49" s="309">
        <f t="shared" si="3"/>
        <v>0</v>
      </c>
      <c r="D49" s="309">
        <f t="shared" si="3"/>
        <v>0</v>
      </c>
      <c r="E49" s="133">
        <f t="shared" si="3"/>
        <v>26</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8"/>
      <c r="C51" s="218"/>
      <c r="D51" s="218"/>
      <c r="E51" s="76"/>
    </row>
    <row r="52" spans="1:13" ht="4.5" customHeight="1">
      <c r="E52" s="67"/>
      <c r="F52" s="11"/>
    </row>
    <row r="53" spans="1:13" ht="21" customHeight="1">
      <c r="A53" s="346"/>
      <c r="B53" s="346"/>
      <c r="C53" s="346"/>
      <c r="D53" s="346"/>
      <c r="E53" s="346"/>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E33" sqref="E33:E34"/>
    </sheetView>
  </sheetViews>
  <sheetFormatPr baseColWidth="10" defaultColWidth="8.42578125" defaultRowHeight="12.75"/>
  <cols>
    <col min="1" max="1" width="20.5703125" style="273" customWidth="1"/>
    <col min="2" max="4" width="11.85546875" style="253" customWidth="1"/>
    <col min="5" max="5" width="9.5703125" style="237" customWidth="1"/>
    <col min="6" max="16384" width="8.42578125" style="249"/>
  </cols>
  <sheetData>
    <row r="1" spans="1:10" s="2" customFormat="1" ht="15.75" customHeight="1">
      <c r="A1" s="332" t="s">
        <v>33</v>
      </c>
      <c r="B1" s="345"/>
      <c r="C1" s="345"/>
      <c r="D1" s="37"/>
      <c r="E1" s="344" t="s">
        <v>102</v>
      </c>
      <c r="F1" s="344"/>
      <c r="G1" s="344"/>
    </row>
    <row r="2" spans="1:10" ht="5.25" customHeight="1">
      <c r="A2" s="250"/>
      <c r="B2" s="248"/>
      <c r="C2" s="248"/>
      <c r="D2" s="248"/>
      <c r="E2" s="248"/>
    </row>
    <row r="3" spans="1:10" s="253" customFormat="1" ht="15" customHeight="1">
      <c r="A3" s="251" t="s">
        <v>94</v>
      </c>
      <c r="B3" s="251"/>
      <c r="C3" s="251"/>
      <c r="D3" s="251"/>
      <c r="E3" s="252"/>
    </row>
    <row r="4" spans="1:10" s="253" customFormat="1" ht="15" customHeight="1">
      <c r="A4" s="254" t="s">
        <v>12</v>
      </c>
      <c r="B4" s="255"/>
      <c r="C4" s="255"/>
      <c r="D4" s="255"/>
      <c r="E4" s="256"/>
      <c r="F4" s="257"/>
    </row>
    <row r="5" spans="1:10" s="261" customFormat="1" ht="6" customHeight="1">
      <c r="A5" s="258"/>
      <c r="B5" s="259"/>
      <c r="C5" s="259"/>
      <c r="D5" s="259"/>
      <c r="E5" s="260"/>
    </row>
    <row r="6" spans="1:10" s="263" customFormat="1" ht="15" customHeight="1" thickBot="1">
      <c r="A6" s="351" t="s">
        <v>3673</v>
      </c>
      <c r="B6" s="352"/>
      <c r="C6" s="262"/>
      <c r="D6" s="262"/>
    </row>
    <row r="7" spans="1:10" s="253" customFormat="1" ht="21.95" customHeight="1">
      <c r="A7" s="348"/>
      <c r="B7" s="350"/>
      <c r="C7" s="350"/>
      <c r="D7" s="350"/>
      <c r="E7" s="264"/>
    </row>
    <row r="8" spans="1:10" s="253" customFormat="1" ht="21.95" customHeight="1">
      <c r="A8" s="349"/>
      <c r="B8" s="265" t="s">
        <v>35</v>
      </c>
      <c r="C8" s="265" t="s">
        <v>36</v>
      </c>
      <c r="D8" s="265" t="s">
        <v>37</v>
      </c>
      <c r="E8" s="265" t="s">
        <v>38</v>
      </c>
    </row>
    <row r="9" spans="1:10" s="269" customFormat="1" ht="27" customHeight="1">
      <c r="A9" s="266" t="s">
        <v>38</v>
      </c>
      <c r="B9" s="267">
        <f>SUM(B10:B21)</f>
        <v>349</v>
      </c>
      <c r="C9" s="267">
        <f t="shared" ref="C9:E9" si="0">SUM(C10:C21)</f>
        <v>3</v>
      </c>
      <c r="D9" s="267">
        <f t="shared" si="0"/>
        <v>1</v>
      </c>
      <c r="E9" s="267">
        <f t="shared" si="0"/>
        <v>353</v>
      </c>
      <c r="F9" s="268"/>
      <c r="G9" s="268"/>
      <c r="H9" s="268"/>
      <c r="I9" s="268"/>
      <c r="J9" s="268"/>
    </row>
    <row r="10" spans="1:10" ht="15" customHeight="1">
      <c r="A10" s="270" t="s">
        <v>3247</v>
      </c>
      <c r="B10" s="271">
        <v>13</v>
      </c>
      <c r="C10" s="271">
        <v>1</v>
      </c>
      <c r="D10" s="271">
        <v>0</v>
      </c>
      <c r="E10" s="267">
        <f t="shared" ref="E10" si="1">SUM(B10:D10)</f>
        <v>14</v>
      </c>
      <c r="F10" s="268"/>
      <c r="G10" s="235"/>
      <c r="H10" s="268"/>
      <c r="I10" s="268"/>
      <c r="J10" s="268"/>
    </row>
    <row r="11" spans="1:10" ht="15" customHeight="1">
      <c r="A11" s="270" t="s">
        <v>3248</v>
      </c>
      <c r="B11" s="271">
        <v>29</v>
      </c>
      <c r="C11" s="271">
        <v>1</v>
      </c>
      <c r="D11" s="271">
        <v>0</v>
      </c>
      <c r="E11" s="267">
        <f t="shared" ref="E11:E21" si="2">SUM(B11:D11)</f>
        <v>30</v>
      </c>
      <c r="F11" s="268"/>
      <c r="G11" s="235"/>
      <c r="H11" s="268"/>
      <c r="I11" s="268"/>
      <c r="J11" s="268"/>
    </row>
    <row r="12" spans="1:10" ht="15" customHeight="1">
      <c r="A12" s="270" t="s">
        <v>3249</v>
      </c>
      <c r="B12" s="271">
        <v>43</v>
      </c>
      <c r="C12" s="271">
        <v>0</v>
      </c>
      <c r="D12" s="271">
        <v>0</v>
      </c>
      <c r="E12" s="267">
        <f t="shared" si="2"/>
        <v>43</v>
      </c>
      <c r="F12" s="268"/>
      <c r="G12" s="235"/>
      <c r="H12" s="268"/>
      <c r="I12" s="268"/>
      <c r="J12" s="268"/>
    </row>
    <row r="13" spans="1:10" ht="15" customHeight="1">
      <c r="A13" s="270" t="s">
        <v>3250</v>
      </c>
      <c r="B13" s="271">
        <v>23</v>
      </c>
      <c r="C13" s="271">
        <v>0</v>
      </c>
      <c r="D13" s="271">
        <v>0</v>
      </c>
      <c r="E13" s="267">
        <f t="shared" si="2"/>
        <v>23</v>
      </c>
      <c r="F13" s="268"/>
      <c r="G13" s="235"/>
      <c r="H13" s="268"/>
      <c r="I13" s="268"/>
      <c r="J13" s="268"/>
    </row>
    <row r="14" spans="1:10" s="269" customFormat="1" ht="15" customHeight="1">
      <c r="A14" s="270" t="s">
        <v>3251</v>
      </c>
      <c r="B14" s="271">
        <v>27</v>
      </c>
      <c r="C14" s="271">
        <v>1</v>
      </c>
      <c r="D14" s="271">
        <v>0</v>
      </c>
      <c r="E14" s="267">
        <f t="shared" si="2"/>
        <v>28</v>
      </c>
      <c r="F14" s="268"/>
      <c r="G14" s="235"/>
      <c r="H14" s="268"/>
      <c r="I14" s="268"/>
      <c r="J14" s="268"/>
    </row>
    <row r="15" spans="1:10" ht="15" customHeight="1">
      <c r="A15" s="270" t="s">
        <v>3252</v>
      </c>
      <c r="B15" s="271">
        <v>62</v>
      </c>
      <c r="C15" s="271">
        <v>0</v>
      </c>
      <c r="D15" s="271">
        <v>0</v>
      </c>
      <c r="E15" s="267">
        <f t="shared" si="2"/>
        <v>62</v>
      </c>
      <c r="F15" s="268"/>
      <c r="G15" s="235"/>
      <c r="H15" s="268"/>
      <c r="I15" s="268"/>
      <c r="J15" s="268"/>
    </row>
    <row r="16" spans="1:10" s="269" customFormat="1" ht="15" customHeight="1">
      <c r="A16" s="270" t="s">
        <v>3253</v>
      </c>
      <c r="B16" s="271">
        <v>51</v>
      </c>
      <c r="C16" s="271">
        <v>0</v>
      </c>
      <c r="D16" s="271">
        <v>0</v>
      </c>
      <c r="E16" s="267">
        <f t="shared" si="2"/>
        <v>51</v>
      </c>
      <c r="F16" s="268"/>
      <c r="G16" s="235"/>
      <c r="H16" s="268"/>
      <c r="I16" s="268"/>
      <c r="J16" s="268"/>
    </row>
    <row r="17" spans="1:10" ht="15" customHeight="1">
      <c r="A17" s="270" t="s">
        <v>3254</v>
      </c>
      <c r="B17" s="271">
        <v>35</v>
      </c>
      <c r="C17" s="271">
        <v>0</v>
      </c>
      <c r="D17" s="271">
        <v>1</v>
      </c>
      <c r="E17" s="267">
        <f t="shared" si="2"/>
        <v>36</v>
      </c>
      <c r="F17" s="268"/>
      <c r="G17" s="235"/>
      <c r="H17" s="268"/>
      <c r="I17" s="268"/>
      <c r="J17" s="268"/>
    </row>
    <row r="18" spans="1:10" ht="15" customHeight="1">
      <c r="A18" s="270" t="s">
        <v>3255</v>
      </c>
      <c r="B18" s="271">
        <v>38</v>
      </c>
      <c r="C18" s="271">
        <v>0</v>
      </c>
      <c r="D18" s="271">
        <v>0</v>
      </c>
      <c r="E18" s="267">
        <f t="shared" si="2"/>
        <v>38</v>
      </c>
      <c r="F18" s="268"/>
      <c r="G18" s="235"/>
      <c r="H18" s="268"/>
      <c r="I18" s="268"/>
      <c r="J18" s="268"/>
    </row>
    <row r="19" spans="1:10" ht="15" customHeight="1">
      <c r="A19" s="270" t="s">
        <v>3256</v>
      </c>
      <c r="B19" s="271">
        <v>25</v>
      </c>
      <c r="C19" s="271">
        <v>0</v>
      </c>
      <c r="D19" s="271">
        <v>0</v>
      </c>
      <c r="E19" s="267">
        <f t="shared" si="2"/>
        <v>25</v>
      </c>
      <c r="F19" s="268"/>
      <c r="G19" s="235"/>
      <c r="H19" s="268"/>
      <c r="I19" s="268"/>
      <c r="J19" s="268"/>
    </row>
    <row r="20" spans="1:10" ht="15" customHeight="1">
      <c r="A20" s="270" t="s">
        <v>3425</v>
      </c>
      <c r="B20" s="271">
        <v>2</v>
      </c>
      <c r="C20" s="271">
        <v>0</v>
      </c>
      <c r="D20" s="271">
        <v>0</v>
      </c>
      <c r="E20" s="267">
        <f t="shared" si="2"/>
        <v>2</v>
      </c>
      <c r="F20" s="268"/>
      <c r="G20" s="235"/>
      <c r="H20" s="268"/>
      <c r="I20" s="268"/>
      <c r="J20" s="268"/>
    </row>
    <row r="21" spans="1:10" ht="15" customHeight="1">
      <c r="A21" s="270" t="s">
        <v>3623</v>
      </c>
      <c r="B21" s="271">
        <v>1</v>
      </c>
      <c r="C21" s="271">
        <v>0</v>
      </c>
      <c r="D21" s="271">
        <v>0</v>
      </c>
      <c r="E21" s="267">
        <f t="shared" si="2"/>
        <v>1</v>
      </c>
      <c r="F21" s="268"/>
      <c r="G21" s="235"/>
      <c r="H21" s="268"/>
      <c r="I21" s="268"/>
      <c r="J21" s="268"/>
    </row>
    <row r="22" spans="1:10" s="269" customFormat="1" ht="27" customHeight="1">
      <c r="A22" s="266" t="s">
        <v>3492</v>
      </c>
      <c r="B22" s="267">
        <f>SUM(B23:B33)</f>
        <v>151</v>
      </c>
      <c r="C22" s="267">
        <f t="shared" ref="C22:D22" si="3">SUM(C23:C33)</f>
        <v>1</v>
      </c>
      <c r="D22" s="267">
        <f t="shared" si="3"/>
        <v>1</v>
      </c>
      <c r="E22" s="267">
        <f>SUM(E23:E34)</f>
        <v>154</v>
      </c>
      <c r="F22" s="268"/>
      <c r="G22" s="235"/>
      <c r="H22" s="268"/>
      <c r="I22" s="268"/>
      <c r="J22" s="268"/>
    </row>
    <row r="23" spans="1:10" ht="15" customHeight="1">
      <c r="A23" s="270" t="s">
        <v>3247</v>
      </c>
      <c r="B23" s="271">
        <v>9</v>
      </c>
      <c r="C23" s="271">
        <v>0</v>
      </c>
      <c r="D23" s="271">
        <v>0</v>
      </c>
      <c r="E23" s="267">
        <f t="shared" ref="E23" si="4">SUM(B23:D23)</f>
        <v>9</v>
      </c>
      <c r="F23" s="235"/>
      <c r="G23" s="235"/>
      <c r="H23" s="235"/>
      <c r="I23" s="268"/>
      <c r="J23" s="268"/>
    </row>
    <row r="24" spans="1:10" ht="15" customHeight="1">
      <c r="A24" s="270" t="s">
        <v>3248</v>
      </c>
      <c r="B24" s="271">
        <v>17</v>
      </c>
      <c r="C24" s="271">
        <v>0</v>
      </c>
      <c r="D24" s="271">
        <v>0</v>
      </c>
      <c r="E24" s="267">
        <f t="shared" ref="E24:E34" si="5">SUM(B24:D24)</f>
        <v>17</v>
      </c>
      <c r="F24" s="235"/>
      <c r="G24" s="235"/>
      <c r="H24" s="235"/>
      <c r="I24" s="268"/>
      <c r="J24" s="268"/>
    </row>
    <row r="25" spans="1:10" ht="16.5" customHeight="1">
      <c r="A25" s="270" t="s">
        <v>3249</v>
      </c>
      <c r="B25" s="271">
        <v>24</v>
      </c>
      <c r="C25" s="271">
        <v>0</v>
      </c>
      <c r="D25" s="271">
        <v>0</v>
      </c>
      <c r="E25" s="267">
        <f t="shared" si="5"/>
        <v>24</v>
      </c>
      <c r="F25" s="235"/>
      <c r="G25" s="235"/>
      <c r="H25" s="235"/>
      <c r="I25" s="268"/>
      <c r="J25" s="268"/>
    </row>
    <row r="26" spans="1:10" ht="15" customHeight="1">
      <c r="A26" s="270" t="s">
        <v>3250</v>
      </c>
      <c r="B26" s="271">
        <v>13</v>
      </c>
      <c r="C26" s="271">
        <v>0</v>
      </c>
      <c r="D26" s="271">
        <v>0</v>
      </c>
      <c r="E26" s="267">
        <f t="shared" si="5"/>
        <v>13</v>
      </c>
      <c r="F26" s="235"/>
      <c r="G26" s="235"/>
      <c r="H26" s="235"/>
      <c r="I26" s="268"/>
      <c r="J26" s="268"/>
    </row>
    <row r="27" spans="1:10" ht="15" customHeight="1">
      <c r="A27" s="270" t="s">
        <v>3251</v>
      </c>
      <c r="B27" s="271">
        <v>12</v>
      </c>
      <c r="C27" s="271">
        <v>1</v>
      </c>
      <c r="D27" s="271">
        <v>0</v>
      </c>
      <c r="E27" s="267">
        <f t="shared" si="5"/>
        <v>13</v>
      </c>
      <c r="F27" s="235"/>
      <c r="G27" s="235"/>
      <c r="H27" s="235"/>
      <c r="I27" s="268"/>
      <c r="J27" s="268"/>
    </row>
    <row r="28" spans="1:10" ht="15" customHeight="1">
      <c r="A28" s="270" t="s">
        <v>3252</v>
      </c>
      <c r="B28" s="271">
        <v>31</v>
      </c>
      <c r="C28" s="271">
        <v>0</v>
      </c>
      <c r="D28" s="271">
        <v>0</v>
      </c>
      <c r="E28" s="267">
        <f t="shared" si="5"/>
        <v>31</v>
      </c>
      <c r="F28" s="235"/>
      <c r="G28" s="235"/>
      <c r="H28" s="235"/>
      <c r="I28" s="268"/>
      <c r="J28" s="268"/>
    </row>
    <row r="29" spans="1:10" ht="15" customHeight="1">
      <c r="A29" s="270" t="s">
        <v>3253</v>
      </c>
      <c r="B29" s="271">
        <v>14</v>
      </c>
      <c r="C29" s="271">
        <v>0</v>
      </c>
      <c r="D29" s="271">
        <v>0</v>
      </c>
      <c r="E29" s="267">
        <f t="shared" si="5"/>
        <v>14</v>
      </c>
      <c r="F29" s="235"/>
      <c r="G29" s="235"/>
      <c r="H29" s="235"/>
      <c r="I29" s="268"/>
      <c r="J29" s="268"/>
    </row>
    <row r="30" spans="1:10" ht="15" customHeight="1">
      <c r="A30" s="270" t="s">
        <v>3254</v>
      </c>
      <c r="B30" s="271">
        <v>11</v>
      </c>
      <c r="C30" s="271">
        <v>0</v>
      </c>
      <c r="D30" s="271">
        <v>1</v>
      </c>
      <c r="E30" s="267">
        <f t="shared" si="5"/>
        <v>12</v>
      </c>
      <c r="F30" s="235"/>
      <c r="G30" s="235"/>
      <c r="H30" s="235"/>
      <c r="I30" s="268"/>
      <c r="J30" s="268"/>
    </row>
    <row r="31" spans="1:10" ht="15" customHeight="1">
      <c r="A31" s="270" t="s">
        <v>3255</v>
      </c>
      <c r="B31" s="271">
        <v>12</v>
      </c>
      <c r="C31" s="271">
        <v>0</v>
      </c>
      <c r="D31" s="271">
        <v>0</v>
      </c>
      <c r="E31" s="267">
        <f t="shared" si="5"/>
        <v>12</v>
      </c>
      <c r="F31" s="235"/>
      <c r="G31" s="235"/>
      <c r="H31" s="235"/>
    </row>
    <row r="32" spans="1:10" ht="15" customHeight="1">
      <c r="A32" s="270" t="s">
        <v>3256</v>
      </c>
      <c r="B32" s="271">
        <v>7</v>
      </c>
      <c r="C32" s="271">
        <v>0</v>
      </c>
      <c r="D32" s="271">
        <v>0</v>
      </c>
      <c r="E32" s="267">
        <f t="shared" si="5"/>
        <v>7</v>
      </c>
      <c r="F32" s="235"/>
      <c r="G32" s="235"/>
      <c r="H32" s="235"/>
    </row>
    <row r="33" spans="1:10" ht="15" customHeight="1">
      <c r="A33" s="270" t="s">
        <v>3425</v>
      </c>
      <c r="B33" s="271">
        <v>1</v>
      </c>
      <c r="C33" s="271">
        <v>0</v>
      </c>
      <c r="D33" s="271">
        <v>0</v>
      </c>
      <c r="E33" s="267">
        <f t="shared" si="5"/>
        <v>1</v>
      </c>
      <c r="G33" s="235"/>
    </row>
    <row r="34" spans="1:10" ht="15" customHeight="1">
      <c r="A34" s="270" t="s">
        <v>3623</v>
      </c>
      <c r="B34" s="271">
        <v>1</v>
      </c>
      <c r="C34" s="271">
        <v>0</v>
      </c>
      <c r="D34" s="271">
        <v>0</v>
      </c>
      <c r="E34" s="267">
        <f t="shared" si="5"/>
        <v>1</v>
      </c>
      <c r="G34" s="235"/>
    </row>
    <row r="35" spans="1:10" s="269" customFormat="1" ht="27" customHeight="1">
      <c r="A35" s="266" t="s">
        <v>52</v>
      </c>
      <c r="B35" s="267">
        <f>SUM(B36:B47)</f>
        <v>197</v>
      </c>
      <c r="C35" s="267">
        <f>SUM(C36:C47)</f>
        <v>2</v>
      </c>
      <c r="D35" s="267">
        <f>SUM(D37:D47)</f>
        <v>0</v>
      </c>
      <c r="E35" s="267">
        <f>SUM(B35:D35)</f>
        <v>199</v>
      </c>
      <c r="F35" s="268"/>
      <c r="G35" s="235"/>
      <c r="H35" s="268"/>
      <c r="I35" s="268"/>
      <c r="J35" s="268"/>
    </row>
    <row r="36" spans="1:10" ht="15" customHeight="1">
      <c r="A36" s="270" t="s">
        <v>3247</v>
      </c>
      <c r="B36" s="272">
        <f>B10-B23</f>
        <v>4</v>
      </c>
      <c r="C36" s="272">
        <f t="shared" ref="C36:D36" si="6">C10-C23</f>
        <v>1</v>
      </c>
      <c r="D36" s="272">
        <f t="shared" si="6"/>
        <v>0</v>
      </c>
      <c r="E36" s="267">
        <f t="shared" ref="E36" si="7">E10-E23</f>
        <v>5</v>
      </c>
      <c r="F36" s="268"/>
      <c r="G36" s="235"/>
      <c r="H36" s="268"/>
      <c r="I36" s="268"/>
      <c r="J36" s="268"/>
    </row>
    <row r="37" spans="1:10" ht="15" customHeight="1">
      <c r="A37" s="270" t="s">
        <v>3248</v>
      </c>
      <c r="B37" s="272">
        <f t="shared" ref="B37:D47" si="8">B11-B24</f>
        <v>12</v>
      </c>
      <c r="C37" s="272">
        <f t="shared" si="8"/>
        <v>1</v>
      </c>
      <c r="D37" s="272">
        <f t="shared" si="8"/>
        <v>0</v>
      </c>
      <c r="E37" s="267">
        <f t="shared" ref="E37:E47" si="9">E11-E24</f>
        <v>13</v>
      </c>
      <c r="F37" s="268"/>
      <c r="G37" s="235"/>
      <c r="H37" s="268"/>
      <c r="I37" s="268"/>
      <c r="J37" s="268"/>
    </row>
    <row r="38" spans="1:10" ht="15" customHeight="1">
      <c r="A38" s="270" t="s">
        <v>3249</v>
      </c>
      <c r="B38" s="272">
        <f t="shared" si="8"/>
        <v>19</v>
      </c>
      <c r="C38" s="272">
        <f t="shared" si="8"/>
        <v>0</v>
      </c>
      <c r="D38" s="272">
        <f t="shared" si="8"/>
        <v>0</v>
      </c>
      <c r="E38" s="267">
        <f t="shared" si="9"/>
        <v>19</v>
      </c>
      <c r="F38" s="268"/>
      <c r="G38" s="235"/>
      <c r="H38" s="268"/>
      <c r="I38" s="268"/>
      <c r="J38" s="268"/>
    </row>
    <row r="39" spans="1:10" ht="15" customHeight="1">
      <c r="A39" s="270" t="s">
        <v>3250</v>
      </c>
      <c r="B39" s="272">
        <f t="shared" si="8"/>
        <v>10</v>
      </c>
      <c r="C39" s="272">
        <f t="shared" si="8"/>
        <v>0</v>
      </c>
      <c r="D39" s="272">
        <f t="shared" si="8"/>
        <v>0</v>
      </c>
      <c r="E39" s="267">
        <f t="shared" si="9"/>
        <v>10</v>
      </c>
      <c r="F39" s="268"/>
      <c r="G39" s="235"/>
      <c r="H39" s="268"/>
      <c r="I39" s="268"/>
      <c r="J39" s="268"/>
    </row>
    <row r="40" spans="1:10" ht="15" customHeight="1">
      <c r="A40" s="270" t="s">
        <v>3251</v>
      </c>
      <c r="B40" s="272">
        <f t="shared" si="8"/>
        <v>15</v>
      </c>
      <c r="C40" s="272">
        <f t="shared" si="8"/>
        <v>0</v>
      </c>
      <c r="D40" s="272">
        <f t="shared" si="8"/>
        <v>0</v>
      </c>
      <c r="E40" s="267">
        <f t="shared" si="9"/>
        <v>15</v>
      </c>
      <c r="F40" s="268"/>
      <c r="G40" s="235"/>
      <c r="H40" s="268"/>
      <c r="I40" s="268"/>
      <c r="J40" s="268"/>
    </row>
    <row r="41" spans="1:10" ht="15" customHeight="1">
      <c r="A41" s="270" t="s">
        <v>3252</v>
      </c>
      <c r="B41" s="272">
        <f t="shared" si="8"/>
        <v>31</v>
      </c>
      <c r="C41" s="272">
        <f t="shared" si="8"/>
        <v>0</v>
      </c>
      <c r="D41" s="272">
        <f t="shared" si="8"/>
        <v>0</v>
      </c>
      <c r="E41" s="267">
        <f t="shared" si="9"/>
        <v>31</v>
      </c>
      <c r="F41" s="268"/>
      <c r="G41" s="235"/>
      <c r="H41" s="268"/>
      <c r="I41" s="268"/>
      <c r="J41" s="268"/>
    </row>
    <row r="42" spans="1:10" ht="15" customHeight="1">
      <c r="A42" s="270" t="s">
        <v>3253</v>
      </c>
      <c r="B42" s="272">
        <f t="shared" si="8"/>
        <v>37</v>
      </c>
      <c r="C42" s="272">
        <f t="shared" si="8"/>
        <v>0</v>
      </c>
      <c r="D42" s="272">
        <f t="shared" si="8"/>
        <v>0</v>
      </c>
      <c r="E42" s="267">
        <f t="shared" si="9"/>
        <v>37</v>
      </c>
      <c r="F42" s="268"/>
      <c r="G42" s="235"/>
      <c r="H42" s="268"/>
      <c r="I42" s="268"/>
      <c r="J42" s="268"/>
    </row>
    <row r="43" spans="1:10" ht="15" customHeight="1">
      <c r="A43" s="270" t="s">
        <v>3254</v>
      </c>
      <c r="B43" s="272">
        <f t="shared" si="8"/>
        <v>24</v>
      </c>
      <c r="C43" s="272">
        <f t="shared" si="8"/>
        <v>0</v>
      </c>
      <c r="D43" s="272">
        <f t="shared" si="8"/>
        <v>0</v>
      </c>
      <c r="E43" s="267">
        <f t="shared" si="9"/>
        <v>24</v>
      </c>
      <c r="F43" s="268"/>
      <c r="G43" s="235"/>
      <c r="H43" s="268"/>
      <c r="I43" s="268"/>
      <c r="J43" s="268"/>
    </row>
    <row r="44" spans="1:10" ht="15" customHeight="1">
      <c r="A44" s="270" t="s">
        <v>3255</v>
      </c>
      <c r="B44" s="272">
        <f t="shared" si="8"/>
        <v>26</v>
      </c>
      <c r="C44" s="272">
        <f t="shared" si="8"/>
        <v>0</v>
      </c>
      <c r="D44" s="272">
        <f t="shared" si="8"/>
        <v>0</v>
      </c>
      <c r="E44" s="267">
        <f t="shared" si="9"/>
        <v>26</v>
      </c>
      <c r="F44" s="268"/>
      <c r="G44" s="268"/>
      <c r="H44" s="268"/>
      <c r="I44" s="268"/>
      <c r="J44" s="268"/>
    </row>
    <row r="45" spans="1:10" ht="15" customHeight="1">
      <c r="A45" s="270" t="s">
        <v>3256</v>
      </c>
      <c r="B45" s="272">
        <f t="shared" si="8"/>
        <v>18</v>
      </c>
      <c r="C45" s="272">
        <f t="shared" si="8"/>
        <v>0</v>
      </c>
      <c r="D45" s="272">
        <f t="shared" si="8"/>
        <v>0</v>
      </c>
      <c r="E45" s="267">
        <f t="shared" si="9"/>
        <v>18</v>
      </c>
      <c r="F45" s="268"/>
      <c r="G45" s="268"/>
      <c r="H45" s="268"/>
      <c r="I45" s="268"/>
      <c r="J45" s="268"/>
    </row>
    <row r="46" spans="1:10" ht="15" customHeight="1">
      <c r="A46" s="270" t="s">
        <v>3425</v>
      </c>
      <c r="B46" s="272">
        <f t="shared" si="8"/>
        <v>1</v>
      </c>
      <c r="C46" s="272">
        <f t="shared" si="8"/>
        <v>0</v>
      </c>
      <c r="D46" s="272">
        <f t="shared" si="8"/>
        <v>0</v>
      </c>
      <c r="E46" s="267">
        <f t="shared" si="9"/>
        <v>1</v>
      </c>
      <c r="F46" s="268"/>
      <c r="G46" s="268"/>
      <c r="H46" s="268"/>
      <c r="I46" s="268"/>
      <c r="J46" s="268"/>
    </row>
    <row r="47" spans="1:10" ht="15" customHeight="1">
      <c r="A47" s="270" t="s">
        <v>3623</v>
      </c>
      <c r="B47" s="272">
        <f t="shared" si="8"/>
        <v>0</v>
      </c>
      <c r="C47" s="272">
        <f t="shared" si="8"/>
        <v>0</v>
      </c>
      <c r="D47" s="272">
        <f t="shared" si="8"/>
        <v>0</v>
      </c>
      <c r="E47" s="267">
        <f t="shared" si="9"/>
        <v>0</v>
      </c>
      <c r="F47" s="268"/>
      <c r="G47" s="268"/>
      <c r="H47" s="268"/>
      <c r="I47" s="268"/>
      <c r="J47" s="268"/>
    </row>
    <row r="48" spans="1:10">
      <c r="A48" s="249"/>
      <c r="B48" s="249"/>
      <c r="C48" s="249"/>
      <c r="D48" s="249"/>
      <c r="E48" s="274"/>
    </row>
    <row r="50" spans="5:5">
      <c r="E50" s="275"/>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F26" sqref="F26"/>
    </sheetView>
  </sheetViews>
  <sheetFormatPr baseColWidth="10" defaultColWidth="11.42578125" defaultRowHeight="24.75" customHeight="1"/>
  <cols>
    <col min="1" max="1" width="79.57031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32" t="s">
        <v>33</v>
      </c>
      <c r="B1" s="345"/>
      <c r="C1" s="345"/>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3673</v>
      </c>
      <c r="B6" s="9"/>
      <c r="C6" s="9"/>
    </row>
    <row r="7" spans="1:9" s="78" customFormat="1" ht="21.75" customHeight="1">
      <c r="A7" s="51"/>
      <c r="B7" s="354"/>
      <c r="C7" s="354"/>
      <c r="D7" s="354"/>
      <c r="E7" s="109"/>
    </row>
    <row r="8" spans="1:9" s="78" customFormat="1" ht="21.75" customHeight="1">
      <c r="A8" s="52"/>
      <c r="B8" s="45" t="s">
        <v>35</v>
      </c>
      <c r="C8" s="45" t="s">
        <v>36</v>
      </c>
      <c r="D8" s="45" t="s">
        <v>37</v>
      </c>
      <c r="E8" s="45" t="s">
        <v>38</v>
      </c>
    </row>
    <row r="9" spans="1:9" s="8" customFormat="1" ht="26.25" customHeight="1">
      <c r="A9" s="54" t="s">
        <v>38</v>
      </c>
      <c r="B9" s="137">
        <f>SUM(B11:B26)</f>
        <v>4745</v>
      </c>
      <c r="C9" s="137">
        <f>SUM(C11:C26)</f>
        <v>26</v>
      </c>
      <c r="D9" s="137">
        <f>SUM(D11:D26)</f>
        <v>6</v>
      </c>
      <c r="E9" s="137">
        <f>SUM(B9:D9)</f>
        <v>4777</v>
      </c>
      <c r="F9" s="10"/>
    </row>
    <row r="10" spans="1:9" s="8" customFormat="1" ht="9" customHeight="1">
      <c r="A10" s="53"/>
      <c r="B10" s="137"/>
      <c r="C10" s="137"/>
      <c r="D10" s="137"/>
      <c r="E10" s="137"/>
      <c r="F10" s="10"/>
    </row>
    <row r="11" spans="1:9" s="8" customFormat="1" ht="14.45" customHeight="1">
      <c r="A11" s="199" t="s">
        <v>1625</v>
      </c>
      <c r="B11" s="279">
        <v>18</v>
      </c>
      <c r="C11" s="279">
        <v>1</v>
      </c>
      <c r="D11" s="280">
        <v>0</v>
      </c>
      <c r="E11" s="213">
        <f t="shared" ref="E11:E27" si="0">SUM(B11:D11)</f>
        <v>19</v>
      </c>
      <c r="F11" s="212"/>
      <c r="G11" s="212"/>
      <c r="H11" s="212"/>
      <c r="I11" s="212"/>
    </row>
    <row r="12" spans="1:9" s="8" customFormat="1" ht="14.45" customHeight="1">
      <c r="A12" s="199" t="s">
        <v>1626</v>
      </c>
      <c r="B12" s="279">
        <v>687</v>
      </c>
      <c r="C12" s="279">
        <v>0</v>
      </c>
      <c r="D12" s="280">
        <v>0</v>
      </c>
      <c r="E12" s="213">
        <f t="shared" si="0"/>
        <v>687</v>
      </c>
      <c r="F12" s="212"/>
      <c r="G12" s="212"/>
      <c r="H12" s="212"/>
      <c r="I12" s="212"/>
    </row>
    <row r="13" spans="1:9" s="8" customFormat="1" ht="14.45" customHeight="1">
      <c r="A13" s="199" t="s">
        <v>1627</v>
      </c>
      <c r="B13" s="279">
        <v>20</v>
      </c>
      <c r="C13" s="279">
        <v>0</v>
      </c>
      <c r="D13" s="280">
        <v>0</v>
      </c>
      <c r="E13" s="213">
        <f t="shared" si="0"/>
        <v>20</v>
      </c>
      <c r="F13" s="212"/>
      <c r="G13" s="212"/>
      <c r="H13" s="212"/>
      <c r="I13" s="212"/>
    </row>
    <row r="14" spans="1:9" s="8" customFormat="1" ht="14.45" customHeight="1">
      <c r="A14" s="199" t="s">
        <v>1628</v>
      </c>
      <c r="B14" s="279">
        <v>221</v>
      </c>
      <c r="C14" s="279">
        <v>0</v>
      </c>
      <c r="D14" s="280">
        <v>0</v>
      </c>
      <c r="E14" s="213">
        <f t="shared" si="0"/>
        <v>221</v>
      </c>
      <c r="F14" s="212"/>
      <c r="G14" s="212"/>
      <c r="H14" s="212"/>
      <c r="I14" s="212"/>
    </row>
    <row r="15" spans="1:9" s="8" customFormat="1" ht="14.45" customHeight="1">
      <c r="A15" s="199" t="s">
        <v>1629</v>
      </c>
      <c r="B15" s="279">
        <v>45</v>
      </c>
      <c r="C15" s="279">
        <v>0</v>
      </c>
      <c r="D15" s="280">
        <v>0</v>
      </c>
      <c r="E15" s="213">
        <f t="shared" si="0"/>
        <v>45</v>
      </c>
      <c r="F15" s="212"/>
      <c r="G15" s="212"/>
      <c r="H15" s="212"/>
      <c r="I15" s="212"/>
    </row>
    <row r="16" spans="1:9" s="8" customFormat="1" ht="14.45" customHeight="1">
      <c r="A16" s="199" t="s">
        <v>1630</v>
      </c>
      <c r="B16" s="279">
        <v>22</v>
      </c>
      <c r="C16" s="279">
        <v>0</v>
      </c>
      <c r="D16" s="280">
        <v>0</v>
      </c>
      <c r="E16" s="213">
        <f t="shared" si="0"/>
        <v>22</v>
      </c>
      <c r="F16" s="212"/>
      <c r="G16" s="212"/>
      <c r="H16" s="212"/>
      <c r="I16" s="212"/>
    </row>
    <row r="17" spans="1:9" s="8" customFormat="1" ht="14.45" customHeight="1">
      <c r="A17" s="199" t="s">
        <v>1631</v>
      </c>
      <c r="B17" s="279">
        <v>374</v>
      </c>
      <c r="C17" s="279">
        <v>1</v>
      </c>
      <c r="D17" s="280">
        <v>0</v>
      </c>
      <c r="E17" s="213">
        <f t="shared" si="0"/>
        <v>375</v>
      </c>
      <c r="F17" s="212"/>
      <c r="G17" s="212"/>
      <c r="H17" s="212"/>
      <c r="I17" s="212"/>
    </row>
    <row r="18" spans="1:9" s="8" customFormat="1" ht="14.45" customHeight="1">
      <c r="A18" s="199" t="s">
        <v>1632</v>
      </c>
      <c r="B18" s="279">
        <v>522</v>
      </c>
      <c r="C18" s="279">
        <v>1</v>
      </c>
      <c r="D18" s="280">
        <v>0</v>
      </c>
      <c r="E18" s="213">
        <f t="shared" si="0"/>
        <v>523</v>
      </c>
      <c r="F18" s="212"/>
      <c r="G18" s="212"/>
      <c r="H18" s="212"/>
      <c r="I18" s="212"/>
    </row>
    <row r="19" spans="1:9" s="8" customFormat="1" ht="14.45" customHeight="1">
      <c r="A19" s="199" t="s">
        <v>1633</v>
      </c>
      <c r="B19" s="279">
        <v>80</v>
      </c>
      <c r="C19" s="279">
        <v>0</v>
      </c>
      <c r="D19" s="280">
        <v>0</v>
      </c>
      <c r="E19" s="213">
        <f t="shared" si="0"/>
        <v>80</v>
      </c>
      <c r="F19" s="212"/>
      <c r="G19" s="212"/>
      <c r="H19" s="212"/>
      <c r="I19" s="212"/>
    </row>
    <row r="20" spans="1:9" s="8" customFormat="1" ht="14.45" customHeight="1">
      <c r="A20" s="199" t="s">
        <v>1634</v>
      </c>
      <c r="B20" s="279">
        <v>111</v>
      </c>
      <c r="C20" s="279">
        <v>2</v>
      </c>
      <c r="D20" s="280">
        <v>0</v>
      </c>
      <c r="E20" s="213">
        <f t="shared" si="0"/>
        <v>113</v>
      </c>
      <c r="F20" s="212"/>
      <c r="G20" s="212"/>
      <c r="H20" s="212"/>
      <c r="I20" s="212"/>
    </row>
    <row r="21" spans="1:9" s="8" customFormat="1" ht="14.45" customHeight="1">
      <c r="A21" s="199" t="s">
        <v>1635</v>
      </c>
      <c r="B21" s="279">
        <v>432</v>
      </c>
      <c r="C21" s="279">
        <v>2</v>
      </c>
      <c r="D21" s="280">
        <v>0</v>
      </c>
      <c r="E21" s="213">
        <f t="shared" si="0"/>
        <v>434</v>
      </c>
      <c r="F21" s="212"/>
      <c r="G21" s="212"/>
      <c r="H21" s="212"/>
      <c r="I21" s="212"/>
    </row>
    <row r="22" spans="1:9" s="8" customFormat="1" ht="14.45" customHeight="1">
      <c r="A22" s="199" t="s">
        <v>1636</v>
      </c>
      <c r="B22" s="279">
        <v>762</v>
      </c>
      <c r="C22" s="279">
        <v>6</v>
      </c>
      <c r="D22" s="280">
        <v>2</v>
      </c>
      <c r="E22" s="213">
        <f t="shared" si="0"/>
        <v>770</v>
      </c>
      <c r="F22" s="212"/>
      <c r="G22" s="212"/>
      <c r="H22" s="212"/>
      <c r="I22" s="212"/>
    </row>
    <row r="23" spans="1:9" s="8" customFormat="1" ht="14.45" customHeight="1">
      <c r="A23" s="199" t="s">
        <v>1637</v>
      </c>
      <c r="B23" s="279">
        <v>287</v>
      </c>
      <c r="C23" s="279">
        <v>4</v>
      </c>
      <c r="D23" s="280">
        <v>1</v>
      </c>
      <c r="E23" s="213">
        <f t="shared" si="0"/>
        <v>292</v>
      </c>
      <c r="F23" s="212"/>
      <c r="G23" s="212"/>
      <c r="H23" s="212"/>
      <c r="I23" s="212"/>
    </row>
    <row r="24" spans="1:9" s="8" customFormat="1" ht="14.45" customHeight="1">
      <c r="A24" s="199" t="s">
        <v>1638</v>
      </c>
      <c r="B24" s="279">
        <v>246</v>
      </c>
      <c r="C24" s="279">
        <v>3</v>
      </c>
      <c r="D24" s="280">
        <v>2</v>
      </c>
      <c r="E24" s="213">
        <f t="shared" si="0"/>
        <v>251</v>
      </c>
      <c r="F24" s="212"/>
      <c r="G24" s="212"/>
      <c r="H24" s="212"/>
      <c r="I24" s="212"/>
    </row>
    <row r="25" spans="1:9" s="8" customFormat="1" ht="14.45" customHeight="1">
      <c r="A25" s="199" t="s">
        <v>1639</v>
      </c>
      <c r="B25" s="279">
        <v>279</v>
      </c>
      <c r="C25" s="279">
        <v>2</v>
      </c>
      <c r="D25" s="280">
        <v>0</v>
      </c>
      <c r="E25" s="213">
        <f t="shared" si="0"/>
        <v>281</v>
      </c>
      <c r="F25" s="212"/>
      <c r="G25" s="212"/>
      <c r="H25" s="212"/>
      <c r="I25" s="212"/>
    </row>
    <row r="26" spans="1:9" s="8" customFormat="1" ht="12.75" customHeight="1">
      <c r="A26" s="276" t="s">
        <v>1640</v>
      </c>
      <c r="B26" s="279">
        <v>639</v>
      </c>
      <c r="C26" s="279">
        <v>4</v>
      </c>
      <c r="D26" s="277">
        <v>1</v>
      </c>
      <c r="E26" s="278">
        <f t="shared" si="0"/>
        <v>644</v>
      </c>
      <c r="F26" s="212"/>
      <c r="G26" s="212"/>
      <c r="H26" s="212"/>
      <c r="I26" s="212"/>
    </row>
    <row r="27" spans="1:9" s="8" customFormat="1" ht="14.45" customHeight="1">
      <c r="A27" s="199" t="s">
        <v>3560</v>
      </c>
      <c r="B27" s="279">
        <v>0</v>
      </c>
      <c r="C27" s="279">
        <v>0</v>
      </c>
      <c r="D27" s="279">
        <v>0</v>
      </c>
      <c r="E27" s="278">
        <f t="shared" si="0"/>
        <v>0</v>
      </c>
      <c r="F27" s="212"/>
      <c r="G27" s="212"/>
      <c r="H27" s="212"/>
      <c r="I27" s="212"/>
    </row>
    <row r="28" spans="1:9" ht="9" customHeight="1">
      <c r="A28" s="64"/>
    </row>
    <row r="29" spans="1:9" ht="12.75" customHeight="1">
      <c r="A29" s="353"/>
      <c r="B29" s="353"/>
      <c r="C29" s="353"/>
      <c r="D29" s="353"/>
      <c r="E29" s="353"/>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2022-12-20T12:31:46Z</dcterms:modified>
</cp:coreProperties>
</file>