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ThisWorkbook"/>
  <bookViews>
    <workbookView xWindow="-12" yWindow="48" windowWidth="7656" windowHeight="7656" activeTab="1"/>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'ATR-A4_II'!$A$1:$E$30</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45621"/>
</workbook>
</file>

<file path=xl/calcChain.xml><?xml version="1.0" encoding="utf-8"?>
<calcChain xmlns="http://schemas.openxmlformats.org/spreadsheetml/2006/main">
  <c r="I19" i="57" l="1"/>
  <c r="I20" i="57"/>
  <c r="I21" i="57"/>
  <c r="I22" i="57"/>
  <c r="I23" i="57"/>
  <c r="I24" i="57"/>
  <c r="I25" i="57"/>
  <c r="I26" i="57"/>
  <c r="I27" i="57"/>
  <c r="I28" i="57"/>
  <c r="I29" i="57"/>
  <c r="I30" i="57"/>
  <c r="I31" i="57"/>
  <c r="I32" i="57"/>
  <c r="I33" i="57"/>
  <c r="I34" i="57"/>
  <c r="I35" i="57"/>
  <c r="I36" i="57"/>
  <c r="I38" i="57"/>
  <c r="I18" i="57"/>
  <c r="I13" i="57"/>
  <c r="I14" i="57"/>
  <c r="I15" i="57"/>
  <c r="I12" i="57"/>
  <c r="I9" i="57"/>
  <c r="I19" i="56"/>
  <c r="I21" i="56"/>
  <c r="I22" i="56"/>
  <c r="I23" i="56"/>
  <c r="I24" i="56"/>
  <c r="I25" i="56"/>
  <c r="I26" i="56"/>
  <c r="I28" i="56"/>
  <c r="I29" i="56"/>
  <c r="I30" i="56"/>
  <c r="I31" i="56"/>
  <c r="I32" i="56"/>
  <c r="I33" i="56"/>
  <c r="I34" i="56"/>
  <c r="I35" i="56"/>
  <c r="I36" i="56"/>
  <c r="I37" i="56"/>
  <c r="I38" i="56"/>
  <c r="I18" i="56"/>
  <c r="I13" i="56"/>
  <c r="I14" i="56"/>
  <c r="I15" i="56"/>
  <c r="I12" i="56"/>
  <c r="I9" i="56"/>
  <c r="J19" i="48"/>
  <c r="J20" i="48"/>
  <c r="J21" i="48"/>
  <c r="J22" i="48"/>
  <c r="J23" i="48"/>
  <c r="J24" i="48"/>
  <c r="J25" i="48"/>
  <c r="J26" i="48"/>
  <c r="J27" i="48"/>
  <c r="J28" i="48"/>
  <c r="J29" i="48"/>
  <c r="J30" i="48"/>
  <c r="J31" i="48"/>
  <c r="J32" i="48"/>
  <c r="J33" i="48"/>
  <c r="J34" i="48"/>
  <c r="J35" i="48"/>
  <c r="J36" i="48"/>
  <c r="J37" i="48"/>
  <c r="J38" i="48"/>
  <c r="J18" i="48"/>
  <c r="I19" i="48"/>
  <c r="I20" i="48"/>
  <c r="I21" i="48"/>
  <c r="I22" i="48"/>
  <c r="I23" i="48"/>
  <c r="I24" i="48"/>
  <c r="I25" i="48"/>
  <c r="I26" i="48"/>
  <c r="I27" i="48"/>
  <c r="I28" i="48"/>
  <c r="I29" i="48"/>
  <c r="I30" i="48"/>
  <c r="I31" i="48"/>
  <c r="I32" i="48"/>
  <c r="I33" i="48"/>
  <c r="I34" i="48"/>
  <c r="I35" i="48"/>
  <c r="I36" i="48"/>
  <c r="I37" i="48"/>
  <c r="I18" i="48"/>
  <c r="I13" i="48"/>
  <c r="I14" i="48"/>
  <c r="I15" i="48"/>
  <c r="I12" i="48"/>
  <c r="I9" i="48"/>
  <c r="E15" i="48" l="1"/>
  <c r="E14" i="48"/>
  <c r="E13" i="48"/>
  <c r="E12" i="48"/>
  <c r="B9" i="33"/>
  <c r="E9" i="33" s="1"/>
  <c r="C9" i="33"/>
  <c r="D9" i="33"/>
  <c r="E10" i="33"/>
  <c r="E11" i="33"/>
  <c r="E12" i="33"/>
  <c r="E13" i="33"/>
  <c r="E14" i="33"/>
  <c r="E15" i="33"/>
  <c r="E16" i="33"/>
  <c r="E17" i="33"/>
  <c r="E18" i="33"/>
  <c r="E19" i="33"/>
  <c r="E20" i="33"/>
  <c r="E21" i="33"/>
  <c r="E22" i="33"/>
  <c r="E23" i="33"/>
  <c r="E24" i="33"/>
  <c r="E25" i="33"/>
  <c r="D36" i="48" l="1"/>
  <c r="D34" i="56"/>
  <c r="D33" i="56"/>
  <c r="D32" i="56"/>
  <c r="D31" i="56"/>
  <c r="D36" i="57"/>
  <c r="D26" i="57"/>
  <c r="D25" i="57"/>
  <c r="D24" i="57"/>
  <c r="D23" i="57"/>
  <c r="D18" i="57"/>
  <c r="F13" i="3"/>
  <c r="F15" i="3"/>
  <c r="D15" i="48" s="1"/>
  <c r="F12" i="3"/>
  <c r="D13" i="48"/>
  <c r="D12" i="48"/>
  <c r="D31" i="48"/>
  <c r="E15" i="57"/>
  <c r="D15" i="57"/>
  <c r="E14" i="57"/>
  <c r="D14" i="57"/>
  <c r="E13" i="57"/>
  <c r="D13" i="57"/>
  <c r="E12" i="57"/>
  <c r="D12" i="57"/>
  <c r="E15" i="56"/>
  <c r="E14" i="56"/>
  <c r="E13" i="56"/>
  <c r="E12" i="56"/>
  <c r="D15" i="56"/>
  <c r="D14" i="56"/>
  <c r="D13" i="56"/>
  <c r="D12" i="56"/>
  <c r="E37" i="56"/>
  <c r="E36" i="56"/>
  <c r="E35" i="56"/>
  <c r="E34" i="56"/>
  <c r="E33" i="56"/>
  <c r="E32" i="56"/>
  <c r="E31" i="56"/>
  <c r="E30" i="56"/>
  <c r="E29" i="56"/>
  <c r="E28" i="56"/>
  <c r="E27" i="56"/>
  <c r="E26" i="56"/>
  <c r="E25" i="56"/>
  <c r="E24" i="56"/>
  <c r="E23" i="56"/>
  <c r="E22" i="56"/>
  <c r="E20" i="56"/>
  <c r="E19" i="56"/>
  <c r="E18" i="56"/>
  <c r="D30" i="56"/>
  <c r="D29" i="56"/>
  <c r="D26" i="56"/>
  <c r="D25" i="56"/>
  <c r="D24" i="56"/>
  <c r="D23" i="56"/>
  <c r="D22" i="56"/>
  <c r="D19" i="56"/>
  <c r="D18" i="56"/>
  <c r="D35" i="48"/>
  <c r="D34" i="48"/>
  <c r="D33" i="48"/>
  <c r="D32" i="48"/>
  <c r="D25" i="48"/>
  <c r="D26" i="48"/>
  <c r="D24" i="48"/>
  <c r="D20" i="48"/>
  <c r="D22" i="48"/>
  <c r="D19" i="48"/>
  <c r="D18" i="48"/>
  <c r="D75" i="47"/>
  <c r="D45" i="47"/>
  <c r="D44" i="47"/>
  <c r="D42" i="47"/>
  <c r="D36" i="47"/>
  <c r="B49" i="6"/>
  <c r="C49" i="6"/>
  <c r="D49" i="6"/>
  <c r="E21" i="32"/>
  <c r="F13" i="31" l="1"/>
  <c r="F14" i="31"/>
  <c r="F15" i="31"/>
  <c r="F12" i="31"/>
  <c r="D12" i="31"/>
  <c r="E12" i="31"/>
  <c r="D13" i="31"/>
  <c r="E13" i="31"/>
  <c r="D14" i="31"/>
  <c r="E14" i="31"/>
  <c r="D15" i="31"/>
  <c r="E15" i="31"/>
  <c r="C15" i="31"/>
  <c r="C14" i="31"/>
  <c r="C13" i="31"/>
  <c r="C12" i="31"/>
  <c r="E15" i="3"/>
  <c r="D15" i="3"/>
  <c r="C15" i="3"/>
  <c r="E14" i="3"/>
  <c r="F14" i="3" s="1"/>
  <c r="D14" i="48" s="1"/>
  <c r="D14" i="3"/>
  <c r="C14" i="3"/>
  <c r="E13" i="3"/>
  <c r="D13" i="3"/>
  <c r="C13" i="3"/>
  <c r="E12" i="3"/>
  <c r="D12" i="3"/>
  <c r="C12" i="3"/>
  <c r="F13" i="55"/>
  <c r="F12" i="55"/>
  <c r="D12" i="55"/>
  <c r="E12" i="55"/>
  <c r="D13" i="55"/>
  <c r="E13" i="55"/>
  <c r="D14" i="55"/>
  <c r="E14" i="55"/>
  <c r="F14" i="55" s="1"/>
  <c r="D15" i="55"/>
  <c r="E15" i="55"/>
  <c r="F15" i="55" s="1"/>
  <c r="C15" i="55"/>
  <c r="C14" i="55"/>
  <c r="C13" i="55"/>
  <c r="D12" i="54"/>
  <c r="E12" i="54"/>
  <c r="F12" i="54"/>
  <c r="D14" i="54"/>
  <c r="E14" i="54"/>
  <c r="F14" i="54"/>
  <c r="D15" i="54"/>
  <c r="E15" i="54"/>
  <c r="F15" i="54"/>
  <c r="C15" i="54"/>
  <c r="C14" i="54"/>
  <c r="C12" i="54"/>
  <c r="F58" i="55" l="1"/>
  <c r="F57" i="55"/>
  <c r="F55" i="55"/>
  <c r="F54" i="55"/>
  <c r="F53" i="55"/>
  <c r="F52" i="55"/>
  <c r="F51" i="55"/>
  <c r="F50" i="55"/>
  <c r="F49" i="55"/>
  <c r="F48" i="55"/>
  <c r="F47" i="55"/>
  <c r="F46" i="55"/>
  <c r="F45" i="55"/>
  <c r="F44" i="55"/>
  <c r="F43" i="55"/>
  <c r="F42" i="55"/>
  <c r="F41" i="55"/>
  <c r="F40" i="55"/>
  <c r="F38" i="55"/>
  <c r="F37" i="55"/>
  <c r="F36" i="55"/>
  <c r="F35" i="55"/>
  <c r="F34" i="55"/>
  <c r="F33" i="55"/>
  <c r="F32" i="55"/>
  <c r="F31" i="55"/>
  <c r="F30" i="55"/>
  <c r="F29" i="55"/>
  <c r="F28" i="55"/>
  <c r="F27" i="55"/>
  <c r="F26" i="55"/>
  <c r="F25" i="55"/>
  <c r="F24" i="55"/>
  <c r="F23" i="55"/>
  <c r="F22" i="55"/>
  <c r="F21" i="55"/>
  <c r="F20" i="55"/>
  <c r="F18" i="55"/>
  <c r="D9" i="39" l="1"/>
  <c r="C9" i="39"/>
  <c r="B9" i="39"/>
  <c r="D9" i="35"/>
  <c r="C9" i="35"/>
  <c r="B9" i="35"/>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18" i="3"/>
  <c r="D23" i="48" l="1"/>
  <c r="D39" i="47"/>
  <c r="C9" i="32"/>
  <c r="D9" i="32"/>
  <c r="B9" i="32"/>
  <c r="E10" i="32"/>
  <c r="E11" i="32"/>
  <c r="E12" i="32"/>
  <c r="E13" i="32"/>
  <c r="E14" i="32"/>
  <c r="E15" i="32"/>
  <c r="E16" i="32"/>
  <c r="E17" i="32"/>
  <c r="E18" i="32"/>
  <c r="E19" i="32"/>
  <c r="E20" i="32"/>
  <c r="E35" i="6"/>
  <c r="C38" i="6"/>
  <c r="D38" i="6"/>
  <c r="C39" i="6"/>
  <c r="D39" i="6"/>
  <c r="C40" i="6"/>
  <c r="D40" i="6"/>
  <c r="C41" i="6"/>
  <c r="D41" i="6"/>
  <c r="C42" i="6"/>
  <c r="D42" i="6"/>
  <c r="C43" i="6"/>
  <c r="D43" i="6"/>
  <c r="C44" i="6"/>
  <c r="D44" i="6"/>
  <c r="C45" i="6"/>
  <c r="D45" i="6"/>
  <c r="C46" i="6"/>
  <c r="D46" i="6"/>
  <c r="C47" i="6"/>
  <c r="D47" i="6"/>
  <c r="C48" i="6"/>
  <c r="D48" i="6"/>
  <c r="B39" i="6"/>
  <c r="B40" i="6"/>
  <c r="B41" i="6"/>
  <c r="B42" i="6"/>
  <c r="B43" i="6"/>
  <c r="B44" i="6"/>
  <c r="B45" i="6"/>
  <c r="B46" i="6"/>
  <c r="B47" i="6"/>
  <c r="B48" i="6"/>
  <c r="B38" i="6"/>
  <c r="E11" i="6"/>
  <c r="E12" i="6"/>
  <c r="E13" i="6"/>
  <c r="E14" i="6"/>
  <c r="E15" i="6"/>
  <c r="E16" i="6"/>
  <c r="E17" i="6"/>
  <c r="E18" i="6"/>
  <c r="E19" i="6"/>
  <c r="E20" i="6"/>
  <c r="E21" i="6"/>
  <c r="E49" i="6" l="1"/>
  <c r="E9" i="32"/>
  <c r="D37" i="6"/>
  <c r="B37" i="6"/>
  <c r="C37" i="6"/>
  <c r="B47" i="32"/>
  <c r="C47" i="32"/>
  <c r="D47" i="32"/>
  <c r="E34" i="32"/>
  <c r="E47" i="32" s="1"/>
  <c r="J21" i="56" l="1"/>
  <c r="J29" i="56"/>
  <c r="I38" i="48"/>
  <c r="J37" i="56" l="1"/>
  <c r="J36" i="56"/>
  <c r="J34" i="56"/>
  <c r="J33" i="56"/>
  <c r="J32" i="56"/>
  <c r="J31" i="56"/>
  <c r="J30" i="56"/>
  <c r="J28" i="56"/>
  <c r="J27" i="56"/>
  <c r="J26" i="56"/>
  <c r="J25" i="56"/>
  <c r="J24" i="56"/>
  <c r="J22" i="56"/>
  <c r="J20" i="56"/>
  <c r="J19" i="56"/>
  <c r="C12" i="55" l="1"/>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D9" i="55" l="1"/>
  <c r="E9" i="55"/>
  <c r="C9" i="55"/>
  <c r="F9" i="3" l="1"/>
  <c r="E11" i="38"/>
  <c r="E12" i="38"/>
  <c r="E13" i="38"/>
  <c r="E14" i="38"/>
  <c r="E15" i="38"/>
  <c r="E16" i="38"/>
  <c r="E17" i="38"/>
  <c r="E18" i="38"/>
  <c r="E19" i="38"/>
  <c r="E20" i="38"/>
  <c r="E21" i="38"/>
  <c r="E22" i="38"/>
  <c r="E14" i="37"/>
  <c r="E35" i="12"/>
  <c r="E36" i="12"/>
  <c r="E37" i="12"/>
  <c r="E38" i="12"/>
  <c r="E14" i="35"/>
  <c r="E40" i="9"/>
  <c r="E44" i="28"/>
  <c r="E45" i="28"/>
  <c r="E9" i="38" l="1"/>
  <c r="J38" i="56"/>
  <c r="J38" i="57"/>
  <c r="J36" i="57"/>
  <c r="J34" i="57"/>
  <c r="J33" i="57"/>
  <c r="J32" i="57"/>
  <c r="J31" i="57"/>
  <c r="J30" i="57"/>
  <c r="J29" i="57"/>
  <c r="J28" i="57"/>
  <c r="J27" i="57"/>
  <c r="J26" i="57"/>
  <c r="J25" i="57"/>
  <c r="J21" i="57"/>
  <c r="G15" i="57"/>
  <c r="G14" i="57"/>
  <c r="G13" i="57"/>
  <c r="G12" i="57"/>
  <c r="J24" i="57"/>
  <c r="J22" i="57"/>
  <c r="J20" i="57"/>
  <c r="G9" i="57" l="1"/>
  <c r="J19" i="57"/>
  <c r="J13" i="57"/>
  <c r="E31" i="12" l="1"/>
  <c r="E32" i="12"/>
  <c r="E33" i="12"/>
  <c r="D28" i="47" s="1"/>
  <c r="E34" i="12"/>
  <c r="E46" i="32"/>
  <c r="C22" i="32"/>
  <c r="D22" i="32"/>
  <c r="B22" i="32"/>
  <c r="C9" i="9" l="1"/>
  <c r="D9" i="9"/>
  <c r="B9" i="9"/>
  <c r="E17" i="28"/>
  <c r="E23" i="32" l="1"/>
  <c r="B35" i="32"/>
  <c r="E36" i="32" l="1"/>
  <c r="G15" i="56"/>
  <c r="G14" i="56"/>
  <c r="G13" i="56"/>
  <c r="G12" i="56"/>
  <c r="D9" i="36"/>
  <c r="C9" i="36"/>
  <c r="B9" i="36"/>
  <c r="B9" i="34"/>
  <c r="C9" i="34"/>
  <c r="D9" i="31"/>
  <c r="D66" i="47" s="1"/>
  <c r="E66" i="47" s="1"/>
  <c r="E24" i="32"/>
  <c r="E25" i="32"/>
  <c r="E26" i="32"/>
  <c r="E27" i="32"/>
  <c r="E28" i="32"/>
  <c r="E29" i="32"/>
  <c r="E30" i="32"/>
  <c r="E31" i="32"/>
  <c r="E32" i="32"/>
  <c r="D35" i="32"/>
  <c r="C35" i="32"/>
  <c r="F18" i="54"/>
  <c r="F19" i="54"/>
  <c r="F20" i="54"/>
  <c r="F21" i="54"/>
  <c r="F22" i="54"/>
  <c r="F23" i="54"/>
  <c r="F24" i="54"/>
  <c r="F25" i="54"/>
  <c r="F26" i="54"/>
  <c r="F18" i="31"/>
  <c r="F19" i="31"/>
  <c r="F20" i="31"/>
  <c r="F21" i="31"/>
  <c r="F22" i="31"/>
  <c r="F23" i="31"/>
  <c r="F24" i="31"/>
  <c r="F25" i="31"/>
  <c r="F26" i="31"/>
  <c r="F27" i="31"/>
  <c r="F28" i="31"/>
  <c r="F29" i="31"/>
  <c r="F30" i="31"/>
  <c r="F31" i="31"/>
  <c r="F32" i="31"/>
  <c r="F33" i="31"/>
  <c r="F34" i="31"/>
  <c r="B9" i="6"/>
  <c r="C9" i="6"/>
  <c r="D9" i="6"/>
  <c r="E10" i="6"/>
  <c r="B23" i="6"/>
  <c r="C23" i="6"/>
  <c r="D23" i="6"/>
  <c r="E24" i="6"/>
  <c r="E25" i="6"/>
  <c r="E39" i="6" s="1"/>
  <c r="E26" i="6"/>
  <c r="E40" i="6" s="1"/>
  <c r="E27" i="6"/>
  <c r="E41" i="6" s="1"/>
  <c r="E28" i="6"/>
  <c r="E42" i="6" s="1"/>
  <c r="E29" i="6"/>
  <c r="E43" i="6" s="1"/>
  <c r="E30" i="6"/>
  <c r="E44" i="6" s="1"/>
  <c r="E31" i="6"/>
  <c r="E45" i="6" s="1"/>
  <c r="E32" i="6"/>
  <c r="E46" i="6" s="1"/>
  <c r="E33" i="6"/>
  <c r="E47" i="6" s="1"/>
  <c r="E34" i="6"/>
  <c r="E48" i="6" s="1"/>
  <c r="B9" i="8"/>
  <c r="C9" i="8"/>
  <c r="D9" i="8"/>
  <c r="E11" i="8"/>
  <c r="E12" i="8"/>
  <c r="E13" i="8"/>
  <c r="E14" i="8"/>
  <c r="E15" i="8"/>
  <c r="E16" i="8"/>
  <c r="E17" i="8"/>
  <c r="E18" i="8"/>
  <c r="E19" i="8"/>
  <c r="E20" i="8"/>
  <c r="E21" i="8"/>
  <c r="E22" i="8"/>
  <c r="E23" i="8"/>
  <c r="E24" i="8"/>
  <c r="E25" i="8"/>
  <c r="E26" i="8"/>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F74" i="47"/>
  <c r="E13" i="37"/>
  <c r="E15" i="37"/>
  <c r="E16" i="37"/>
  <c r="F76" i="47"/>
  <c r="E17" i="37"/>
  <c r="F75" i="47"/>
  <c r="B9" i="13"/>
  <c r="C9" i="13"/>
  <c r="D9" i="13"/>
  <c r="E11" i="13"/>
  <c r="E12" i="13"/>
  <c r="E13" i="13"/>
  <c r="E14" i="13"/>
  <c r="E15" i="13"/>
  <c r="E16" i="13"/>
  <c r="E17" i="13"/>
  <c r="E18" i="13"/>
  <c r="E19" i="13"/>
  <c r="E20" i="13"/>
  <c r="E21" i="13"/>
  <c r="E22" i="13"/>
  <c r="E23" i="13"/>
  <c r="E24" i="13"/>
  <c r="E25" i="13"/>
  <c r="E26" i="13"/>
  <c r="E27" i="13"/>
  <c r="E28" i="13"/>
  <c r="E29"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11" i="39"/>
  <c r="E12" i="39"/>
  <c r="E13" i="39"/>
  <c r="E14" i="39"/>
  <c r="E15" i="39"/>
  <c r="E16" i="39"/>
  <c r="E17" i="39"/>
  <c r="E18" i="39"/>
  <c r="E19" i="39"/>
  <c r="E20" i="39"/>
  <c r="E21" i="39"/>
  <c r="E22" i="39"/>
  <c r="E23"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G12" i="48"/>
  <c r="G13" i="48"/>
  <c r="G14" i="48"/>
  <c r="G15" i="48"/>
  <c r="E74" i="47"/>
  <c r="E75" i="47"/>
  <c r="E76" i="47"/>
  <c r="E38" i="6" l="1"/>
  <c r="E9" i="39"/>
  <c r="E9" i="35"/>
  <c r="E37" i="6"/>
  <c r="E22" i="32"/>
  <c r="D70" i="47" s="1"/>
  <c r="E70" i="47" s="1"/>
  <c r="G9" i="48"/>
  <c r="J13" i="56"/>
  <c r="E40" i="32"/>
  <c r="E42" i="32"/>
  <c r="E35" i="32"/>
  <c r="E45" i="32"/>
  <c r="E39" i="32"/>
  <c r="E44" i="32"/>
  <c r="E38" i="32"/>
  <c r="E43" i="32"/>
  <c r="E41" i="32"/>
  <c r="E37" i="32"/>
  <c r="E9" i="9"/>
  <c r="E9" i="50"/>
  <c r="E9" i="45"/>
  <c r="D60" i="47"/>
  <c r="E9" i="28"/>
  <c r="F28" i="47"/>
  <c r="E9" i="53"/>
  <c r="E9" i="49"/>
  <c r="E29" i="47"/>
  <c r="G9" i="56"/>
  <c r="E9" i="52"/>
  <c r="E9" i="46"/>
  <c r="E9" i="14"/>
  <c r="E9" i="13"/>
  <c r="E9" i="37"/>
  <c r="E9" i="12"/>
  <c r="E30" i="47"/>
  <c r="F31" i="47"/>
  <c r="E9" i="36"/>
  <c r="E9" i="11"/>
  <c r="E9" i="34"/>
  <c r="E9" i="8"/>
  <c r="E23" i="6"/>
  <c r="D24" i="47" s="1"/>
  <c r="E24" i="47" s="1"/>
  <c r="E9" i="6"/>
  <c r="E9" i="31"/>
  <c r="D67" i="47" s="1"/>
  <c r="E9" i="3"/>
  <c r="E9" i="54" s="1"/>
  <c r="J15" i="48"/>
  <c r="D52" i="47"/>
  <c r="F52" i="47" s="1"/>
  <c r="J12" i="48"/>
  <c r="D9" i="3"/>
  <c r="J14" i="48"/>
  <c r="C9" i="3"/>
  <c r="F66" i="47"/>
  <c r="J13" i="48"/>
  <c r="D19" i="47" l="1"/>
  <c r="F19" i="47" s="1"/>
  <c r="C9" i="54"/>
  <c r="D20" i="47"/>
  <c r="F20" i="47" s="1"/>
  <c r="D9" i="54"/>
  <c r="D25" i="47"/>
  <c r="E25" i="47" s="1"/>
  <c r="E42" i="47"/>
  <c r="E52" i="47"/>
  <c r="F29" i="47"/>
  <c r="E31" i="47"/>
  <c r="F70" i="47"/>
  <c r="F43" i="47"/>
  <c r="D59" i="47"/>
  <c r="F59" i="47" s="1"/>
  <c r="F38" i="47"/>
  <c r="D54" i="47"/>
  <c r="F54" i="47" s="1"/>
  <c r="F40" i="47"/>
  <c r="D56" i="47"/>
  <c r="F56" i="47" s="1"/>
  <c r="F45" i="47"/>
  <c r="D61" i="47"/>
  <c r="E61" i="47" s="1"/>
  <c r="D55" i="47"/>
  <c r="D53" i="47"/>
  <c r="E28" i="47"/>
  <c r="F30" i="47"/>
  <c r="E9" i="48"/>
  <c r="J9" i="48" s="1"/>
  <c r="D58" i="47"/>
  <c r="E58" i="47" s="1"/>
  <c r="E39" i="47"/>
  <c r="D71" i="47"/>
  <c r="F71" i="47" s="1"/>
  <c r="F24" i="47"/>
  <c r="D21" i="47"/>
  <c r="F37" i="47"/>
  <c r="E36" i="47"/>
  <c r="F36" i="47"/>
  <c r="D51" i="47"/>
  <c r="D57" i="47"/>
  <c r="F60" i="47"/>
  <c r="E60" i="47"/>
  <c r="E44" i="47"/>
  <c r="F44" i="47"/>
  <c r="E20" i="47" l="1"/>
  <c r="E19" i="47"/>
  <c r="D11" i="47"/>
  <c r="D9" i="48"/>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D50" i="47" l="1"/>
  <c r="F11" i="47"/>
  <c r="D32" i="47"/>
  <c r="F32" i="47" s="1"/>
  <c r="E11" i="47"/>
  <c r="D46" i="47"/>
  <c r="E46" i="47" s="1"/>
  <c r="E50" i="47" l="1"/>
  <c r="F50" i="47"/>
  <c r="E32" i="47"/>
  <c r="F46" i="47"/>
  <c r="C9" i="31"/>
  <c r="F9" i="31" s="1"/>
  <c r="D12" i="47" s="1"/>
  <c r="D65" i="47" l="1"/>
  <c r="E65" i="47" s="1"/>
  <c r="E12" i="47"/>
  <c r="D10" i="47"/>
  <c r="F10" i="47" s="1"/>
  <c r="F12" i="47"/>
  <c r="D77" i="47"/>
  <c r="E77" i="47" s="1"/>
  <c r="F65" i="47" l="1"/>
  <c r="E10" i="47"/>
  <c r="F77" i="47"/>
  <c r="F9" i="55" l="1"/>
  <c r="D14" i="47" s="1"/>
  <c r="F9" i="54"/>
  <c r="F14" i="47" l="1"/>
  <c r="D15" i="47"/>
  <c r="E14" i="47"/>
  <c r="E15" i="47" l="1"/>
  <c r="F15" i="47"/>
  <c r="J23" i="56" l="1"/>
  <c r="J18" i="56"/>
  <c r="J35" i="56"/>
  <c r="J15" i="57"/>
  <c r="J15" i="56"/>
  <c r="J14" i="56"/>
  <c r="E9" i="56"/>
  <c r="J9" i="56" s="1"/>
  <c r="J23" i="57"/>
  <c r="J18" i="57"/>
  <c r="J35" i="57" l="1"/>
  <c r="J14" i="57"/>
  <c r="J12" i="56"/>
  <c r="E9" i="57" l="1"/>
  <c r="J9" i="57" s="1"/>
  <c r="J12" i="57"/>
  <c r="D9" i="56"/>
  <c r="D9" i="57"/>
  <c r="F39" i="55" l="1"/>
  <c r="D20" i="56"/>
  <c r="I20" i="56"/>
  <c r="F19" i="55"/>
  <c r="F56" i="55"/>
  <c r="D27" i="56"/>
  <c r="I27" i="56"/>
</calcChain>
</file>

<file path=xl/sharedStrings.xml><?xml version="1.0" encoding="utf-8"?>
<sst xmlns="http://schemas.openxmlformats.org/spreadsheetml/2006/main" count="5565" uniqueCount="3606">
  <si>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</si>
  <si>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</si>
  <si>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</si>
  <si>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</si>
  <si>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</si>
  <si>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</si>
  <si>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</si>
  <si>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</si>
  <si>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</si>
  <si>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</si>
  <si>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</si>
  <si>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</si>
  <si>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</si>
  <si>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</si>
  <si>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</si>
  <si>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</si>
  <si>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</si>
  <si>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</si>
  <si>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</si>
  <si>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</si>
  <si>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</si>
  <si>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</si>
  <si>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</si>
  <si>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</si>
  <si>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</si>
  <si>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</si>
  <si>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</si>
  <si>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</si>
  <si>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</si>
  <si>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</si>
  <si>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</si>
  <si>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</si>
  <si>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</si>
  <si>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</si>
  <si>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</si>
  <si>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</si>
  <si>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</si>
  <si>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</si>
  <si>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</si>
  <si>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</si>
  <si>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</si>
  <si>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</si>
  <si>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</si>
  <si>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</si>
  <si>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</si>
  <si>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</si>
  <si>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</si>
  <si>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</si>
  <si>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</si>
  <si>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</si>
  <si>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</si>
  <si>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</si>
  <si>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</si>
  <si>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</si>
  <si>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</si>
  <si>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</si>
  <si>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</si>
  <si>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</si>
  <si>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</si>
  <si>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</si>
  <si>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</si>
  <si>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</si>
  <si>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</si>
  <si>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</si>
  <si>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</si>
  <si>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</si>
  <si>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</si>
  <si>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</si>
  <si>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</si>
  <si>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</si>
  <si>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</si>
  <si>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</si>
  <si>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</si>
  <si>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</si>
  <si>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</si>
  <si>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</si>
  <si>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</si>
  <si>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</si>
  <si>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</si>
  <si>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</si>
  <si>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</si>
  <si>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</si>
  <si>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</si>
  <si>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</si>
  <si>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</si>
  <si>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</si>
  <si>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</si>
  <si>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</si>
  <si>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</si>
  <si>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</si>
  <si>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</si>
  <si>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</si>
  <si>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</si>
  <si>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</si>
  <si>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</si>
  <si>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</si>
  <si>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</si>
  <si>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</si>
  <si>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</si>
  <si>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</si>
  <si>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</si>
  <si>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</si>
  <si>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</si>
  <si>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</si>
  <si>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</si>
  <si>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</si>
  <si>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</si>
  <si>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</si>
  <si>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</si>
  <si>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</si>
  <si>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</si>
  <si>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</si>
  <si>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</si>
  <si>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</si>
  <si>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</si>
  <si>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</si>
  <si>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</si>
  <si>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</si>
  <si>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</si>
  <si>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</si>
  <si>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</si>
  <si>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</si>
  <si>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</si>
  <si>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</si>
  <si>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</si>
  <si>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</si>
  <si>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</si>
  <si>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</si>
  <si>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</si>
  <si>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</si>
  <si>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</si>
  <si>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</si>
  <si>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</si>
  <si>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</si>
  <si>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</si>
  <si>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</si>
  <si>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</si>
  <si>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</si>
  <si>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</si>
  <si>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</si>
  <si>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</si>
  <si>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</si>
  <si>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</si>
  <si>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</si>
  <si>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</si>
  <si>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</si>
  <si>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</si>
  <si>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</si>
  <si>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</si>
  <si>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</si>
  <si>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</si>
  <si>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</si>
  <si>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</si>
  <si>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</si>
  <si>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</si>
  <si>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</si>
  <si>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</si>
  <si>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</si>
  <si>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</si>
  <si>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</si>
  <si>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</si>
  <si>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</si>
  <si>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</si>
  <si>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</si>
  <si>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</si>
  <si>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</si>
  <si>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</si>
  <si>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</si>
  <si>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</si>
  <si>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</si>
  <si>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</si>
  <si>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</si>
  <si>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</si>
  <si>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</si>
  <si>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</si>
  <si>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</si>
  <si>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</si>
  <si>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</si>
  <si>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</si>
  <si>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</si>
  <si>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</si>
  <si>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</si>
  <si>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</si>
  <si>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</si>
  <si>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</si>
  <si>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</si>
  <si>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</si>
  <si>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</si>
  <si>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</si>
  <si>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</si>
  <si>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</si>
  <si>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</si>
  <si>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</si>
  <si>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</si>
  <si>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</si>
  <si>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</si>
  <si>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</si>
  <si>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</si>
  <si>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</si>
  <si>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</si>
  <si>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</si>
  <si>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</si>
  <si>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</si>
  <si>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</si>
  <si>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</si>
  <si>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</si>
  <si>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</si>
  <si>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</si>
  <si>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</si>
  <si>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</si>
  <si>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</si>
  <si>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</si>
  <si>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</si>
  <si>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</si>
  <si>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</si>
  <si>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</si>
  <si>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</si>
  <si>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</si>
  <si>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</si>
  <si>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</si>
  <si>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</si>
  <si>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</si>
  <si>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</si>
  <si>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</si>
  <si>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</si>
  <si>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</si>
  <si>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</si>
  <si>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</si>
  <si>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</si>
  <si>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</si>
  <si>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</si>
  <si>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</si>
  <si>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</si>
  <si>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</si>
  <si>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</si>
  <si>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</si>
  <si>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</si>
  <si>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</si>
  <si>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</si>
  <si>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</si>
  <si>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</si>
  <si>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</si>
  <si>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</si>
  <si>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</si>
  <si>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</si>
  <si>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</si>
  <si>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</si>
  <si>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</si>
  <si>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</si>
  <si>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</si>
  <si>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</si>
  <si>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</si>
  <si>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</si>
  <si>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</si>
  <si>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</si>
  <si>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</si>
  <si>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</si>
  <si>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</si>
  <si>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</si>
  <si>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</si>
  <si>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</si>
  <si>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</si>
  <si>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</si>
  <si>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</si>
  <si>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</si>
  <si>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</si>
  <si>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</si>
  <si>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</si>
  <si>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</si>
  <si>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</si>
  <si>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</si>
  <si>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</si>
  <si>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</si>
  <si>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</si>
  <si>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</si>
  <si>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</si>
  <si>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</si>
  <si>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</si>
  <si>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</si>
  <si>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</si>
  <si>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</si>
  <si>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</si>
  <si>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</si>
  <si>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</si>
  <si>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</si>
  <si>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</si>
  <si>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</si>
  <si>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</si>
  <si>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</si>
  <si>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</si>
  <si>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</si>
  <si>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</si>
  <si>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</si>
  <si>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</si>
  <si>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</si>
  <si>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</si>
  <si>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</si>
  <si>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</si>
  <si>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</si>
  <si>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</si>
  <si>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</si>
  <si>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</si>
  <si>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</si>
  <si>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</si>
  <si>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</si>
  <si>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</si>
  <si>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</si>
  <si>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</si>
  <si>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</si>
  <si>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</si>
  <si>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</si>
  <si>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</si>
  <si>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</si>
  <si>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</si>
  <si>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</si>
  <si>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</si>
  <si>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</si>
  <si>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</si>
  <si>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</si>
  <si>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</si>
  <si>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</si>
  <si>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</si>
  <si>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</si>
  <si>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</si>
  <si>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</si>
  <si>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</si>
  <si>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</si>
  <si>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</si>
  <si>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</si>
  <si>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</si>
  <si>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</si>
  <si>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</si>
  <si>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</si>
  <si>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</si>
  <si>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</si>
  <si>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</si>
  <si>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</si>
  <si>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</si>
  <si>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</si>
  <si>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</si>
  <si>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</si>
  <si>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</si>
  <si>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</si>
  <si>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</si>
  <si>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</si>
  <si>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</si>
  <si>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</si>
  <si>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</si>
  <si>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</si>
  <si>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</si>
  <si>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</si>
  <si>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</si>
  <si>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</si>
  <si>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</si>
  <si>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</si>
  <si>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</si>
  <si>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</si>
  <si>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</si>
  <si>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</si>
  <si>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</si>
  <si>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</si>
  <si>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</si>
  <si>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</si>
  <si>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</si>
  <si>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</si>
  <si>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</si>
  <si>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</si>
  <si>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</si>
  <si>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</si>
  <si>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</si>
  <si>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</si>
  <si>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</si>
  <si>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</si>
  <si>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</si>
  <si>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</si>
  <si>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</si>
  <si>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</si>
  <si>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</si>
  <si>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</si>
  <si>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</si>
  <si>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</si>
  <si>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</si>
  <si>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</si>
  <si>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</si>
  <si>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</si>
  <si>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</si>
  <si>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</si>
  <si>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</si>
  <si>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</si>
  <si>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</si>
  <si>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</si>
  <si>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</si>
  <si>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</si>
  <si>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</si>
  <si>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</si>
  <si>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</si>
  <si>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</si>
  <si>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</si>
  <si>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</si>
  <si>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</si>
  <si>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</si>
  <si>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</si>
  <si>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</si>
  <si>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</si>
  <si>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</si>
  <si>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</si>
  <si>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</si>
  <si>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</si>
  <si>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</si>
  <si>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</si>
  <si>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</si>
  <si>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</si>
  <si>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</si>
  <si>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</si>
  <si>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</si>
  <si>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</si>
  <si>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</si>
  <si>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</si>
  <si>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</si>
  <si>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</si>
  <si>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</si>
  <si>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</si>
  <si>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</si>
  <si>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</si>
  <si>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</si>
  <si>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</si>
  <si>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</si>
  <si>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</si>
  <si>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</si>
  <si>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</si>
  <si>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</si>
  <si>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</si>
  <si>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</si>
  <si>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</si>
  <si>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</si>
  <si>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</si>
  <si>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</si>
  <si>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</si>
  <si>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</si>
  <si>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</si>
  <si>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</si>
  <si>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</si>
  <si>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</si>
  <si>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</si>
  <si>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</si>
  <si>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</si>
  <si>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</si>
  <si>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</si>
  <si>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</si>
  <si>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</si>
  <si>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</si>
  <si>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</si>
  <si>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</si>
  <si>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</si>
  <si>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</si>
  <si>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</si>
  <si>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</si>
  <si>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</si>
  <si>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</si>
  <si>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</si>
  <si>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</si>
  <si>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</si>
  <si>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</si>
  <si>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</si>
  <si>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</si>
  <si>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</si>
  <si>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</si>
  <si>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</si>
  <si>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</si>
  <si>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</si>
  <si>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</si>
  <si>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</si>
  <si>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</si>
  <si>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</si>
  <si>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</si>
  <si>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</si>
  <si>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</si>
  <si>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</si>
  <si>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</si>
  <si>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</si>
  <si>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</si>
  <si>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</si>
  <si>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</si>
  <si>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</si>
  <si>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</si>
  <si>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</si>
  <si>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</si>
  <si>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</si>
  <si>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</si>
  <si>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</si>
  <si>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</si>
  <si>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</si>
  <si>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</si>
  <si>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</si>
  <si>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</si>
  <si>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</si>
  <si>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</si>
  <si>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</si>
  <si>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</si>
  <si>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</si>
  <si>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</si>
  <si>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</si>
  <si>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</si>
  <si>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</si>
  <si>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</si>
  <si>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</si>
  <si>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</si>
  <si>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</si>
  <si>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</si>
  <si>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</si>
  <si>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</si>
  <si>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</si>
  <si>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</si>
  <si>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</si>
  <si>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</si>
  <si>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</si>
  <si>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</si>
  <si>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</si>
  <si>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</si>
  <si>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</si>
  <si>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</si>
  <si>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</si>
  <si>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</si>
  <si>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</si>
  <si>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</si>
  <si>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</si>
  <si>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</si>
  <si>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</si>
  <si>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</si>
  <si>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</si>
  <si>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</si>
  <si>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</si>
  <si>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</si>
  <si>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</si>
  <si>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</si>
  <si>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</si>
  <si>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</si>
  <si>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</si>
  <si>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</si>
  <si>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</si>
  <si>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</si>
  <si>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</si>
  <si>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</si>
  <si>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</si>
  <si>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</si>
  <si>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</si>
  <si>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</si>
  <si>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</si>
  <si>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</si>
  <si>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</si>
  <si>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</si>
  <si>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</si>
  <si>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</si>
  <si>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</si>
  <si>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</si>
  <si>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</si>
  <si>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</si>
  <si>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</si>
  <si>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</si>
  <si>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</si>
  <si>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</si>
  <si>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</si>
  <si>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</si>
  <si>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</si>
  <si>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</si>
  <si>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</si>
  <si>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</si>
  <si>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</si>
  <si>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</si>
  <si>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</si>
  <si>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</si>
  <si>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</si>
  <si>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</si>
  <si>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</si>
  <si>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</si>
  <si>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</si>
  <si>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</si>
  <si>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</si>
  <si>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</si>
  <si>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</si>
  <si>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</si>
  <si>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</si>
  <si>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</si>
  <si>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</si>
  <si>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</si>
  <si>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</si>
  <si>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</si>
  <si>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</si>
  <si>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</si>
  <si>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</si>
  <si>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</si>
  <si>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</si>
  <si>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</si>
  <si>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</si>
  <si>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</si>
  <si>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</si>
  <si>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</si>
  <si>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</si>
  <si>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</si>
  <si>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</si>
  <si>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</si>
  <si>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</si>
  <si>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</si>
  <si>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</si>
  <si>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</si>
  <si>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</si>
  <si>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</si>
  <si>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</si>
  <si>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</si>
  <si>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</si>
  <si>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</si>
  <si>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</si>
  <si>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</si>
  <si>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</si>
  <si>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</si>
  <si>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</si>
  <si>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</si>
  <si>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</si>
  <si>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</si>
  <si>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</si>
  <si>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</si>
  <si>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</si>
  <si>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</si>
  <si>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</si>
  <si>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</si>
  <si>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</si>
  <si>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</si>
  <si>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</si>
  <si>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</si>
  <si>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</si>
  <si>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</si>
  <si>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</si>
  <si>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</si>
  <si>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</si>
  <si>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</si>
  <si>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</si>
  <si>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</si>
  <si>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</si>
  <si>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</si>
  <si>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</si>
  <si>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</si>
  <si>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</si>
  <si>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</si>
  <si>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</si>
  <si>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</si>
  <si>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</si>
  <si>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</si>
  <si>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</si>
  <si>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</si>
  <si>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</si>
  <si>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</si>
  <si>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</si>
  <si>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</si>
  <si>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</si>
  <si>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</si>
  <si>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</si>
  <si>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</si>
  <si>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</si>
  <si>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</si>
  <si>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</si>
  <si>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</si>
  <si>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</si>
  <si>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</si>
  <si>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</si>
  <si>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</si>
  <si>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</si>
  <si>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</si>
  <si>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</si>
  <si>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</si>
  <si>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</si>
  <si>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</si>
  <si>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</si>
  <si>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</si>
  <si>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</si>
  <si>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</si>
  <si>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</si>
  <si>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</si>
  <si>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</si>
  <si>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</si>
  <si>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</si>
  <si>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</si>
  <si>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</si>
  <si>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</si>
  <si>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</si>
  <si>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</si>
  <si>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</si>
  <si>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</si>
  <si>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</si>
  <si>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</si>
  <si>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</si>
  <si>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</si>
  <si>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</si>
  <si>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</si>
  <si>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</si>
  <si>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</si>
  <si>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</si>
  <si>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</si>
  <si>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</si>
  <si>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</si>
  <si>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</si>
  <si>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</si>
  <si>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</si>
  <si>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</si>
  <si>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</si>
  <si>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</si>
  <si>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</si>
  <si>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</si>
  <si>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</si>
  <si>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</si>
  <si>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</si>
  <si>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</si>
  <si>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</si>
  <si>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</si>
  <si>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</si>
  <si>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</si>
  <si>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</si>
  <si>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</si>
  <si>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</si>
  <si>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</si>
  <si>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</si>
  <si>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</si>
  <si>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</si>
  <si>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</si>
  <si>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</si>
  <si>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</si>
  <si>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</si>
  <si>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</si>
  <si>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</si>
  <si>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</si>
  <si>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</si>
  <si>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</si>
  <si>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</si>
  <si>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</si>
  <si>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</si>
  <si>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</si>
  <si>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</si>
  <si>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</si>
  <si>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</si>
  <si>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</si>
  <si>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</si>
  <si>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</si>
  <si>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</si>
  <si>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</si>
  <si>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</si>
  <si>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</si>
  <si>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</si>
  <si>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</si>
  <si>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</si>
  <si>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</si>
  <si>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</si>
  <si>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</si>
  <si>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</si>
  <si>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</si>
  <si>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</si>
  <si>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</si>
  <si>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</si>
  <si>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</si>
  <si>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</si>
  <si>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</si>
  <si>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</si>
  <si>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</si>
  <si>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</si>
  <si>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</si>
  <si>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</si>
  <si>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</si>
  <si>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</si>
  <si>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</si>
  <si>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</si>
  <si>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</si>
  <si>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</si>
  <si>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</si>
  <si>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</si>
  <si>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</si>
  <si>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</si>
  <si>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</si>
  <si>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</si>
  <si>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</si>
  <si>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</si>
  <si>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</si>
  <si>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</si>
  <si>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</si>
  <si>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</si>
  <si>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</si>
  <si>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</si>
  <si>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</si>
  <si>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</si>
  <si>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</si>
  <si>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</si>
  <si>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</si>
  <si>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</si>
  <si>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</si>
  <si>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</si>
  <si>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</si>
  <si>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</si>
  <si>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</si>
  <si>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</si>
  <si>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</si>
  <si>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</si>
  <si>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</si>
  <si>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</si>
  <si>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</si>
  <si>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</si>
  <si>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</si>
  <si>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</si>
  <si>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</si>
  <si>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</si>
  <si>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</si>
  <si>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</si>
  <si>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</si>
  <si>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</si>
  <si>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</si>
  <si>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</si>
  <si>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</si>
  <si>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</si>
  <si>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</si>
  <si>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</si>
  <si>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</si>
  <si>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</si>
  <si>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</si>
  <si>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</si>
  <si>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</si>
  <si>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</si>
  <si>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</si>
  <si>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</si>
  <si>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</si>
  <si>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</si>
  <si>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</si>
  <si>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</si>
  <si>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</si>
  <si>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</si>
  <si>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</si>
  <si>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</si>
  <si>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</si>
  <si>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</si>
  <si>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</si>
  <si>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</si>
  <si>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</si>
  <si>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</si>
  <si>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</si>
  <si>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</si>
  <si>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</si>
  <si>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</si>
  <si>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</si>
  <si>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</si>
  <si>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</si>
  <si>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</si>
  <si>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</si>
  <si>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</si>
  <si>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</si>
  <si>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</si>
  <si>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</si>
  <si>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</si>
  <si>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</si>
  <si>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</si>
  <si>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</si>
  <si>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</si>
  <si>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</si>
  <si>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</si>
  <si>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</si>
  <si>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</si>
  <si>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</si>
  <si>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</si>
  <si>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</si>
  <si>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</si>
  <si>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</si>
  <si>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</si>
  <si>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</si>
  <si>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</si>
  <si>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</si>
  <si>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</si>
  <si>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</si>
  <si>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</si>
  <si>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</si>
  <si>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</si>
  <si>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</si>
  <si>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</si>
  <si>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</si>
  <si>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</si>
  <si>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</si>
  <si>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</si>
  <si>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</si>
  <si>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</si>
  <si>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</si>
  <si>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</si>
  <si>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</si>
  <si>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</si>
  <si>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</si>
  <si>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</si>
  <si>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</si>
  <si>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</si>
  <si>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</si>
  <si>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</si>
  <si>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</si>
  <si>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</si>
  <si>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</si>
  <si>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</si>
  <si>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</si>
  <si>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</si>
  <si>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</si>
  <si>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</si>
  <si>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</si>
  <si>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</si>
  <si>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</si>
  <si>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</si>
  <si>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</si>
  <si>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</si>
  <si>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</si>
  <si>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</si>
  <si>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</si>
  <si>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</si>
  <si>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</si>
  <si>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</si>
  <si>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</si>
  <si>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</si>
  <si>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</si>
  <si>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</si>
  <si>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</si>
  <si>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</si>
  <si>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</si>
  <si>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</si>
  <si>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</si>
  <si>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</si>
  <si>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</si>
  <si>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</si>
  <si>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</si>
  <si>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</si>
  <si>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</si>
  <si>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</si>
  <si>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</si>
  <si>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</si>
  <si>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</si>
  <si>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</si>
  <si>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</si>
  <si>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</si>
  <si>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</si>
  <si>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</si>
  <si>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</si>
  <si>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</si>
  <si>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</si>
  <si>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</si>
  <si>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</si>
  <si>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</si>
  <si>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</si>
  <si>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</si>
  <si>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</si>
  <si>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</si>
  <si>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</si>
  <si>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</si>
  <si>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</si>
  <si>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</si>
  <si>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</si>
  <si>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</si>
  <si>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</si>
  <si>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</si>
  <si>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</si>
  <si>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</si>
  <si>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</si>
  <si>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</si>
  <si>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</si>
  <si>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</si>
  <si>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</si>
  <si>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</si>
  <si>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</si>
  <si>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</si>
  <si>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</si>
  <si>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</si>
  <si>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</si>
  <si>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</si>
  <si>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</si>
  <si>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</si>
  <si>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</si>
  <si>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</si>
  <si>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</si>
  <si>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</si>
  <si>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</si>
  <si>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</si>
  <si>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</si>
  <si>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</si>
  <si>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</si>
  <si>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</si>
  <si>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</si>
  <si>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</si>
  <si>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</si>
  <si>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</si>
  <si>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</si>
  <si>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</si>
  <si>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</si>
  <si>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</si>
  <si>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</si>
  <si>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</si>
  <si>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</si>
  <si>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</si>
  <si>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</si>
  <si>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</si>
  <si>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</si>
  <si>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</si>
  <si>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</si>
  <si>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</si>
  <si>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</si>
  <si>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</si>
  <si>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</si>
  <si>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</si>
  <si>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</si>
  <si>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</si>
  <si>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</si>
  <si>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</si>
  <si>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</si>
  <si>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</si>
  <si>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</si>
  <si>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</si>
  <si>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</si>
  <si>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</si>
  <si>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</si>
  <si>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</si>
  <si>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</si>
  <si>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</si>
  <si>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</si>
  <si>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</si>
  <si>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</si>
  <si>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</si>
  <si>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</si>
  <si>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</si>
  <si>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</si>
  <si>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</si>
  <si>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</si>
  <si>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</si>
  <si>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</si>
  <si>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</si>
  <si>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</si>
  <si>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</si>
  <si>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</si>
  <si>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</si>
  <si>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</si>
  <si>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</si>
  <si>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</si>
  <si>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</si>
  <si>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</si>
  <si>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</si>
  <si>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</si>
  <si>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</si>
  <si>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</si>
  <si>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</si>
  <si>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</si>
  <si>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</si>
  <si>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</si>
  <si>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</si>
  <si>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</si>
  <si>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</si>
  <si>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</si>
  <si>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</si>
  <si>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</si>
  <si>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</si>
  <si>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</si>
  <si>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</si>
  <si>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</si>
  <si>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</si>
  <si>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</si>
  <si>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</si>
  <si>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</si>
  <si>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</si>
  <si>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</si>
  <si>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</si>
  <si>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</si>
  <si>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</si>
  <si>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</si>
  <si>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</si>
  <si>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</si>
  <si>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</si>
  <si>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</si>
  <si>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</si>
  <si>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</si>
  <si>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</si>
  <si>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</si>
  <si>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</si>
  <si>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</si>
  <si>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</si>
  <si>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</si>
  <si>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</si>
  <si>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</si>
  <si>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</si>
  <si>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</si>
  <si>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</si>
  <si>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</si>
  <si>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</si>
  <si>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</si>
  <si>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</si>
  <si>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</si>
  <si>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</si>
  <si>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</si>
  <si>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</si>
  <si>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</si>
  <si>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</si>
  <si>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</si>
  <si>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</si>
  <si>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</si>
  <si>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</si>
  <si>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</si>
  <si>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</si>
  <si>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</si>
  <si>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</si>
  <si>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</si>
  <si>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</si>
  <si>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</si>
  <si>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</si>
  <si>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</si>
  <si>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</si>
  <si>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</si>
  <si>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</si>
  <si>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</si>
  <si>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</si>
  <si>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</si>
  <si>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</si>
  <si>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</si>
  <si>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</si>
  <si>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</si>
  <si>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</si>
  <si>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</si>
  <si>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</si>
  <si>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</si>
  <si>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</si>
  <si>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</si>
  <si>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</si>
  <si>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</si>
  <si>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</si>
  <si>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</si>
  <si>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</si>
  <si>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</si>
  <si>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</si>
  <si>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</si>
  <si>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</si>
  <si>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</si>
  <si>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</si>
  <si>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</si>
  <si>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</si>
  <si>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</si>
  <si>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</si>
  <si>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</si>
  <si>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</si>
  <si>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</si>
  <si>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</si>
  <si>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</si>
  <si>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</si>
  <si>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</si>
  <si>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</si>
  <si>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</si>
  <si>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</si>
  <si>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</si>
  <si>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</si>
  <si>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</si>
  <si>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</si>
  <si>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</si>
  <si>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</si>
  <si>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</si>
  <si>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</si>
  <si>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</si>
  <si>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</si>
  <si>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</si>
  <si>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</si>
  <si>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</si>
  <si>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</si>
  <si>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</si>
  <si>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</si>
  <si>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</si>
  <si>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</si>
  <si>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</si>
  <si>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</si>
  <si>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</si>
  <si>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</si>
  <si>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</si>
  <si>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</si>
  <si>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</si>
  <si>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</si>
  <si>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</si>
  <si>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</si>
  <si>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</si>
  <si>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</si>
  <si>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</si>
  <si>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</si>
  <si>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</si>
  <si>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</si>
  <si>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</si>
  <si>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</si>
  <si>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</si>
  <si>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</si>
  <si>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</si>
  <si>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</si>
  <si>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</si>
  <si>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</si>
  <si>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</si>
  <si>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</si>
  <si>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</si>
  <si>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</si>
  <si>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</si>
  <si>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</si>
  <si>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</si>
  <si>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</si>
  <si>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</si>
  <si>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</si>
  <si>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</si>
  <si>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</si>
  <si>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</si>
  <si>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</si>
  <si>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</si>
  <si>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</si>
  <si>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</si>
  <si>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</si>
  <si>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</si>
  <si>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</si>
  <si>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</si>
  <si>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</si>
  <si>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</si>
  <si>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</si>
  <si>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</si>
  <si>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</si>
  <si>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</si>
  <si>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</si>
  <si>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</si>
  <si>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</si>
  <si>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</si>
  <si>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</si>
  <si>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</si>
  <si>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</si>
  <si>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</si>
  <si>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</si>
  <si>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</si>
  <si>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</si>
  <si>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</si>
  <si>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</si>
  <si>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</si>
  <si>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</si>
  <si>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</si>
  <si>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</si>
  <si>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</si>
  <si>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</si>
  <si>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</si>
  <si>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</si>
  <si>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</si>
  <si>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</si>
  <si>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</si>
  <si>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</si>
  <si>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</si>
  <si>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</si>
  <si>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</si>
  <si>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</si>
  <si>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</si>
  <si>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</si>
  <si>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</si>
  <si>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</si>
  <si>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</si>
  <si>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</si>
  <si>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</si>
  <si>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</si>
  <si>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</si>
  <si>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</si>
  <si>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</si>
  <si>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</si>
  <si>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</si>
  <si>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</si>
  <si>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</si>
  <si>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</si>
  <si>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</si>
  <si>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</si>
  <si>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</si>
  <si>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</si>
  <si>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</si>
  <si>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</si>
  <si>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</si>
  <si>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</si>
  <si>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</si>
  <si>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</si>
  <si>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</si>
  <si>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</si>
  <si>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</si>
  <si>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</si>
  <si>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</si>
  <si>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</si>
  <si>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</si>
  <si>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</si>
  <si>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</si>
  <si>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</si>
  <si>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</si>
  <si>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</si>
  <si>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</si>
  <si>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</si>
  <si>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</si>
  <si>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</si>
  <si>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</si>
  <si>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</si>
  <si>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</si>
  <si>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</si>
  <si>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</si>
  <si>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</si>
  <si>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</si>
  <si>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</si>
  <si>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</si>
  <si>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</si>
  <si>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</si>
  <si>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</si>
  <si>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</si>
  <si>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</si>
  <si>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</si>
  <si>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</si>
  <si>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</si>
  <si>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</si>
  <si>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</si>
  <si>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</si>
  <si>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</si>
  <si>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</si>
  <si>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</si>
  <si>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</si>
  <si>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</si>
  <si>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</si>
  <si>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</si>
  <si>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</si>
  <si>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</si>
  <si>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</si>
  <si>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</si>
  <si>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</si>
  <si>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</si>
  <si>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</si>
  <si>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</si>
  <si>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</si>
  <si>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</si>
  <si>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</si>
  <si>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</si>
  <si>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</si>
  <si>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</si>
  <si>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</si>
  <si>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</si>
  <si>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</si>
  <si>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</si>
  <si>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</si>
  <si>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</si>
  <si>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</si>
  <si>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</si>
  <si>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</si>
  <si>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</si>
  <si>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</si>
  <si>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</si>
  <si>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</si>
  <si>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</si>
  <si>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</si>
  <si>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</si>
  <si>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</si>
  <si>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</si>
  <si>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</si>
  <si>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</si>
  <si>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</si>
  <si>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</si>
  <si>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</si>
  <si>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</si>
  <si>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</si>
  <si>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</si>
  <si>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</si>
  <si>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</si>
  <si>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</si>
  <si>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</si>
  <si>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</si>
  <si>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</si>
  <si>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</si>
  <si>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</si>
  <si>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</si>
  <si>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</si>
  <si>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</si>
  <si>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</si>
  <si>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</si>
  <si>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</si>
  <si>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</si>
  <si>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</si>
  <si>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</si>
  <si>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</si>
  <si>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</si>
  <si>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</si>
  <si>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</si>
  <si>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</si>
  <si>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</si>
  <si>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</si>
  <si>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</si>
  <si>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</si>
  <si>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</si>
  <si>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</si>
  <si>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</si>
  <si>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</si>
  <si>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</si>
  <si>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</si>
  <si>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</si>
  <si>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</si>
  <si>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</si>
  <si>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</si>
  <si>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</si>
  <si>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</si>
  <si>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</si>
  <si>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</si>
  <si>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</si>
  <si>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</si>
  <si>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</si>
  <si>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</si>
  <si>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</si>
  <si>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</si>
  <si>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</si>
  <si>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</si>
  <si>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</si>
  <si>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</si>
  <si>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</si>
  <si>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</si>
  <si>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</si>
  <si>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</si>
  <si>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</si>
  <si>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</si>
  <si>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</si>
  <si>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</si>
  <si>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</si>
  <si>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</si>
  <si>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</si>
  <si>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</si>
  <si>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</si>
  <si>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</si>
  <si>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</si>
  <si>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</si>
  <si>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</si>
  <si>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</si>
  <si>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</si>
  <si>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</si>
  <si>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</si>
  <si>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</si>
  <si>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</si>
  <si>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</si>
  <si>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</si>
  <si>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</si>
  <si>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</si>
  <si>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</si>
  <si>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</si>
  <si>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</si>
  <si>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</si>
  <si>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</si>
  <si>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</si>
  <si>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</si>
  <si>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</si>
  <si>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</si>
  <si>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</si>
  <si>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</si>
  <si>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</si>
  <si>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</si>
  <si>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</si>
  <si>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</si>
  <si>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</si>
  <si>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</si>
  <si>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</si>
  <si>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</si>
  <si>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</si>
  <si>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</si>
  <si>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</si>
  <si>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</si>
  <si>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</si>
  <si>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</si>
  <si>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</si>
  <si>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</si>
  <si>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</si>
  <si>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</si>
  <si>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</si>
  <si>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</si>
  <si>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</si>
  <si>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</si>
  <si>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</si>
  <si>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</si>
  <si>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</si>
  <si>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</si>
  <si>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</si>
  <si>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</si>
  <si>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</si>
  <si>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</si>
  <si>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</si>
  <si>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</si>
  <si>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</si>
  <si>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</si>
  <si>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</si>
  <si>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</si>
  <si>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</si>
  <si>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</si>
  <si>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</si>
  <si>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</si>
  <si>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</si>
  <si>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</si>
  <si>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</si>
  <si>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</si>
  <si>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</si>
  <si>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</si>
  <si>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</si>
  <si>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</si>
  <si>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</si>
  <si>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</si>
  <si>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</si>
  <si>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</si>
  <si>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</si>
  <si>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</si>
  <si>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</si>
  <si>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</si>
  <si>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</si>
  <si>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</si>
  <si>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</si>
  <si>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</si>
  <si>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</si>
  <si>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</si>
  <si>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</si>
  <si>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</si>
  <si>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</si>
  <si>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</si>
  <si>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</si>
  <si>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</si>
  <si>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</si>
  <si>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</si>
  <si>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</si>
  <si>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</si>
  <si>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</si>
  <si>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</si>
  <si>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</si>
  <si>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</si>
  <si>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</si>
  <si>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</si>
  <si>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</si>
  <si>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</si>
  <si>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</si>
  <si>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</si>
  <si>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</si>
  <si>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</si>
  <si>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</si>
  <si>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</si>
  <si>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</si>
  <si>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</si>
  <si>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</si>
  <si>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</si>
  <si>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</si>
  <si>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</si>
  <si>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</si>
  <si>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</si>
  <si>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</si>
  <si>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</si>
  <si>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</si>
  <si>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</si>
  <si>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</si>
  <si>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</si>
  <si>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</si>
  <si>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</si>
  <si>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</si>
  <si>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</si>
  <si>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</si>
  <si>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</si>
  <si>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</si>
  <si>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</si>
  <si>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</si>
  <si>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</si>
  <si>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</si>
  <si>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</si>
  <si>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</si>
  <si>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</si>
  <si>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</si>
  <si>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</si>
  <si>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</si>
  <si>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</si>
  <si>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</si>
  <si>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</si>
  <si>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</si>
  <si>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</si>
  <si>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</si>
  <si>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</si>
  <si>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</si>
  <si>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</si>
  <si>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</si>
  <si>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</si>
  <si>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</si>
  <si>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</si>
  <si>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</si>
  <si>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</si>
  <si>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</si>
  <si>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</si>
  <si>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</si>
  <si>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</si>
  <si>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</si>
  <si>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</si>
  <si>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</si>
  <si>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</si>
  <si>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</si>
  <si>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</si>
  <si>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</si>
  <si>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</si>
  <si>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</si>
  <si>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</si>
  <si>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</si>
  <si>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</si>
  <si>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</si>
  <si>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</si>
  <si>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</si>
  <si>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</si>
  <si>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</si>
  <si>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</si>
  <si>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</si>
  <si>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</si>
  <si>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</si>
  <si>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</si>
  <si>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</si>
  <si>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</si>
  <si>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</si>
  <si>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</si>
  <si>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</si>
  <si>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</si>
  <si>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</si>
  <si>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</si>
  <si>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</si>
  <si>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</si>
  <si>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</si>
  <si>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</si>
  <si>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</si>
  <si>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</si>
  <si>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</si>
  <si>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</si>
  <si>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</si>
  <si>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</si>
  <si>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</si>
  <si>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</si>
  <si>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</si>
  <si>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</si>
  <si>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</si>
  <si>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</si>
  <si>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</si>
  <si>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</si>
  <si>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</si>
  <si>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</si>
  <si>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</si>
  <si>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</si>
  <si>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</si>
  <si>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</si>
  <si>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</si>
  <si>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</si>
  <si>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</si>
  <si>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</si>
  <si>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</si>
  <si>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</si>
  <si>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</si>
  <si>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</si>
  <si>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</si>
  <si>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</si>
  <si>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</si>
  <si>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</si>
  <si>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</si>
  <si>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</si>
  <si>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</si>
  <si>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</si>
  <si>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</si>
  <si>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</si>
  <si>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</si>
  <si>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</si>
  <si>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</si>
  <si>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</si>
  <si>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</si>
  <si>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</si>
  <si>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</si>
  <si>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</si>
  <si>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</si>
  <si>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</si>
  <si>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</si>
  <si>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</si>
  <si>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</si>
  <si>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</si>
  <si>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</si>
  <si>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</si>
  <si>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</si>
  <si>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</si>
  <si>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</si>
  <si>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</si>
  <si>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</si>
  <si>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</si>
  <si>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</si>
  <si>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</si>
  <si>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</si>
  <si>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</si>
  <si>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</si>
  <si>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</si>
  <si>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</si>
  <si>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</si>
  <si>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</si>
  <si>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</si>
  <si>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</si>
  <si>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</si>
  <si>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</si>
  <si>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</si>
  <si>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</si>
  <si>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</si>
  <si>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</si>
  <si>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</si>
  <si>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</si>
  <si>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</si>
  <si>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</si>
  <si>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</si>
  <si>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</si>
  <si>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</si>
  <si>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</si>
  <si>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</si>
  <si>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</si>
  <si>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</si>
  <si>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</si>
  <si>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</si>
  <si>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</si>
  <si>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</si>
  <si>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</si>
  <si>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</si>
  <si>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</si>
  <si>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</si>
  <si>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</si>
  <si>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</si>
  <si>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</si>
  <si>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</si>
  <si>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</si>
  <si>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</si>
  <si>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</si>
  <si>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</si>
  <si>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</si>
  <si>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</si>
  <si>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</si>
  <si>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</si>
  <si>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</si>
  <si>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</si>
  <si>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</si>
  <si>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</si>
  <si>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</si>
  <si>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</si>
  <si>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</si>
  <si>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</si>
  <si>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</si>
  <si>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</si>
  <si>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</si>
  <si>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</si>
  <si>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</si>
  <si>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</si>
  <si>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</si>
  <si>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</si>
  <si>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</si>
  <si>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</si>
  <si>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</si>
  <si>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</si>
  <si>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</si>
  <si>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</si>
  <si>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</si>
  <si>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</si>
  <si>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</si>
  <si>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</si>
  <si>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</si>
  <si>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</si>
  <si>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</si>
  <si>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</si>
  <si>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</si>
  <si>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</si>
  <si>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</si>
  <si>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</si>
  <si>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</si>
  <si>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</si>
  <si>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</si>
  <si>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</si>
  <si>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</si>
  <si>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</si>
  <si>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</si>
  <si>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</si>
  <si>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</si>
  <si>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</si>
  <si>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</si>
  <si>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</si>
  <si>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</si>
  <si>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</si>
  <si>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</si>
  <si>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</si>
  <si>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</si>
  <si>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</si>
  <si>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</si>
  <si>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</si>
  <si>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</si>
  <si>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</si>
  <si>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</si>
  <si>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</si>
  <si>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</si>
  <si>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</si>
  <si>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</si>
  <si>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</si>
  <si>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</si>
  <si>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</si>
  <si>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</si>
  <si>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</si>
  <si>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</si>
  <si>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</si>
  <si>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</si>
  <si>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</si>
  <si>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</si>
  <si>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</si>
  <si>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</si>
  <si>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</si>
  <si>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</si>
  <si>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</si>
  <si>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</si>
  <si>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</si>
  <si>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</si>
  <si>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</si>
  <si>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</si>
  <si>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</si>
  <si>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</si>
  <si>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</si>
  <si>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</si>
  <si>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</si>
  <si>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</si>
  <si>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</si>
  <si>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</si>
  <si>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</si>
  <si>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</si>
  <si>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</si>
  <si>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</si>
  <si>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</si>
  <si>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</si>
  <si>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</si>
  <si>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</si>
  <si>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</si>
  <si>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</si>
  <si>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</si>
  <si>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</si>
  <si>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</si>
  <si>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</si>
  <si>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</si>
  <si>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</si>
  <si>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</si>
  <si>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</si>
  <si>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</si>
  <si>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</si>
  <si>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</si>
  <si>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</si>
  <si>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</si>
  <si>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</si>
  <si>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</si>
  <si>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</si>
  <si>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</si>
  <si>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</si>
  <si>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</si>
  <si>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</si>
  <si>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</si>
  <si>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</si>
  <si>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</si>
  <si>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</si>
  <si>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</si>
  <si>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</si>
  <si>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</si>
  <si>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</si>
  <si>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</si>
  <si>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</si>
  <si>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</si>
  <si>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</si>
  <si>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</si>
  <si>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</si>
  <si>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</si>
  <si>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</si>
  <si>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</si>
  <si>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</si>
  <si>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</si>
  <si>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</si>
  <si>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</si>
  <si>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</si>
  <si>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</si>
  <si>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</si>
  <si>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</si>
  <si>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</si>
  <si>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</si>
  <si>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</si>
  <si>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</si>
  <si>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</si>
  <si>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</si>
  <si>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</si>
  <si>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</si>
  <si>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</si>
  <si>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</si>
  <si>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</si>
  <si>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</si>
  <si>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</si>
  <si>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</si>
  <si>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</si>
  <si>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</si>
  <si>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</si>
  <si>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</si>
  <si>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</si>
  <si>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</si>
  <si>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</si>
  <si>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</si>
  <si>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</si>
  <si>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</si>
  <si>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</si>
  <si>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</si>
  <si>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</si>
  <si>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</si>
  <si>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</si>
  <si>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</si>
  <si>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</si>
  <si>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</si>
  <si>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</si>
  <si>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</si>
  <si>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</si>
  <si>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</si>
  <si>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</si>
  <si>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</si>
  <si>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</si>
  <si>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</si>
  <si>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</si>
  <si>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</si>
  <si>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</si>
  <si>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</si>
  <si>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</si>
  <si>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</si>
  <si>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</si>
  <si>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</si>
  <si>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</si>
  <si>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</si>
  <si>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</si>
  <si>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</si>
  <si>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</si>
  <si>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</si>
  <si>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</si>
  <si>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</si>
  <si>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</si>
  <si>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</si>
  <si>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</si>
  <si>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</si>
  <si>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</si>
  <si>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</si>
  <si>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</si>
  <si>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</si>
  <si>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</si>
  <si>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</si>
  <si>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</si>
  <si>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</si>
  <si>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</si>
  <si>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</si>
  <si>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</si>
  <si>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</si>
  <si>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</si>
  <si>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</si>
  <si>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</si>
  <si>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</si>
  <si>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</si>
  <si>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</si>
  <si>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</si>
  <si>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</si>
  <si>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</si>
  <si>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</si>
  <si>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</si>
  <si>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</si>
  <si>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</si>
  <si>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</si>
  <si>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</si>
  <si>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</si>
  <si>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</si>
  <si>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</si>
  <si>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</si>
  <si>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</si>
  <si>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</si>
  <si>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</si>
  <si>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</si>
  <si>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</si>
  <si>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</si>
  <si>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</si>
  <si>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</si>
  <si>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</si>
  <si>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</si>
  <si>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</si>
  <si>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</si>
  <si>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</si>
  <si>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</si>
  <si>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</si>
  <si>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</si>
  <si>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</si>
  <si>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</si>
  <si>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</si>
  <si>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</si>
  <si>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</si>
  <si>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</si>
  <si>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</si>
  <si>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</si>
  <si>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</si>
  <si>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</si>
  <si>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</si>
  <si>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</si>
  <si>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</si>
  <si>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</si>
  <si>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</si>
  <si>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</si>
  <si>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</si>
  <si>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</si>
  <si>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</si>
  <si>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</si>
  <si>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</si>
  <si>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</si>
  <si>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</si>
  <si>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</si>
  <si>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</si>
  <si>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</si>
  <si>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</si>
  <si>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</si>
  <si>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</si>
  <si>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</si>
  <si>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</si>
  <si>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</si>
  <si>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</si>
  <si>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</si>
  <si>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</si>
  <si>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</si>
  <si>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</si>
  <si>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</si>
  <si>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</si>
  <si>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</si>
  <si>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</si>
  <si>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</si>
  <si>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</si>
  <si>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</si>
  <si>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</si>
  <si>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</si>
  <si>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</si>
  <si>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</si>
  <si>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</si>
  <si>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</si>
  <si>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</si>
  <si>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</si>
  <si>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</si>
  <si>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</si>
  <si>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</si>
  <si>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</si>
  <si>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</si>
  <si>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</si>
  <si>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</si>
  <si>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</si>
  <si>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</si>
  <si>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</si>
  <si>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</si>
  <si>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</si>
  <si>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</si>
  <si>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</si>
  <si>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</si>
  <si>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</si>
  <si>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</si>
  <si>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</si>
  <si>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</si>
  <si>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</si>
  <si>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</si>
  <si>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</si>
  <si>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</si>
  <si>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</si>
  <si>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</si>
  <si>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</si>
  <si>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</si>
  <si>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</si>
  <si>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</si>
  <si>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</si>
  <si>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</si>
  <si>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</si>
  <si>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</si>
  <si>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</si>
  <si>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</si>
  <si>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</si>
  <si>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</si>
  <si>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</si>
  <si>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</si>
  <si>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</si>
  <si>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</si>
  <si>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</si>
  <si>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</si>
  <si>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</si>
  <si>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</si>
  <si>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</si>
  <si>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</si>
  <si>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</si>
  <si>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</si>
  <si>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</si>
  <si>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</si>
  <si>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</si>
  <si>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</si>
  <si>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</si>
  <si>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</si>
  <si>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</si>
  <si>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</si>
  <si>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</si>
  <si>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</si>
  <si>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</si>
  <si>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</si>
  <si>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</si>
  <si>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</si>
  <si>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</si>
  <si>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</si>
  <si>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</si>
  <si>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</si>
  <si>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</si>
  <si>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</si>
  <si>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</si>
  <si>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</si>
  <si>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</si>
  <si>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</si>
  <si>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</si>
  <si>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</si>
  <si>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</si>
  <si>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</si>
  <si>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</si>
  <si>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</si>
  <si>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</si>
  <si>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</si>
  <si>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</si>
  <si>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</si>
  <si>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</si>
  <si>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</si>
  <si>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</si>
  <si>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</si>
  <si>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</si>
  <si>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</si>
  <si>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</si>
  <si>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</si>
  <si>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</si>
  <si>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</si>
  <si>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</si>
  <si>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</si>
  <si>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</si>
  <si>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</si>
  <si>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</si>
  <si>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</si>
  <si>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</si>
  <si>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</si>
  <si>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</si>
  <si>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</si>
  <si>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</si>
  <si>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</si>
  <si>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</si>
  <si>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</si>
  <si>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</si>
  <si>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</si>
  <si>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</si>
  <si>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</si>
  <si>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</si>
  <si>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</si>
  <si>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</si>
  <si>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</si>
  <si>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</si>
  <si>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</si>
  <si>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</si>
  <si>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</si>
  <si>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</si>
  <si>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</si>
  <si>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</si>
  <si>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</si>
  <si>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</si>
  <si>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</si>
  <si>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</si>
  <si>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</si>
  <si>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</si>
  <si>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</si>
  <si>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</si>
  <si>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</si>
  <si>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</si>
  <si>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</si>
  <si>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</si>
  <si>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</si>
  <si>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</si>
  <si>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</si>
  <si>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</si>
  <si>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</si>
  <si>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</si>
  <si>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</si>
  <si>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</si>
  <si>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</si>
  <si>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</si>
  <si>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</si>
  <si>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</si>
  <si>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</si>
  <si>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</si>
  <si>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</si>
  <si>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</si>
  <si>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</si>
  <si>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</si>
  <si>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</si>
  <si>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</si>
  <si>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</si>
  <si>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</si>
  <si>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</si>
  <si>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</si>
  <si>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</si>
  <si>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</si>
  <si>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</si>
  <si>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</si>
  <si>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</si>
  <si>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</si>
  <si>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</si>
  <si>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</si>
  <si>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</si>
  <si>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</si>
  <si>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</si>
  <si>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</si>
  <si>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</si>
  <si>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</si>
  <si>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</si>
  <si>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</si>
  <si>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</si>
  <si>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</si>
  <si>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</si>
  <si>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</si>
  <si>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</si>
  <si>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</si>
  <si>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</si>
  <si>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</si>
  <si>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</si>
  <si>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</si>
  <si>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</si>
  <si>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</si>
  <si>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</si>
  <si>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</si>
  <si>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</si>
  <si>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</si>
  <si>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</si>
  <si>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</si>
  <si>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</si>
  <si>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</si>
  <si>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</si>
  <si>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</si>
  <si>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</si>
  <si>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</si>
  <si>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</si>
  <si>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</si>
  <si>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</si>
  <si>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</si>
  <si>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</si>
  <si>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</si>
  <si>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</si>
  <si>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</si>
  <si>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</si>
  <si>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</si>
  <si>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</si>
  <si>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</si>
  <si>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</si>
  <si>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</si>
  <si>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</si>
  <si>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</si>
  <si>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</si>
  <si>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</si>
  <si>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</si>
  <si>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</si>
  <si>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</si>
  <si>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</si>
  <si>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</si>
  <si>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</si>
  <si>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</si>
  <si>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</si>
  <si>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</si>
  <si>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</si>
  <si>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</si>
  <si>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</si>
  <si>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</si>
  <si>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</si>
  <si>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</si>
  <si>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</si>
  <si>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</si>
  <si>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</si>
  <si>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</si>
  <si>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</si>
  <si>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</si>
  <si>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</si>
  <si>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</si>
  <si>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</si>
  <si>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</si>
  <si>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</si>
  <si>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</si>
  <si>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</si>
  <si>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</si>
  <si>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</si>
  <si>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</si>
  <si>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</si>
  <si>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</si>
  <si>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</si>
  <si>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</si>
  <si>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</si>
  <si>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</si>
  <si>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</si>
  <si>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</si>
  <si>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</si>
  <si>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</si>
  <si>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</si>
  <si>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</si>
  <si>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</si>
  <si>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</si>
  <si>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</si>
  <si>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</si>
  <si>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</si>
  <si>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</si>
  <si>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</si>
  <si>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</si>
  <si>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</si>
  <si>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</si>
  <si>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</si>
  <si>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</si>
  <si>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</si>
  <si>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</si>
  <si>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</si>
  <si>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</si>
  <si>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</si>
  <si>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</si>
  <si>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</si>
  <si>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</si>
  <si>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</si>
  <si>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</si>
  <si>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</si>
  <si>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</si>
  <si>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</si>
  <si>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</si>
  <si>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</si>
  <si>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</si>
  <si>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</si>
  <si>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</si>
  <si>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</si>
  <si>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</si>
  <si>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</si>
  <si>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</si>
  <si>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</si>
  <si>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</si>
  <si>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</si>
  <si>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</si>
  <si>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</si>
  <si>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</si>
  <si>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</si>
  <si>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</si>
  <si>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</si>
  <si>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</si>
  <si>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</si>
  <si>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</si>
  <si>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</si>
  <si>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</si>
  <si>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</si>
  <si>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</si>
  <si>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</si>
  <si>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</si>
  <si>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</si>
  <si>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</si>
  <si>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</si>
  <si>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</si>
  <si>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</si>
  <si>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</si>
  <si>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</si>
  <si>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</si>
  <si>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</si>
  <si>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</si>
  <si>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</si>
  <si>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</si>
  <si>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</si>
  <si>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</si>
  <si>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</si>
  <si>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</si>
  <si>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</si>
  <si>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</si>
  <si>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</si>
  <si>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</si>
  <si>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</si>
  <si>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</si>
  <si>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</si>
  <si>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</si>
  <si>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</si>
  <si>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</si>
  <si>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</si>
  <si>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</si>
  <si>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</si>
  <si>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</si>
  <si>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</si>
  <si>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</si>
  <si>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</si>
  <si>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</si>
  <si>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</si>
  <si>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</si>
  <si>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</si>
  <si>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</si>
  <si>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</si>
  <si>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</si>
  <si>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</si>
  <si>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</si>
  <si>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</si>
  <si>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</si>
  <si>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</si>
  <si>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</si>
  <si>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</si>
  <si>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</si>
  <si>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</si>
  <si>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</si>
  <si>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</si>
  <si>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</si>
  <si>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</si>
  <si>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</si>
  <si>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</si>
  <si>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</si>
  <si>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</si>
  <si>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</si>
  <si>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</si>
  <si>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</si>
  <si>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</si>
  <si>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</si>
  <si>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</si>
  <si>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</si>
  <si>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</si>
  <si>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</si>
  <si>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</si>
  <si>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</si>
  <si>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</si>
  <si>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</si>
  <si>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</si>
  <si>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</si>
  <si>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</si>
  <si>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</si>
  <si>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</si>
  <si>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</si>
  <si>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</si>
  <si>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</si>
  <si>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</si>
  <si>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</si>
  <si>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</si>
  <si>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</si>
  <si>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</si>
  <si>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</si>
  <si>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</si>
  <si>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</si>
  <si>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</si>
  <si>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</si>
  <si>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</si>
  <si>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</si>
  <si>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</si>
  <si>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</si>
  <si>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</si>
  <si>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</si>
  <si>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</si>
  <si>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</si>
  <si>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</si>
  <si>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</si>
  <si>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</si>
  <si>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</si>
  <si>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</si>
  <si>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</si>
  <si>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</si>
  <si>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</si>
  <si>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</si>
  <si>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</si>
  <si>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</si>
  <si>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</si>
  <si>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</si>
  <si>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</si>
  <si>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</si>
  <si>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</si>
  <si>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</si>
  <si>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</si>
  <si>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</si>
  <si>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</si>
  <si>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</si>
  <si>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</si>
  <si>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</si>
  <si>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</si>
  <si>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</si>
  <si>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</si>
  <si>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</si>
  <si>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</si>
  <si>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</si>
  <si>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</si>
  <si>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</si>
  <si>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</si>
  <si>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</si>
  <si>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</si>
  <si>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</si>
  <si>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</si>
  <si>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</si>
  <si>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</si>
  <si>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</si>
  <si>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</si>
  <si>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</si>
  <si>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</si>
  <si>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</si>
  <si>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</si>
  <si>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</si>
  <si>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</si>
  <si>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</si>
  <si>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</si>
  <si>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</si>
  <si>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</si>
  <si>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</si>
  <si>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</si>
  <si>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</si>
  <si>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</si>
  <si>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</si>
  <si>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</si>
  <si>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</si>
  <si>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</si>
  <si>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</si>
  <si>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</si>
  <si>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</si>
  <si>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</si>
  <si>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</si>
  <si>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</si>
  <si>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</si>
  <si>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</si>
  <si>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</si>
  <si>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</si>
  <si>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</si>
  <si>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</si>
  <si>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</si>
  <si>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</si>
  <si>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</si>
  <si>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</si>
  <si>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</si>
  <si>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</si>
  <si>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</si>
  <si>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</si>
  <si>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</si>
  <si>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</si>
  <si>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</si>
  <si>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</si>
  <si>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</si>
  <si>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</si>
  <si>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</si>
  <si>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</si>
  <si>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</si>
  <si>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</si>
  <si>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</si>
  <si>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</si>
  <si>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</si>
  <si>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</si>
  <si>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</si>
  <si>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</si>
  <si>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</si>
  <si>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</si>
  <si>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</si>
  <si>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</si>
  <si>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</si>
  <si>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</si>
  <si>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</si>
  <si>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</si>
  <si>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</si>
  <si>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</si>
  <si>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</si>
  <si>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</si>
  <si>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</si>
  <si>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</si>
  <si>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</si>
  <si>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</si>
  <si>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</si>
  <si>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</si>
  <si>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</si>
  <si>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</si>
  <si>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</si>
  <si>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</si>
  <si>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</si>
  <si>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</si>
  <si>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</si>
  <si>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</si>
  <si>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</si>
  <si>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</si>
  <si>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</si>
  <si>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</si>
  <si>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</si>
  <si>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</si>
  <si>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</si>
  <si>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</si>
  <si>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</si>
  <si>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</si>
  <si>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</si>
  <si>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</si>
  <si>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</si>
  <si>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</si>
  <si>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</si>
  <si>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</si>
  <si>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</si>
  <si>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</si>
  <si>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</si>
  <si>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</si>
  <si>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</si>
  <si>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</si>
  <si>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</si>
  <si>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</si>
  <si>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</si>
  <si>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</si>
  <si>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</si>
  <si>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</si>
  <si>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</si>
  <si>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</si>
  <si>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</si>
  <si>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</si>
  <si>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</si>
  <si>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</si>
  <si>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</si>
  <si>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</si>
  <si>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</si>
  <si>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</si>
  <si>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</si>
  <si>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</si>
  <si>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</si>
  <si>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</si>
  <si>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</si>
  <si>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</si>
  <si>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</si>
  <si>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</si>
  <si>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</si>
  <si>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</si>
  <si>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</si>
  <si>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</si>
  <si>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</si>
  <si>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</si>
  <si>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</si>
  <si>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</si>
  <si>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</si>
  <si>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</si>
  <si>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</si>
  <si>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</si>
  <si>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</si>
  <si>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</si>
  <si>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</si>
  <si>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</si>
  <si>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</si>
  <si>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</si>
  <si>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</si>
  <si>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</si>
  <si>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</si>
  <si>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</si>
  <si>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</si>
  <si>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</si>
  <si>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</si>
  <si>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</si>
  <si>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</si>
  <si>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</si>
  <si>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</si>
  <si>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</si>
  <si>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</si>
  <si>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</si>
  <si>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</si>
  <si>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</si>
  <si>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</si>
  <si>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</si>
  <si>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</si>
  <si>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</si>
  <si>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</si>
  <si>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</si>
  <si>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</si>
  <si>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</si>
  <si>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</si>
  <si>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</si>
  <si>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</si>
  <si>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</si>
  <si>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</si>
  <si>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</si>
  <si>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</si>
  <si>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</si>
  <si>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</si>
  <si>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</si>
  <si>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</si>
  <si>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</si>
  <si>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</si>
  <si>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</si>
  <si>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</si>
  <si>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</si>
  <si>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</si>
  <si>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</si>
  <si>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</si>
  <si>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</si>
  <si>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</si>
  <si>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</si>
  <si>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</si>
  <si>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</si>
  <si>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</si>
  <si>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</si>
  <si>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</si>
  <si>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</si>
  <si>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</si>
  <si>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</si>
  <si>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</si>
  <si>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</si>
  <si>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</si>
  <si>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</si>
  <si>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</si>
  <si>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</si>
  <si>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</si>
  <si>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</si>
  <si>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</si>
  <si>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</si>
  <si>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</si>
  <si>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</si>
  <si>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</si>
  <si>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</si>
  <si>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</si>
  <si>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</si>
  <si>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</si>
  <si>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</si>
  <si>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</si>
  <si>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</si>
  <si>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</si>
  <si>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</si>
  <si>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</si>
  <si>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</si>
  <si>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</si>
  <si>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</si>
  <si>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</si>
  <si>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</si>
  <si>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</si>
  <si>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</si>
  <si>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</si>
  <si>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</si>
  <si>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</si>
  <si>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</si>
  <si>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</si>
  <si>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</si>
  <si>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</si>
  <si>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</si>
  <si>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</si>
  <si>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</si>
  <si>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</si>
  <si>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</si>
  <si>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</si>
  <si>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</si>
  <si>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</si>
  <si>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</si>
  <si>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</si>
  <si>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</si>
  <si>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</si>
  <si>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</si>
  <si>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</si>
  <si>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</si>
  <si>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</si>
  <si>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</si>
  <si>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</si>
  <si>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</si>
  <si>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</si>
  <si>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</si>
  <si>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</si>
  <si>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</si>
  <si>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</si>
  <si>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</si>
  <si>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</si>
  <si>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</si>
  <si>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</si>
  <si>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</si>
  <si>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</si>
  <si>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</si>
  <si>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</si>
  <si>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</si>
  <si>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</si>
  <si>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</si>
  <si>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</si>
  <si>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</si>
  <si>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</si>
  <si>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</si>
  <si>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</si>
  <si>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</si>
  <si>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</si>
  <si>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</si>
  <si>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</si>
  <si>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</si>
  <si>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</si>
  <si>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</si>
  <si>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</si>
  <si>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</si>
  <si>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</si>
  <si>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</si>
  <si>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</si>
  <si>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</si>
  <si>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</si>
  <si>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</si>
  <si>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</si>
  <si>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</si>
  <si>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</si>
  <si>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</si>
  <si>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</si>
  <si>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</si>
  <si>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</si>
  <si>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</si>
  <si>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</si>
  <si>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</si>
  <si>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</si>
  <si>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</si>
  <si>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</si>
  <si>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</si>
  <si>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</si>
  <si>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</si>
  <si>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</si>
  <si>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</si>
  <si>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</si>
  <si>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</si>
  <si>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</si>
  <si>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</si>
  <si>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</si>
  <si>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</si>
  <si>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</si>
  <si>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</si>
  <si>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</si>
  <si>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</si>
  <si>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</si>
  <si>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</si>
  <si>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</si>
  <si>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</si>
  <si>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</si>
  <si>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</si>
  <si>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</si>
  <si>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</si>
  <si>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</si>
  <si>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</si>
  <si>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</si>
  <si>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</si>
  <si>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</si>
  <si>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</si>
  <si>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</si>
  <si>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</si>
  <si>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</si>
  <si>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</si>
  <si>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</si>
  <si>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</si>
  <si>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</si>
  <si>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</si>
  <si>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</si>
  <si>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</si>
  <si>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</si>
  <si>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</si>
  <si>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</si>
  <si>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</si>
  <si>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</si>
  <si>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</si>
  <si>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</si>
  <si>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</si>
  <si>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</si>
  <si>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</si>
  <si>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</si>
  <si>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</si>
  <si>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</si>
  <si>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</si>
  <si>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</si>
  <si>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</si>
  <si>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</si>
  <si>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</si>
  <si>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</si>
  <si>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</si>
  <si>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</si>
  <si>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</si>
  <si>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</si>
  <si>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</si>
  <si>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</si>
  <si>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</si>
  <si>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</si>
  <si>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</si>
  <si>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</si>
  <si>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</si>
  <si>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</si>
  <si>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</si>
  <si>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</si>
  <si>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</si>
  <si>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</si>
  <si>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</si>
  <si>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</si>
  <si>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</si>
  <si>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</si>
  <si>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</si>
  <si>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</si>
  <si>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</si>
  <si>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</si>
  <si>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</si>
  <si>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</si>
  <si>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</si>
  <si>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</si>
  <si>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</si>
  <si>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</si>
  <si>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</si>
  <si>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</si>
  <si>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</si>
  <si>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</si>
  <si>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</si>
  <si>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</si>
  <si>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</si>
  <si>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</si>
  <si>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</si>
  <si>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</si>
  <si>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</si>
  <si>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</si>
  <si>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</si>
  <si>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</si>
  <si>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</si>
  <si>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</si>
  <si>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</si>
  <si>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</si>
  <si>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</si>
  <si>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</si>
  <si>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</si>
  <si>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</si>
  <si>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</si>
  <si>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</si>
  <si>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</si>
  <si>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</si>
  <si>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</si>
  <si>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</si>
  <si>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</si>
  <si>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</si>
  <si>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</si>
  <si>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</si>
  <si>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</si>
  <si>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</si>
  <si>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</si>
  <si>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</si>
  <si>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</si>
  <si>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</si>
  <si>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</si>
  <si>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</si>
  <si>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</si>
  <si>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</si>
  <si>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</si>
  <si>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</si>
  <si>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</si>
  <si>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</si>
  <si>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</si>
  <si>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</si>
  <si>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</si>
  <si>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</si>
  <si>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</si>
  <si>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</si>
  <si>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</si>
  <si>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</si>
  <si>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</si>
  <si>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</si>
  <si>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</si>
  <si>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</si>
  <si>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</si>
  <si>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</si>
  <si>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</si>
  <si>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</si>
  <si>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</si>
  <si>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</si>
  <si>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</si>
  <si>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</si>
  <si>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</si>
  <si>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</si>
  <si>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</si>
  <si>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</si>
  <si>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</si>
  <si>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</si>
  <si>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</si>
  <si>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</si>
  <si>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</si>
  <si>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</si>
  <si>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</si>
  <si>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</si>
  <si>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</si>
  <si>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</si>
  <si>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</si>
  <si>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</si>
  <si>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</si>
  <si>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</si>
  <si>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</si>
  <si>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</si>
  <si>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</si>
  <si>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</si>
  <si>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</si>
  <si>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</si>
  <si>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</si>
  <si>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</si>
  <si>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</si>
  <si>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</si>
  <si>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</si>
  <si>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</si>
  <si>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</si>
  <si>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</si>
  <si>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</si>
  <si>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</si>
  <si>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</si>
  <si>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</si>
  <si>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</si>
  <si>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</si>
  <si>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</si>
  <si>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</si>
  <si>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</si>
  <si>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</si>
  <si>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</si>
  <si>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</si>
  <si>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</si>
  <si>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</si>
  <si>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</si>
  <si>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</si>
  <si>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</si>
  <si>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</si>
  <si>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</si>
  <si>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</si>
  <si>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</si>
  <si>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</si>
  <si>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</si>
  <si>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</si>
  <si>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</si>
  <si>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</si>
  <si>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</si>
  <si>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</si>
  <si>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</si>
  <si>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</si>
  <si>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</si>
  <si>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</si>
  <si>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</si>
  <si>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</si>
  <si>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</si>
  <si>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</si>
  <si>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</si>
  <si>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</si>
  <si>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</si>
  <si>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</si>
  <si>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</si>
  <si>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</si>
  <si>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</si>
  <si>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</si>
  <si>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</si>
  <si>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</si>
  <si>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</si>
  <si>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</si>
  <si>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</si>
  <si>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</si>
  <si>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</si>
  <si>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</si>
  <si>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</si>
  <si>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</si>
  <si>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</si>
  <si>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</si>
  <si>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</si>
  <si>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</si>
  <si>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</si>
  <si>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</si>
  <si>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</si>
  <si>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</si>
  <si>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</si>
  <si>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</si>
  <si>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</si>
  <si>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</si>
  <si>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</si>
  <si>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</si>
  <si>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</si>
  <si>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</si>
  <si>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</si>
  <si>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</si>
  <si>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</si>
  <si>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</si>
  <si>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</si>
  <si>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</si>
  <si>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</si>
  <si>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</si>
  <si>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</si>
  <si>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</si>
  <si>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</si>
  <si>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</si>
  <si>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</si>
  <si>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</si>
  <si>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</si>
  <si>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</si>
  <si>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</si>
  <si>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</si>
  <si>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</si>
  <si>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</si>
  <si>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</si>
  <si>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</si>
  <si>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</si>
  <si>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</si>
  <si>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</si>
  <si>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</si>
  <si>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</si>
  <si>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</si>
  <si>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</si>
  <si>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</si>
  <si>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</si>
  <si>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</si>
  <si>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</si>
  <si>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</si>
  <si>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</si>
  <si>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</si>
  <si>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</si>
  <si>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</si>
  <si>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</si>
  <si>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</si>
  <si>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</si>
  <si>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</si>
  <si>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</si>
  <si>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</si>
  <si>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</si>
  <si>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</si>
  <si>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</si>
  <si>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</si>
  <si>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</si>
  <si>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</si>
  <si>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</si>
  <si>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</si>
  <si>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</si>
  <si>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</si>
  <si>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</si>
  <si>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</si>
  <si>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</si>
  <si>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</si>
  <si>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</si>
  <si>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</si>
  <si>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</si>
  <si>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</si>
  <si>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</si>
  <si>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</si>
  <si>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</si>
  <si>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</si>
  <si>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</si>
  <si>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</si>
  <si>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</si>
  <si>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</si>
  <si>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</si>
  <si>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</si>
  <si>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</si>
  <si>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</si>
  <si>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</si>
  <si>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</si>
  <si>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</si>
  <si>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</si>
  <si>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</si>
  <si>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</si>
  <si>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</si>
  <si>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</si>
  <si>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</si>
  <si>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</si>
  <si>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</si>
  <si>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</si>
  <si>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</si>
  <si>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</si>
  <si>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</si>
  <si>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</si>
  <si>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</si>
  <si>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</si>
  <si>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</si>
  <si>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</si>
  <si>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</si>
  <si>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</si>
  <si>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</si>
  <si>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</si>
  <si>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</si>
  <si>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</si>
  <si>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</si>
  <si>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</si>
  <si>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</si>
  <si>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</si>
  <si>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</si>
  <si>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</si>
  <si>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</si>
  <si>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</si>
  <si>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</si>
  <si>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</si>
  <si>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</si>
  <si>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</si>
  <si>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</si>
  <si>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</si>
  <si>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</si>
  <si>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</si>
  <si>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</si>
  <si>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</si>
  <si>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</si>
  <si>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</si>
  <si>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</si>
  <si>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</si>
  <si>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</si>
  <si>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</si>
  <si>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</si>
  <si>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</si>
  <si>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</si>
  <si>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</si>
  <si>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</si>
  <si>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</si>
  <si>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</si>
  <si>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</si>
  <si>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</si>
  <si>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</si>
  <si>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</si>
  <si>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</si>
  <si>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</si>
  <si>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</si>
  <si>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</si>
  <si>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</si>
  <si>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</si>
  <si>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</si>
  <si>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</si>
  <si>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</si>
  <si>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</si>
  <si>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</si>
  <si>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</si>
  <si>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</si>
  <si>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</si>
  <si>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</si>
  <si>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</si>
  <si>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</si>
  <si>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</si>
  <si>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</si>
  <si>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</si>
  <si>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</si>
  <si>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</si>
  <si>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</si>
  <si>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</si>
  <si>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</si>
  <si>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</si>
  <si>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</si>
  <si>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</si>
  <si>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</si>
  <si>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</si>
  <si>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</si>
  <si>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</si>
  <si>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</si>
  <si>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</si>
  <si>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</si>
  <si>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</si>
  <si>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</si>
  <si>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</si>
  <si>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</si>
  <si>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</si>
  <si>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</si>
  <si>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</si>
  <si>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</si>
  <si>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</si>
  <si>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</si>
  <si>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</si>
  <si>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</si>
  <si>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</si>
  <si>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</si>
  <si>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</si>
  <si>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</si>
  <si>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</si>
  <si>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</si>
  <si>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</si>
  <si>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</si>
  <si>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</si>
  <si>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</si>
  <si>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</si>
  <si>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</si>
  <si>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</si>
  <si>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</si>
  <si>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</si>
  <si>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</si>
  <si>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</si>
  <si>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</si>
  <si>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</si>
  <si>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</si>
  <si>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</si>
  <si>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</si>
  <si>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</si>
  <si>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</si>
  <si>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</si>
  <si>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</si>
  <si>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</si>
  <si>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</si>
  <si>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</si>
  <si>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</si>
  <si>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</si>
  <si>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</si>
  <si>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</si>
  <si>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</si>
  <si>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</si>
  <si>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</si>
  <si>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</si>
  <si>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</si>
  <si>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</si>
  <si>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</si>
  <si>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</si>
  <si>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</si>
  <si>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</si>
  <si>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</si>
  <si>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</si>
  <si>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</si>
  <si>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</si>
  <si>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</si>
  <si>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</si>
  <si>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</si>
  <si>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</si>
  <si>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</si>
  <si>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</si>
  <si>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</si>
  <si>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</si>
  <si>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</si>
  <si>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</si>
  <si>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</si>
  <si>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</si>
  <si>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</si>
  <si>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</si>
  <si>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</si>
  <si>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</si>
  <si>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</si>
  <si>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</si>
  <si>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</si>
  <si>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79.- Otra Desviación conocida del grupo 70 pero no mencionada anteriormente</t>
  </si>
  <si>
    <t>99.- Otra Desviación no codificada en esta clasificación</t>
  </si>
  <si>
    <t>31.- Aplastamiento sobre o contra, resultado de una caída</t>
  </si>
  <si>
    <t>32.- Aplastamiento sobre o contra, resultado de un tropiezo o choque contra un objeto inmóvil</t>
  </si>
  <si>
    <t>000.- Tipo de lesión desconocida o sin especificar</t>
  </si>
  <si>
    <t>011.- Lesiones superficiales</t>
  </si>
  <si>
    <t>012.- Heridas abiertas</t>
  </si>
  <si>
    <t>019.- Otros tipos de heridas y lesiones superficiales</t>
  </si>
  <si>
    <t>021.- Fracturas cerradas</t>
  </si>
  <si>
    <t>022.- Fracturas abiertas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</si>
  <si>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</si>
  <si>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</si>
  <si>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</si>
  <si>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</si>
  <si>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</si>
  <si>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</si>
  <si>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</si>
  <si>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</si>
  <si>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</si>
  <si>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</si>
  <si>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</si>
  <si>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</si>
  <si>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</si>
  <si>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</si>
  <si>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</si>
  <si>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</si>
  <si>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</si>
  <si>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</si>
  <si>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</si>
  <si>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</si>
  <si>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</si>
  <si>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</si>
  <si>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</si>
  <si>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</si>
  <si>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</si>
  <si>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</si>
  <si>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</si>
  <si>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</si>
  <si>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</si>
  <si>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</si>
  <si>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</si>
  <si>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</si>
  <si>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</si>
  <si>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</si>
  <si>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</si>
  <si>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</si>
  <si>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</si>
  <si>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</si>
  <si>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</si>
  <si>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</si>
  <si>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</si>
  <si>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</si>
  <si>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</si>
  <si>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</si>
  <si>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</si>
  <si>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</si>
  <si>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</si>
  <si>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</si>
  <si>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</si>
  <si>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</si>
  <si>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</si>
  <si>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</si>
  <si>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 inmóvil</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</si>
  <si>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</si>
  <si>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</si>
  <si>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</si>
  <si>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</si>
  <si>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</si>
  <si>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</si>
  <si>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</si>
  <si>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</si>
  <si>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</si>
  <si>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</si>
  <si>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</si>
  <si>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</si>
  <si>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</si>
  <si>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</si>
  <si>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</si>
  <si>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</si>
  <si>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</si>
  <si>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</si>
  <si>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</si>
  <si>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Choque o golpe contra objeto inmóvil (caídas, tropiezos, etc.)</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</si>
  <si>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</si>
  <si>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</si>
  <si>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</si>
  <si>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</si>
  <si>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</si>
  <si>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</si>
  <si>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</si>
  <si>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</si>
  <si>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</si>
  <si>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</si>
  <si>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</si>
  <si>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</si>
  <si>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</si>
  <si>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</si>
  <si>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</si>
  <si>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</si>
  <si>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</si>
  <si>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</si>
  <si>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</si>
  <si>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</si>
  <si>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</si>
  <si>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</si>
  <si>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</si>
  <si>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</si>
  <si>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</si>
  <si>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</si>
  <si>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</si>
  <si>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</si>
  <si>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</si>
  <si>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</si>
  <si>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</si>
  <si>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</si>
  <si>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</si>
  <si>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</si>
  <si>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</si>
  <si>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</si>
  <si>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</si>
  <si>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</si>
  <si>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33.- Ser pasajero a bordo de un medio de transporte</t>
  </si>
  <si>
    <t>62.- Entrar, salir</t>
  </si>
  <si>
    <t>67.- Hacer movimientos en un mismo sitio</t>
  </si>
  <si>
    <t>69.- Otra actividad física específica conocida del grupo 60 pero no mencionada anteriormente</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</si>
  <si>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</si>
  <si>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</si>
  <si>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</si>
  <si>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</si>
  <si>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</si>
  <si>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</si>
  <si>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</si>
  <si>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</si>
  <si>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</si>
  <si>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</si>
  <si>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</si>
  <si>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</si>
  <si>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</si>
  <si>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</si>
  <si>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</si>
  <si>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</si>
  <si>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</si>
  <si>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</si>
  <si>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</si>
  <si>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</si>
  <si>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</si>
  <si>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</si>
  <si>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</si>
  <si>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</si>
  <si>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</si>
  <si>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</si>
  <si>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</si>
  <si>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</si>
  <si>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</si>
  <si>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</si>
  <si>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</si>
  <si>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</si>
  <si>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</si>
  <si>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</si>
  <si>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</si>
  <si>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</si>
  <si>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</si>
  <si>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</si>
  <si>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</si>
  <si>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</si>
  <si>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</si>
  <si>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</si>
  <si>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</si>
  <si>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</si>
  <si>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</si>
  <si>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</si>
  <si>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</si>
  <si>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</si>
  <si>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</si>
  <si>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</si>
  <si>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</si>
  <si>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</si>
  <si>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</si>
  <si>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71.- Todo el cuerpo (efectos sistémicos)</t>
  </si>
  <si>
    <t>81.- Sorpresa, miedo</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</si>
  <si>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</si>
  <si>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</si>
  <si>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</si>
  <si>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</si>
  <si>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</si>
  <si>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</si>
  <si>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</si>
  <si>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</si>
  <si>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</si>
  <si>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</si>
  <si>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</si>
  <si>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</si>
  <si>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</si>
  <si>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</si>
  <si>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</si>
  <si>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</si>
  <si>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</si>
  <si>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</si>
  <si>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</si>
  <si>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</si>
  <si>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</si>
  <si>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</si>
  <si>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</si>
  <si>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</si>
  <si>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</si>
  <si>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</si>
  <si>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</si>
  <si>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</si>
  <si>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</si>
  <si>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</si>
  <si>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</si>
  <si>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</si>
  <si>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59.- Otra actividad física específica conocida del grupo 50 pero no mencionada anteriormente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</si>
  <si>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</si>
  <si>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</si>
  <si>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</si>
  <si>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</si>
  <si>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</si>
  <si>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</si>
  <si>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081.- En el interior (salas de actividades deportivas, gimnasios, piscinas cubiertas)</t>
  </si>
  <si>
    <t>13.- Explosión</t>
  </si>
  <si>
    <t>83.- Golpes, patadas, cabezazos, estrangulamiento</t>
  </si>
  <si>
    <t>48.- Tronco, múltiples partes afectadas</t>
  </si>
  <si>
    <t>58.- Extremidades superiores, múltiples partes afectadas</t>
  </si>
  <si>
    <t>091.- Elevados en una superficie fija (tejados, terrazas, etc.)</t>
  </si>
  <si>
    <t>89.- Otra Desviación conocida del grupo 80 pero no mencionada anteriormente</t>
  </si>
  <si>
    <t>072.- Infecciones agudas</t>
  </si>
  <si>
    <t>73.- Trauma psíquico</t>
  </si>
  <si>
    <t>01 Agricultura, ganadería, caza y servicios relacionados con las mismas</t>
  </si>
  <si>
    <t>02 Silvicultura y explotación forestal</t>
  </si>
  <si>
    <t>03 Pesca y acuicultura</t>
  </si>
  <si>
    <t>08 Otras industrias extractivas</t>
  </si>
  <si>
    <t>10 Industria de la alimentación</t>
  </si>
  <si>
    <t>11 Fabricación de bebidas</t>
  </si>
  <si>
    <t>13 Industria textil</t>
  </si>
  <si>
    <t>15 Industria del cuero y del calzado</t>
  </si>
  <si>
    <t>16 Industria de la madera y del corcho, excepto muebles cestería y espartería</t>
  </si>
  <si>
    <t>17 Industria del papel</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</si>
  <si>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</si>
  <si>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</si>
  <si>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</si>
  <si>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</si>
  <si>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28 Fabricación de maquinaria y equipo ncop</t>
  </si>
  <si>
    <t>29 Fabricación de vehículos de motor, remolques y semirremolques</t>
  </si>
  <si>
    <t>31 Fabricación de muebles</t>
  </si>
  <si>
    <t>33 Reparación e instalación de maquinaria y equipo</t>
  </si>
  <si>
    <t>38 Recogida, tratamiento y eliminación de residuos valorización</t>
  </si>
  <si>
    <t>41 Construcción de edificios</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</si>
  <si>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</si>
  <si>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</si>
  <si>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</si>
  <si>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</si>
  <si>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</si>
  <si>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53 Actividades postales y de correos</t>
  </si>
  <si>
    <t>55 Servicios de alojamiento</t>
  </si>
  <si>
    <t>56 Servicios de comidas y bebidas</t>
  </si>
  <si>
    <t>78 Actividades relacionadas con el empleo</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</si>
  <si>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</si>
  <si>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</si>
  <si>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</si>
  <si>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</si>
  <si>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</si>
  <si>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</si>
  <si>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</si>
  <si>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</si>
  <si>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93 Actividades deportivas, recreativas y de entretenimiento</t>
  </si>
  <si>
    <t>94 Actividades asociativas</t>
  </si>
  <si>
    <t>95 Reparación de ordenadores, efectos personales y artículos de uso doméstico</t>
  </si>
  <si>
    <t>96 Otros servicios personales</t>
  </si>
  <si>
    <t>37 Recogida y tratamiento de aguas residuales</t>
  </si>
  <si>
    <t>64 Servicios financieros, excepto seguros y fondos de pensiones</t>
  </si>
  <si>
    <t>Q- Ocupaciones militares</t>
  </si>
  <si>
    <t>31.- Conducir un medio de transporte o un equipo de carga - móvil y con motor</t>
  </si>
  <si>
    <t>32.- Conducir un medio de transporte o un equipo de carga - móvil y sin motor</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</si>
  <si>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</si>
  <si>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</si>
  <si>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</si>
  <si>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</si>
  <si>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</si>
  <si>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</si>
  <si>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64.- Arrastrarse, trepar, etc</t>
  </si>
  <si>
    <t>65.- Levantarse, sentarse, etc</t>
  </si>
  <si>
    <t>70.- Estar presente - Sin especificar</t>
  </si>
  <si>
    <t>99.- Otra actividad física específica no codificada en esta clasificac</t>
  </si>
  <si>
    <t>21.- En estado de sólido-desbordamiento, vuelco</t>
  </si>
  <si>
    <t>22.- En estado líquido-escape, rezumamiento, derrame, salpicadura, aspersión</t>
  </si>
  <si>
    <t>24.- Pulverulento-emanación de humos, emisión de polvo, partículas</t>
  </si>
  <si>
    <t>33.- Resbalón, caída, derrumbamiento de agente material-superior (que cae sobre la víctima)</t>
  </si>
  <si>
    <t>34.- Resbalón, caída, derrumbamiento de agente material-inferior (que arrastra a la víctima)</t>
  </si>
  <si>
    <t>35.- Resbalón, caída, derrumbamiento de agente material-al mismo nivel</t>
  </si>
  <si>
    <t>41.- Pérdida (total o parcial) de control-de máquina (incluido el arranque intempestivo), así como de la materia sobre la que se trabaje con la máquina</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</si>
  <si>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</si>
  <si>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</si>
  <si>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</si>
  <si>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</si>
  <si>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</si>
  <si>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75.- Caminar con dificultad, traspiés, resbalón-sin caída</t>
  </si>
  <si>
    <t>83.- Violencia, agresión, amenaza-ejercida por personas ajenas a la empresa sobre las víctimas en el marco de sus funciones (atraco a banco, conductores autobús, etc)</t>
  </si>
  <si>
    <t>84.- Agresión, empujón-por animales</t>
  </si>
  <si>
    <t>13.- Contacto con llamas directas u objetos o entornos-con elevada temperatura o en llamas</t>
  </si>
  <si>
    <t>15.- Contacto con sustancias peligrosas-a través de la nariz, la boca, por inhalación</t>
  </si>
  <si>
    <t>16.- Contacto con sustancias peligrosas-sobre o a través de la piel y de los ojos</t>
  </si>
  <si>
    <t>39.- Otro contacto-Tipo de lesión conocido del grupo 30 pero no mencionado anteriormente</t>
  </si>
  <si>
    <t>41.- Choque o golpe contra un objeto-proyectado</t>
  </si>
  <si>
    <t>42.- Choque o golpe contra un objeto-que cae</t>
  </si>
  <si>
    <t>43.- Choque o golpe contra un objeto-en balanceo</t>
  </si>
  <si>
    <t>44.- Choque o golpe contra un objeto (incluidos los vehículos)-en movimiento</t>
  </si>
  <si>
    <t>45.- Colisión con un objeto (incluidos los vehículos)-colisión con una persona (la víctima está en movimiento)</t>
  </si>
  <si>
    <t>49.- Otro contacto-Tipo de lesión conocido del grupo 40 pero no mencionado anteriormente</t>
  </si>
  <si>
    <t>51.- Contacto con un «agente material» cortante (cuchillo u hoja)</t>
  </si>
  <si>
    <t>52.- Contacto con un «agente material» punzante (clavo o herramienta afilada)</t>
  </si>
  <si>
    <t>53.- Contacto con un «agente material» que arañe (rallador, lija, tabla no cepillada, etc)</t>
  </si>
  <si>
    <t>59.- Otro contacto-Tipo de lesión conocido del grupo 50 pero no mencionado anteriormente</t>
  </si>
  <si>
    <t>61.- Quedar atrapado, ser aplastado-en</t>
  </si>
  <si>
    <t>62.- Quedar atrapado, ser aplastado-bajo</t>
  </si>
  <si>
    <t>63.- Quedar atrapado, ser aplastado-entre</t>
  </si>
  <si>
    <t>69.- Otro contacto-Tipo de lesión conocido del grupo 60 pero no mencionado anteriormente</t>
  </si>
  <si>
    <t>71.- Sobreesfuerzo físico-sobre el sistema musculoesquelético</t>
  </si>
  <si>
    <t>89.- Otro contacto-Tipo de lesión conocido del grupo 80 pero no mencionado antes</t>
  </si>
  <si>
    <t>99.- Otro contacto-Tipo de lesión no codificado en la presente clasificación</t>
  </si>
  <si>
    <t>073.- COVID-19</t>
  </si>
  <si>
    <t>06.- Otros</t>
  </si>
  <si>
    <t>99.- No consta</t>
  </si>
  <si>
    <t>81.- Mordedura</t>
  </si>
  <si>
    <t>00.- Parte del cuerpo afectada, sin especificar</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</si>
  <si>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</si>
  <si>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</si>
  <si>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29.- Otro contacto-Tipo de lesión conocido del grupo 20 pero no mencionado anteriormente</t>
  </si>
  <si>
    <t>081.- Asfixias</t>
  </si>
  <si>
    <t xml:space="preserve">NOVEDADES IMPORTANTES EN LOS AVANCES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</si>
</sst>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81">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7" fillId="3" borderId="0" xfId="0" applyNumberFormat="1" applyFont="1" applyFill="1" applyBorder="1" applyAlignment="1">
      <alignment vertical="top"/>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6" borderId="0" xfId="0" applyFont="1" applyFill="1" applyBorder="1" applyAlignment="1" applyProtection="1">
      <alignment horizontal="center" vertical="center"/>
    </xf>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69" fontId="47" fillId="3" borderId="0" xfId="9" applyNumberFormat="1" applyFont="1" applyFill="1" applyAlignment="1">
      <alignment vertical="center"/>
    </xf>
    <xf numFmtId="166" fontId="48" fillId="3" borderId="0" xfId="0" applyNumberFormat="1" applyFont="1" applyFill="1" applyAlignment="1">
      <alignment vertical="top"/>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6" fillId="3" borderId="0" xfId="0" applyFont="1" applyFill="1" applyBorder="1" applyAlignment="1">
      <alignment vertical="center" wrapText="1"/>
    </xf>
    <xf numFmtId="0" fontId="48" fillId="3" borderId="0" xfId="0" applyFont="1" applyFill="1" applyBorder="1" applyAlignment="1">
      <alignment horizontal="right" vertical="top" wrapText="1" indent="1"/>
    </xf>
    <xf numFmtId="0" fontId="46" fillId="3" borderId="0" xfId="0" applyFont="1" applyFill="1" applyAlignment="1">
      <alignment horizontal="left" vertical="top" wrapTex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0" fontId="45" fillId="6" borderId="0" xfId="0" applyFont="1" applyFill="1"/>
    <xf numFmtId="166" fontId="47" fillId="3" borderId="0" xfId="0" applyNumberFormat="1" applyFont="1" applyFill="1" applyBorder="1" applyAlignment="1">
      <alignment horizontal="right" vertical="center"/>
    </xf>
    <xf numFmtId="0" fontId="43" fillId="3" borderId="17" xfId="0" applyFont="1" applyFill="1" applyBorder="1" applyAlignment="1" applyProtection="1">
      <alignment horizontal="center" vertical="center"/>
    </xf>
    <xf numFmtId="0" fontId="43" fillId="3" borderId="0" xfId="0" applyFont="1" applyFill="1" applyBorder="1" applyAlignment="1">
      <alignment vertical="center" wrapText="1"/>
    </xf>
    <xf numFmtId="166" fontId="47" fillId="3" borderId="0" xfId="0" applyNumberFormat="1" applyFont="1" applyFill="1" applyBorder="1" applyAlignment="1">
      <alignment horizontal="right" vertical="center" indent="1"/>
    </xf>
    <xf numFmtId="0" fontId="61" fillId="7" borderId="0" xfId="0" applyFont="1" applyFill="1" applyAlignment="1">
      <alignment horizontal="left" vertical="center"/>
    </xf>
    <xf numFmtId="0" fontId="48" fillId="3" borderId="0" xfId="0" applyFont="1" applyFill="1" applyBorder="1" applyAlignment="1">
      <alignment horizontal="right" vertical="top" indent="1"/>
    </xf>
    <xf numFmtId="3"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vertical="center" wrapText="1" indent="1"/>
    </xf>
    <xf numFmtId="4" fontId="48" fillId="3" borderId="0" xfId="0" applyNumberFormat="1" applyFont="1" applyFill="1" applyAlignment="1">
      <alignment horizontal="right"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applyAlignment="1"/>
    <xf numFmtId="3" fontId="48" fillId="3" borderId="0" xfId="0" applyNumberFormat="1" applyFont="1" applyFill="1" applyBorder="1" applyAlignment="1">
      <alignment horizontal="right" vertical="center"/>
    </xf>
    <xf numFmtId="3" fontId="48" fillId="3" borderId="0" xfId="0" applyNumberFormat="1" applyFont="1" applyFill="1" applyBorder="1" applyAlignment="1">
      <alignment horizontal="right" vertical="center" wrapText="1"/>
    </xf>
    <xf numFmtId="166" fontId="48" fillId="3" borderId="0" xfId="0" applyNumberFormat="1" applyFont="1" applyFill="1" applyAlignment="1">
      <alignment horizontal="right" vertical="center"/>
    </xf>
    <xf numFmtId="0" fontId="53" fillId="5" borderId="0" xfId="1" applyFont="1" applyFill="1" applyAlignment="1" applyProtection="1">
      <alignment horizontal="center" vertical="center"/>
    </xf>
    <xf numFmtId="17" fontId="55" fillId="6" borderId="0" xfId="0" applyNumberFormat="1" applyFont="1" applyFill="1" applyBorder="1" applyAlignment="1">
      <alignment horizontal="left"/>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0" fontId="53" fillId="5" borderId="0" xfId="1" applyFont="1" applyFill="1" applyAlignment="1" applyProtection="1">
      <alignment horizontal="center" vertical="center"/>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2" fillId="3" borderId="0" xfId="0" applyNumberFormat="1"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26" fillId="3" borderId="0" xfId="0" applyFont="1" applyFill="1" applyAlignment="1">
      <alignment horizontal="justify" vertical="top" wrapText="1"/>
    </xf>
    <xf numFmtId="0" fontId="9" fillId="0" borderId="0" xfId="0" applyFont="1" applyAlignment="1">
      <alignment wrapText="1"/>
    </xf>
    <xf numFmtId="0" fontId="9" fillId="3" borderId="0" xfId="0" quotePrefix="1"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horizontal="justify" vertical="top" wrapText="1"/>
    </xf>
    <xf numFmtId="0" fontId="9" fillId="3" borderId="0" xfId="0" applyFont="1" applyFill="1" applyAlignment="1">
      <alignment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0" fontId="60" fillId="3" borderId="0" xfId="0" applyFont="1" applyFill="1" applyAlignment="1">
      <alignment horizontal="justify" vertical="top" wrapText="1"/>
    </xf>
    <xf numFmtId="0" fontId="45" fillId="0" borderId="0" xfId="0" applyFont="1" applyAlignment="1">
      <alignment wrapText="1"/>
    </xf>
    <xf numFmtId="0" fontId="9" fillId="8" borderId="0" xfId="0" applyFont="1" applyFill="1" applyAlignment="1">
      <alignment wrapText="1"/>
    </xf>
    <xf numFmtId="0" fontId="60" fillId="3" borderId="0" xfId="0" applyFont="1" applyFill="1" applyAlignment="1">
      <alignment horizontal="center" wrapText="1"/>
    </xf>
    <xf numFmtId="0" fontId="9" fillId="3" borderId="0" xfId="0" applyNumberFormat="1" applyFont="1" applyFill="1" applyAlignment="1">
      <alignment horizontal="justify" vertical="top" wrapText="1"/>
    </xf>
    <xf numFmtId="4" fontId="48" fillId="3" borderId="0" xfId="0" applyNumberFormat="1" applyFont="1" applyFill="1" applyBorder="1" applyAlignment="1">
      <alignment horizontal="right" inden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heetViews>
  <sheetFormatPr baseColWidth="10" defaultColWidth="0" defaultRowHeight="13.2"/>
  <cols>
    <col min="1" max="1" width="22" style="11" customWidth="1"/>
    <col min="2" max="2" width="87.109375" style="11" customWidth="1"/>
    <col min="3" max="16384" width="0" style="11" hidden="1"/>
  </cols>
  <sheetData>
    <row r="2" spans="1:2" s="15" customFormat="1" ht="31.2">
      <c r="A2" s="13" t="s">
        <v>31</v>
      </c>
      <c r="B2" s="14"/>
    </row>
    <row r="3" spans="1:2" ht="12.75" customHeight="1">
      <c r="A3" s="16"/>
      <c r="B3" s="16"/>
    </row>
    <row r="4" spans="1:2" ht="13.8">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22" t="s">
        <v>83</v>
      </c>
      <c r="B8" s="323"/>
    </row>
    <row r="9" spans="1:2" s="27" customFormat="1" ht="2.25" customHeight="1">
      <c r="A9" s="25"/>
      <c r="B9" s="26"/>
    </row>
    <row r="10" spans="1:2" ht="13.5" customHeight="1">
      <c r="A10" s="21" t="s">
        <v>21</v>
      </c>
      <c r="B10" s="22" t="s">
        <v>3428</v>
      </c>
    </row>
    <row r="11" spans="1:2" ht="13.5" customHeight="1">
      <c r="A11" s="21" t="s">
        <v>3429</v>
      </c>
      <c r="B11" s="22" t="s">
        <v>3430</v>
      </c>
    </row>
    <row r="12" spans="1:2" ht="13.5" customHeight="1">
      <c r="A12" s="21" t="s">
        <v>3431</v>
      </c>
      <c r="B12" s="22" t="s">
        <v>3434</v>
      </c>
    </row>
    <row r="13" spans="1:2" ht="13.5" customHeight="1">
      <c r="A13" s="21" t="s">
        <v>3433</v>
      </c>
      <c r="B13" s="22" t="s">
        <v>3432</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3435</v>
      </c>
      <c r="B31" s="22" t="s">
        <v>3436</v>
      </c>
    </row>
    <row r="32" spans="1:2" ht="13.5" customHeight="1">
      <c r="A32" s="21" t="s">
        <v>3437</v>
      </c>
      <c r="B32" s="22" t="s">
        <v>3438</v>
      </c>
    </row>
    <row r="33" spans="1:2" ht="13.5" customHeight="1">
      <c r="A33" s="21" t="s">
        <v>3439</v>
      </c>
      <c r="B33" s="22" t="s">
        <v>3440</v>
      </c>
    </row>
    <row r="34" spans="1:2" ht="13.5" customHeight="1">
      <c r="A34" s="21" t="s">
        <v>3441</v>
      </c>
      <c r="B34" s="22" t="s">
        <v>3442</v>
      </c>
    </row>
    <row r="35" spans="1:2" ht="13.5" customHeight="1">
      <c r="A35" s="21" t="s">
        <v>3443</v>
      </c>
      <c r="B35" s="22" t="s">
        <v>3444</v>
      </c>
    </row>
    <row r="36" spans="1:2" ht="13.5" customHeight="1">
      <c r="A36" s="21" t="s">
        <v>3445</v>
      </c>
      <c r="B36" s="22" t="s">
        <v>3446</v>
      </c>
    </row>
    <row r="37" spans="1:2" s="2" customFormat="1" ht="27" customHeight="1">
      <c r="A37" s="320" t="s">
        <v>4</v>
      </c>
      <c r="B37" s="321"/>
    </row>
    <row r="38" spans="1:2" ht="2.25" customHeight="1">
      <c r="A38" s="30"/>
      <c r="B38" s="31"/>
    </row>
    <row r="39" spans="1:2" ht="13.5" customHeight="1">
      <c r="A39" s="21" t="s">
        <v>3447</v>
      </c>
      <c r="B39" s="22" t="s">
        <v>3448</v>
      </c>
    </row>
    <row r="40" spans="1:2" ht="13.5" customHeight="1">
      <c r="A40" s="21" t="s">
        <v>3449</v>
      </c>
      <c r="B40" s="22" t="s">
        <v>3450</v>
      </c>
    </row>
    <row r="41" spans="1:2" ht="13.5" customHeight="1">
      <c r="A41" s="21" t="s">
        <v>3451</v>
      </c>
      <c r="B41" s="22" t="s">
        <v>3452</v>
      </c>
    </row>
    <row r="42" spans="1:2" ht="12" customHeight="1">
      <c r="A42" s="28"/>
      <c r="B42" s="29"/>
    </row>
    <row r="43" spans="1:2" s="2" customFormat="1" ht="27" customHeight="1">
      <c r="A43" s="320" t="s">
        <v>1641</v>
      </c>
      <c r="B43" s="321"/>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320" t="s">
        <v>2</v>
      </c>
      <c r="B48" s="321"/>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8" topLeftCell="A9" activePane="bottomLeft" state="frozen"/>
      <selection pane="bottomLeft" sqref="A1:C1"/>
    </sheetView>
  </sheetViews>
  <sheetFormatPr baseColWidth="10" defaultColWidth="11.44140625" defaultRowHeight="24.75" customHeight="1"/>
  <cols>
    <col min="1" max="1" width="66.44140625" style="240" customWidth="1"/>
    <col min="2" max="2" width="10.5546875" style="240" customWidth="1"/>
    <col min="3" max="5" width="9.6640625" style="240" customWidth="1"/>
    <col min="6" max="6" width="15.109375" style="240" customWidth="1"/>
    <col min="7" max="9" width="11.44140625" style="240"/>
    <col min="10" max="10" width="2.109375" style="240" customWidth="1"/>
    <col min="11" max="16384" width="11.44140625" style="240"/>
  </cols>
  <sheetData>
    <row r="1" spans="1:10" s="254" customFormat="1" ht="15.75" customHeight="1">
      <c r="A1" s="326" t="s">
        <v>33</v>
      </c>
      <c r="B1" s="339"/>
      <c r="C1" s="339"/>
      <c r="D1" s="286"/>
      <c r="E1" s="286"/>
      <c r="F1" s="318" t="s">
        <v>102</v>
      </c>
    </row>
    <row r="2" spans="1:10" s="254" customFormat="1" ht="5.25" customHeight="1">
      <c r="A2" s="255"/>
      <c r="B2" s="253"/>
      <c r="C2" s="253"/>
      <c r="D2" s="253"/>
      <c r="E2" s="253"/>
    </row>
    <row r="3" spans="1:10" s="287" customFormat="1" ht="15" customHeight="1">
      <c r="A3" s="256" t="s">
        <v>95</v>
      </c>
      <c r="B3" s="256"/>
      <c r="C3" s="256"/>
      <c r="D3" s="256"/>
      <c r="E3" s="256"/>
    </row>
    <row r="4" spans="1:10" s="287" customFormat="1" ht="15" customHeight="1">
      <c r="A4" s="259" t="s">
        <v>13</v>
      </c>
      <c r="B4" s="260"/>
      <c r="C4" s="260"/>
      <c r="D4" s="260"/>
      <c r="E4" s="260"/>
      <c r="F4" s="288"/>
    </row>
    <row r="5" spans="1:10" s="289" customFormat="1" ht="6" customHeight="1">
      <c r="A5" s="263"/>
      <c r="B5" s="264"/>
      <c r="C5" s="264"/>
      <c r="D5" s="264"/>
      <c r="E5" s="264"/>
    </row>
    <row r="6" spans="1:10" s="268" customFormat="1" ht="15" customHeight="1" thickBot="1">
      <c r="A6" s="319">
        <v>44562</v>
      </c>
      <c r="B6" s="267"/>
      <c r="C6" s="267"/>
    </row>
    <row r="7" spans="1:10" s="287" customFormat="1" ht="21.75" customHeight="1">
      <c r="A7" s="290"/>
      <c r="B7" s="344"/>
      <c r="C7" s="344"/>
      <c r="D7" s="344"/>
      <c r="E7" s="269"/>
    </row>
    <row r="8" spans="1:10" s="287" customFormat="1" ht="21.75" customHeight="1">
      <c r="A8" s="291"/>
      <c r="B8" s="270" t="s">
        <v>35</v>
      </c>
      <c r="C8" s="270" t="s">
        <v>36</v>
      </c>
      <c r="D8" s="270" t="s">
        <v>37</v>
      </c>
      <c r="E8" s="270" t="s">
        <v>38</v>
      </c>
    </row>
    <row r="9" spans="1:10" s="268" customFormat="1" ht="26.25" customHeight="1">
      <c r="A9" s="292" t="s">
        <v>38</v>
      </c>
      <c r="B9" s="293">
        <f>SUM(B10:B25)</f>
        <v>27</v>
      </c>
      <c r="C9" s="293">
        <f>SUM(C11:C25)</f>
        <v>0</v>
      </c>
      <c r="D9" s="293">
        <f>SUM(D11:D25)</f>
        <v>0</v>
      </c>
      <c r="E9" s="293">
        <f>SUM(B9:D9)</f>
        <v>27</v>
      </c>
      <c r="F9" s="294"/>
    </row>
    <row r="10" spans="1:10" s="268" customFormat="1" ht="15.6" customHeight="1">
      <c r="A10" s="295" t="s">
        <v>1625</v>
      </c>
      <c r="B10" s="296">
        <v>0</v>
      </c>
      <c r="C10" s="296">
        <v>0</v>
      </c>
      <c r="D10" s="296">
        <v>0</v>
      </c>
      <c r="E10" s="297">
        <f t="shared" ref="E10:E25" si="0">SUM(B10:D10)</f>
        <v>0</v>
      </c>
      <c r="F10" s="240"/>
      <c r="G10" s="240"/>
      <c r="H10" s="240"/>
      <c r="I10" s="240"/>
    </row>
    <row r="11" spans="1:10" s="268" customFormat="1" ht="15.6" customHeight="1">
      <c r="A11" s="295" t="s">
        <v>1626</v>
      </c>
      <c r="B11" s="296">
        <v>2</v>
      </c>
      <c r="C11" s="296">
        <v>0</v>
      </c>
      <c r="D11" s="296">
        <v>0</v>
      </c>
      <c r="E11" s="297">
        <f t="shared" si="0"/>
        <v>2</v>
      </c>
      <c r="F11" s="238"/>
      <c r="G11" s="238"/>
      <c r="H11" s="238"/>
      <c r="I11" s="238"/>
      <c r="J11" s="238"/>
    </row>
    <row r="12" spans="1:10" s="268" customFormat="1" ht="15.6" customHeight="1">
      <c r="A12" s="295" t="s">
        <v>1627</v>
      </c>
      <c r="B12" s="296">
        <v>0</v>
      </c>
      <c r="C12" s="296">
        <v>0</v>
      </c>
      <c r="D12" s="296">
        <v>0</v>
      </c>
      <c r="E12" s="297">
        <f t="shared" si="0"/>
        <v>0</v>
      </c>
      <c r="F12" s="238"/>
      <c r="G12" s="238"/>
      <c r="H12" s="238"/>
      <c r="I12" s="238"/>
      <c r="J12" s="238"/>
    </row>
    <row r="13" spans="1:10" s="268" customFormat="1" ht="15.6" customHeight="1">
      <c r="A13" s="295" t="s">
        <v>1628</v>
      </c>
      <c r="B13" s="296">
        <v>0</v>
      </c>
      <c r="C13" s="296">
        <v>0</v>
      </c>
      <c r="D13" s="296">
        <v>0</v>
      </c>
      <c r="E13" s="297">
        <f t="shared" si="0"/>
        <v>0</v>
      </c>
      <c r="F13" s="238"/>
      <c r="G13" s="238"/>
      <c r="H13" s="238"/>
      <c r="I13" s="238"/>
      <c r="J13" s="238"/>
    </row>
    <row r="14" spans="1:10" s="268" customFormat="1" ht="15.6" customHeight="1">
      <c r="A14" s="295" t="s">
        <v>1629</v>
      </c>
      <c r="B14" s="296">
        <v>1</v>
      </c>
      <c r="C14" s="296">
        <v>0</v>
      </c>
      <c r="D14" s="296">
        <v>0</v>
      </c>
      <c r="E14" s="297">
        <f t="shared" si="0"/>
        <v>1</v>
      </c>
      <c r="F14" s="238"/>
      <c r="G14" s="238"/>
      <c r="H14" s="238"/>
      <c r="I14" s="238"/>
      <c r="J14" s="238"/>
    </row>
    <row r="15" spans="1:10" s="268" customFormat="1" ht="15.6" customHeight="1">
      <c r="A15" s="295" t="s">
        <v>1630</v>
      </c>
      <c r="B15" s="296">
        <v>3</v>
      </c>
      <c r="C15" s="296">
        <v>0</v>
      </c>
      <c r="D15" s="296">
        <v>0</v>
      </c>
      <c r="E15" s="297">
        <f t="shared" si="0"/>
        <v>3</v>
      </c>
      <c r="F15" s="238"/>
      <c r="G15" s="238"/>
      <c r="H15" s="238"/>
      <c r="I15" s="238"/>
      <c r="J15" s="238"/>
    </row>
    <row r="16" spans="1:10" s="268" customFormat="1" ht="15.6" customHeight="1">
      <c r="A16" s="295" t="s">
        <v>1631</v>
      </c>
      <c r="B16" s="296">
        <v>2</v>
      </c>
      <c r="C16" s="296">
        <v>0</v>
      </c>
      <c r="D16" s="296">
        <v>0</v>
      </c>
      <c r="E16" s="297">
        <f t="shared" si="0"/>
        <v>2</v>
      </c>
      <c r="F16" s="238"/>
      <c r="G16" s="238"/>
      <c r="H16" s="238"/>
      <c r="I16" s="238"/>
      <c r="J16" s="238"/>
    </row>
    <row r="17" spans="1:10" s="268" customFormat="1" ht="15.6" customHeight="1">
      <c r="A17" s="295" t="s">
        <v>1632</v>
      </c>
      <c r="B17" s="296">
        <v>5</v>
      </c>
      <c r="C17" s="296">
        <v>0</v>
      </c>
      <c r="D17" s="296">
        <v>0</v>
      </c>
      <c r="E17" s="297">
        <f t="shared" si="0"/>
        <v>5</v>
      </c>
      <c r="F17" s="238"/>
      <c r="G17" s="238"/>
      <c r="H17" s="238"/>
      <c r="I17" s="238"/>
      <c r="J17" s="238"/>
    </row>
    <row r="18" spans="1:10" s="268" customFormat="1" ht="15.6" customHeight="1">
      <c r="A18" s="295" t="s">
        <v>1633</v>
      </c>
      <c r="B18" s="296">
        <v>0</v>
      </c>
      <c r="C18" s="296">
        <v>0</v>
      </c>
      <c r="D18" s="296">
        <v>0</v>
      </c>
      <c r="E18" s="297">
        <f t="shared" si="0"/>
        <v>0</v>
      </c>
      <c r="F18" s="238"/>
      <c r="G18" s="238"/>
      <c r="H18" s="238"/>
      <c r="I18" s="238"/>
      <c r="J18" s="238"/>
    </row>
    <row r="19" spans="1:10" s="268" customFormat="1" ht="15.6" customHeight="1">
      <c r="A19" s="295" t="s">
        <v>1634</v>
      </c>
      <c r="B19" s="296">
        <v>1</v>
      </c>
      <c r="C19" s="296">
        <v>0</v>
      </c>
      <c r="D19" s="296">
        <v>0</v>
      </c>
      <c r="E19" s="297">
        <f t="shared" si="0"/>
        <v>1</v>
      </c>
      <c r="F19" s="238"/>
      <c r="G19" s="238"/>
      <c r="H19" s="238"/>
      <c r="I19" s="238"/>
      <c r="J19" s="238"/>
    </row>
    <row r="20" spans="1:10" s="268" customFormat="1" ht="15.6" customHeight="1">
      <c r="A20" s="295" t="s">
        <v>1635</v>
      </c>
      <c r="B20" s="296">
        <v>1</v>
      </c>
      <c r="C20" s="296">
        <v>0</v>
      </c>
      <c r="D20" s="296">
        <v>0</v>
      </c>
      <c r="E20" s="297">
        <f t="shared" si="0"/>
        <v>1</v>
      </c>
      <c r="F20" s="238"/>
      <c r="G20" s="238"/>
      <c r="H20" s="238"/>
      <c r="I20" s="238"/>
      <c r="J20" s="238"/>
    </row>
    <row r="21" spans="1:10" s="268" customFormat="1" ht="15.6" customHeight="1">
      <c r="A21" s="295" t="s">
        <v>1636</v>
      </c>
      <c r="B21" s="296">
        <v>1</v>
      </c>
      <c r="C21" s="296">
        <v>0</v>
      </c>
      <c r="D21" s="296">
        <v>0</v>
      </c>
      <c r="E21" s="297">
        <f t="shared" si="0"/>
        <v>1</v>
      </c>
      <c r="F21" s="238"/>
      <c r="G21" s="238"/>
      <c r="H21" s="238"/>
      <c r="I21" s="238"/>
      <c r="J21" s="238"/>
    </row>
    <row r="22" spans="1:10" s="268" customFormat="1" ht="15.6" customHeight="1">
      <c r="A22" s="295" t="s">
        <v>1637</v>
      </c>
      <c r="B22" s="296">
        <v>1</v>
      </c>
      <c r="C22" s="296">
        <v>0</v>
      </c>
      <c r="D22" s="296">
        <v>0</v>
      </c>
      <c r="E22" s="297">
        <f t="shared" si="0"/>
        <v>1</v>
      </c>
      <c r="F22" s="238"/>
      <c r="G22" s="238"/>
      <c r="H22" s="238"/>
      <c r="I22" s="238"/>
      <c r="J22" s="238"/>
    </row>
    <row r="23" spans="1:10" s="268" customFormat="1" ht="15.6" customHeight="1">
      <c r="A23" s="295" t="s">
        <v>1638</v>
      </c>
      <c r="B23" s="296">
        <v>1</v>
      </c>
      <c r="C23" s="296">
        <v>0</v>
      </c>
      <c r="D23" s="296">
        <v>0</v>
      </c>
      <c r="E23" s="297">
        <f t="shared" si="0"/>
        <v>1</v>
      </c>
      <c r="F23" s="238"/>
      <c r="G23" s="238"/>
      <c r="H23" s="238"/>
      <c r="I23" s="238"/>
      <c r="J23" s="238"/>
    </row>
    <row r="24" spans="1:10" s="268" customFormat="1" ht="15.6" customHeight="1">
      <c r="A24" s="295" t="s">
        <v>1639</v>
      </c>
      <c r="B24" s="296">
        <v>5</v>
      </c>
      <c r="C24" s="296">
        <v>0</v>
      </c>
      <c r="D24" s="296">
        <v>0</v>
      </c>
      <c r="E24" s="297">
        <f t="shared" si="0"/>
        <v>5</v>
      </c>
      <c r="F24" s="238"/>
      <c r="G24" s="238"/>
      <c r="H24" s="238"/>
      <c r="I24" s="238"/>
      <c r="J24" s="238"/>
    </row>
    <row r="25" spans="1:10" s="268" customFormat="1" ht="15.6" customHeight="1">
      <c r="A25" s="295" t="s">
        <v>1640</v>
      </c>
      <c r="B25" s="296">
        <v>4</v>
      </c>
      <c r="C25" s="296">
        <v>0</v>
      </c>
      <c r="D25" s="296">
        <v>0</v>
      </c>
      <c r="E25" s="297">
        <f t="shared" si="0"/>
        <v>4</v>
      </c>
      <c r="F25" s="298"/>
      <c r="G25" s="240"/>
      <c r="H25" s="240"/>
      <c r="I25" s="240"/>
    </row>
    <row r="26" spans="1:10" ht="30" customHeight="1">
      <c r="A26" s="349" t="s">
        <v>20</v>
      </c>
      <c r="B26" s="349">
        <v>0</v>
      </c>
      <c r="C26" s="349">
        <v>0</v>
      </c>
      <c r="D26" s="349"/>
      <c r="E26" s="349"/>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78"/>
  <sheetViews>
    <sheetView zoomScaleNormal="100" workbookViewId="0">
      <pane ySplit="8" topLeftCell="A9" activePane="bottomLeft" state="frozen"/>
      <selection activeCell="J32" sqref="J32"/>
      <selection pane="bottomLeft" activeCell="D29" sqref="D29"/>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11" customWidth="1"/>
    <col min="7" max="16384" width="11.44140625" style="11"/>
  </cols>
  <sheetData>
    <row r="1" spans="1:6" s="2" customFormat="1" ht="15.75" customHeight="1">
      <c r="A1" s="326" t="s">
        <v>33</v>
      </c>
      <c r="B1" s="339"/>
      <c r="C1" s="339"/>
      <c r="D1" s="38"/>
      <c r="E1" s="38"/>
      <c r="F1" s="87" t="s">
        <v>102</v>
      </c>
    </row>
    <row r="2" spans="1:6" s="2" customFormat="1" ht="5.25" customHeight="1">
      <c r="A2" s="1"/>
      <c r="B2" s="1"/>
      <c r="C2" s="1"/>
      <c r="D2" s="1"/>
      <c r="E2" s="1"/>
    </row>
    <row r="3" spans="1:6" s="67" customFormat="1" ht="15" customHeight="1">
      <c r="A3" s="42" t="s">
        <v>87</v>
      </c>
      <c r="B3" s="42"/>
      <c r="C3" s="42"/>
      <c r="D3" s="42"/>
      <c r="E3" s="42"/>
    </row>
    <row r="4" spans="1:6" s="67" customFormat="1" ht="15" customHeight="1">
      <c r="A4" s="43" t="s">
        <v>14</v>
      </c>
      <c r="B4" s="68"/>
      <c r="C4" s="68"/>
      <c r="D4" s="68"/>
      <c r="E4" s="68"/>
      <c r="F4" s="69"/>
    </row>
    <row r="5" spans="1:6" s="71" customFormat="1" ht="6" customHeight="1">
      <c r="A5" s="50"/>
      <c r="B5" s="70"/>
      <c r="C5" s="70"/>
      <c r="D5" s="70"/>
      <c r="E5" s="70"/>
    </row>
    <row r="6" spans="1:6" s="8" customFormat="1" ht="15" customHeight="1" thickBot="1">
      <c r="A6" s="334">
        <v>44562</v>
      </c>
      <c r="B6" s="335"/>
      <c r="C6" s="9"/>
      <c r="D6" s="9"/>
      <c r="E6" s="9"/>
    </row>
    <row r="7" spans="1:6" s="67" customFormat="1" ht="21.75" customHeight="1">
      <c r="A7" s="336"/>
      <c r="B7" s="338"/>
      <c r="C7" s="338"/>
      <c r="D7" s="338"/>
      <c r="E7" s="44"/>
    </row>
    <row r="8" spans="1:6" s="67" customFormat="1" ht="21.75" customHeight="1">
      <c r="A8" s="337"/>
      <c r="B8" s="45" t="s">
        <v>35</v>
      </c>
      <c r="C8" s="45" t="s">
        <v>36</v>
      </c>
      <c r="D8" s="45" t="s">
        <v>37</v>
      </c>
      <c r="E8" s="45" t="s">
        <v>38</v>
      </c>
    </row>
    <row r="9" spans="1:6" s="8" customFormat="1" ht="21" customHeight="1">
      <c r="A9" s="54" t="s">
        <v>38</v>
      </c>
      <c r="B9" s="283">
        <f>SUM(B12:B14)</f>
        <v>467</v>
      </c>
      <c r="C9" s="283">
        <f>SUM(C12:C14)</f>
        <v>3</v>
      </c>
      <c r="D9" s="283">
        <f>SUM(D12:D14)</f>
        <v>0</v>
      </c>
      <c r="E9" s="283">
        <f>SUM(B9:D9)</f>
        <v>470</v>
      </c>
      <c r="F9" s="10"/>
    </row>
    <row r="10" spans="1:6" s="8" customFormat="1" ht="9" customHeight="1">
      <c r="A10" s="54"/>
      <c r="B10" s="283"/>
      <c r="C10" s="283"/>
      <c r="D10" s="283"/>
      <c r="E10" s="283"/>
      <c r="F10" s="10"/>
    </row>
    <row r="11" spans="1:6" s="8" customFormat="1" ht="12" customHeight="1">
      <c r="A11" s="54" t="s">
        <v>0</v>
      </c>
      <c r="B11" s="315"/>
      <c r="C11" s="315"/>
      <c r="D11" s="315"/>
      <c r="E11" s="315"/>
    </row>
    <row r="12" spans="1:6" s="8" customFormat="1" ht="12" customHeight="1">
      <c r="A12" s="62" t="s">
        <v>3260</v>
      </c>
      <c r="B12" s="315">
        <v>441</v>
      </c>
      <c r="C12" s="315">
        <v>1</v>
      </c>
      <c r="D12" s="315">
        <v>0</v>
      </c>
      <c r="E12" s="283">
        <f t="shared" ref="E12:E41" si="0">SUM(B12:D12)</f>
        <v>442</v>
      </c>
    </row>
    <row r="13" spans="1:6" s="8" customFormat="1" ht="12" customHeight="1">
      <c r="A13" s="62" t="s">
        <v>3261</v>
      </c>
      <c r="B13" s="315">
        <v>17</v>
      </c>
      <c r="C13" s="315">
        <v>0</v>
      </c>
      <c r="D13" s="315">
        <v>0</v>
      </c>
      <c r="E13" s="283">
        <f t="shared" si="0"/>
        <v>17</v>
      </c>
    </row>
    <row r="14" spans="1:6" s="8" customFormat="1" ht="12" customHeight="1">
      <c r="A14" s="62" t="s">
        <v>3262</v>
      </c>
      <c r="B14" s="315">
        <v>9</v>
      </c>
      <c r="C14" s="315">
        <v>2</v>
      </c>
      <c r="D14" s="315">
        <v>0</v>
      </c>
      <c r="E14" s="283">
        <f t="shared" si="0"/>
        <v>11</v>
      </c>
    </row>
    <row r="15" spans="1:6" s="8" customFormat="1" ht="9" customHeight="1">
      <c r="A15" s="62"/>
      <c r="B15" s="315"/>
      <c r="C15" s="315"/>
      <c r="D15" s="315"/>
      <c r="E15" s="283"/>
    </row>
    <row r="16" spans="1:6" s="8" customFormat="1" ht="12" customHeight="1">
      <c r="A16" s="54" t="s">
        <v>1</v>
      </c>
      <c r="B16" s="315"/>
      <c r="C16" s="315"/>
      <c r="D16" s="315"/>
      <c r="E16" s="283"/>
    </row>
    <row r="17" spans="1:6" s="88" customFormat="1" ht="12" customHeight="1">
      <c r="A17" s="81" t="s">
        <v>3373</v>
      </c>
      <c r="B17" s="315">
        <v>116</v>
      </c>
      <c r="C17" s="315">
        <v>0</v>
      </c>
      <c r="D17" s="315">
        <v>0</v>
      </c>
      <c r="E17" s="283">
        <f>SUM(B17:D17)</f>
        <v>116</v>
      </c>
      <c r="F17" s="40"/>
    </row>
    <row r="18" spans="1:6" s="88" customFormat="1" ht="12" customHeight="1">
      <c r="A18" s="81" t="s">
        <v>3374</v>
      </c>
      <c r="B18" s="315">
        <v>9</v>
      </c>
      <c r="C18" s="315">
        <v>0</v>
      </c>
      <c r="D18" s="315">
        <v>0</v>
      </c>
      <c r="E18" s="283">
        <f t="shared" si="0"/>
        <v>9</v>
      </c>
      <c r="F18" s="40"/>
    </row>
    <row r="19" spans="1:6" s="88" customFormat="1" ht="12" customHeight="1">
      <c r="A19" s="81" t="s">
        <v>3375</v>
      </c>
      <c r="B19" s="315">
        <v>21</v>
      </c>
      <c r="C19" s="315">
        <v>1</v>
      </c>
      <c r="D19" s="315">
        <v>0</v>
      </c>
      <c r="E19" s="283">
        <f t="shared" si="0"/>
        <v>22</v>
      </c>
      <c r="F19" s="41"/>
    </row>
    <row r="20" spans="1:6" s="88" customFormat="1" ht="12" customHeight="1">
      <c r="A20" s="81" t="s">
        <v>3376</v>
      </c>
      <c r="B20" s="316">
        <v>3</v>
      </c>
      <c r="C20" s="316">
        <v>0</v>
      </c>
      <c r="D20" s="315">
        <v>0</v>
      </c>
      <c r="E20" s="283">
        <f t="shared" si="0"/>
        <v>3</v>
      </c>
      <c r="F20" s="41"/>
    </row>
    <row r="21" spans="1:6" s="88" customFormat="1" ht="12" customHeight="1">
      <c r="A21" s="81" t="s">
        <v>3377</v>
      </c>
      <c r="B21" s="315">
        <v>15</v>
      </c>
      <c r="C21" s="315">
        <v>0</v>
      </c>
      <c r="D21" s="315">
        <v>0</v>
      </c>
      <c r="E21" s="283">
        <f t="shared" si="0"/>
        <v>15</v>
      </c>
      <c r="F21" s="40"/>
    </row>
    <row r="22" spans="1:6" s="88" customFormat="1" ht="12" customHeight="1">
      <c r="A22" s="81" t="s">
        <v>3378</v>
      </c>
      <c r="B22" s="315">
        <v>6</v>
      </c>
      <c r="C22" s="315">
        <v>0</v>
      </c>
      <c r="D22" s="315">
        <v>0</v>
      </c>
      <c r="E22" s="283">
        <f t="shared" si="0"/>
        <v>6</v>
      </c>
      <c r="F22" s="41"/>
    </row>
    <row r="23" spans="1:6" s="88" customFormat="1" ht="19.8" customHeight="1">
      <c r="A23" s="81" t="s">
        <v>3379</v>
      </c>
      <c r="B23" s="315">
        <v>2</v>
      </c>
      <c r="C23" s="315">
        <v>0</v>
      </c>
      <c r="D23" s="315">
        <v>0</v>
      </c>
      <c r="E23" s="283">
        <f t="shared" si="0"/>
        <v>2</v>
      </c>
      <c r="F23" s="41"/>
    </row>
    <row r="24" spans="1:6" s="88" customFormat="1" ht="14.4" customHeight="1">
      <c r="A24" s="81" t="s">
        <v>3493</v>
      </c>
      <c r="B24" s="315">
        <v>2</v>
      </c>
      <c r="C24" s="315">
        <v>0</v>
      </c>
      <c r="D24" s="315">
        <v>0</v>
      </c>
      <c r="E24" s="283">
        <f t="shared" si="0"/>
        <v>2</v>
      </c>
      <c r="F24" s="41"/>
    </row>
    <row r="25" spans="1:6" s="88" customFormat="1" ht="12" customHeight="1">
      <c r="A25" s="81" t="s">
        <v>3380</v>
      </c>
      <c r="B25" s="315">
        <v>1</v>
      </c>
      <c r="C25" s="315">
        <v>0</v>
      </c>
      <c r="D25" s="315">
        <v>0</v>
      </c>
      <c r="E25" s="283">
        <f t="shared" si="0"/>
        <v>1</v>
      </c>
      <c r="F25" s="41"/>
    </row>
    <row r="26" spans="1:6" s="88" customFormat="1" ht="12" customHeight="1">
      <c r="A26" s="81" t="s">
        <v>3381</v>
      </c>
      <c r="B26" s="315">
        <v>7</v>
      </c>
      <c r="C26" s="315">
        <v>0</v>
      </c>
      <c r="D26" s="315">
        <v>0</v>
      </c>
      <c r="E26" s="283">
        <f t="shared" si="0"/>
        <v>7</v>
      </c>
      <c r="F26" s="41"/>
    </row>
    <row r="27" spans="1:6" s="88" customFormat="1" ht="12" customHeight="1">
      <c r="A27" s="81" t="s">
        <v>3382</v>
      </c>
      <c r="B27" s="315">
        <v>7</v>
      </c>
      <c r="C27" s="315">
        <v>0</v>
      </c>
      <c r="D27" s="315">
        <v>0</v>
      </c>
      <c r="E27" s="283">
        <f t="shared" si="0"/>
        <v>7</v>
      </c>
      <c r="F27" s="41"/>
    </row>
    <row r="28" spans="1:6" s="88" customFormat="1" ht="12" customHeight="1">
      <c r="A28" s="81" t="s">
        <v>3494</v>
      </c>
      <c r="B28" s="315">
        <v>1</v>
      </c>
      <c r="C28" s="315">
        <v>1</v>
      </c>
      <c r="D28" s="315">
        <v>0</v>
      </c>
      <c r="E28" s="283">
        <f t="shared" si="0"/>
        <v>2</v>
      </c>
      <c r="F28" s="41"/>
    </row>
    <row r="29" spans="1:6" s="88" customFormat="1" ht="12" customHeight="1">
      <c r="A29" s="81" t="s">
        <v>3424</v>
      </c>
      <c r="B29" s="316">
        <v>2</v>
      </c>
      <c r="C29" s="316">
        <v>0</v>
      </c>
      <c r="D29" s="315">
        <v>0</v>
      </c>
      <c r="E29" s="283">
        <f t="shared" si="0"/>
        <v>2</v>
      </c>
      <c r="F29" s="41"/>
    </row>
    <row r="30" spans="1:6" s="15" customFormat="1" ht="12" customHeight="1">
      <c r="A30" s="81" t="s">
        <v>3383</v>
      </c>
      <c r="B30" s="315">
        <v>2</v>
      </c>
      <c r="C30" s="315">
        <v>0</v>
      </c>
      <c r="D30" s="315">
        <v>0</v>
      </c>
      <c r="E30" s="283">
        <f t="shared" si="0"/>
        <v>2</v>
      </c>
      <c r="F30" s="40"/>
    </row>
    <row r="31" spans="1:6" s="15" customFormat="1" ht="12" customHeight="1">
      <c r="A31" s="81" t="s">
        <v>3384</v>
      </c>
      <c r="B31" s="315">
        <v>3</v>
      </c>
      <c r="C31" s="315">
        <v>0</v>
      </c>
      <c r="D31" s="315">
        <v>0</v>
      </c>
      <c r="E31" s="283">
        <f t="shared" si="0"/>
        <v>3</v>
      </c>
      <c r="F31" s="41"/>
    </row>
    <row r="32" spans="1:6" s="15" customFormat="1" ht="12" customHeight="1">
      <c r="A32" s="81" t="s">
        <v>3385</v>
      </c>
      <c r="B32" s="315">
        <v>2</v>
      </c>
      <c r="C32" s="315">
        <v>0</v>
      </c>
      <c r="D32" s="315">
        <v>0</v>
      </c>
      <c r="E32" s="283">
        <f t="shared" si="0"/>
        <v>2</v>
      </c>
      <c r="F32" s="41"/>
    </row>
    <row r="33" spans="1:6" s="15" customFormat="1" ht="12" customHeight="1">
      <c r="A33" s="81" t="s">
        <v>3386</v>
      </c>
      <c r="B33" s="315">
        <v>24</v>
      </c>
      <c r="C33" s="315">
        <v>0</v>
      </c>
      <c r="D33" s="315">
        <v>0</v>
      </c>
      <c r="E33" s="283">
        <f t="shared" si="0"/>
        <v>24</v>
      </c>
      <c r="F33" s="41"/>
    </row>
    <row r="34" spans="1:6" s="15" customFormat="1" ht="21.6" customHeight="1">
      <c r="A34" s="81" t="s">
        <v>3387</v>
      </c>
      <c r="B34" s="315">
        <v>5</v>
      </c>
      <c r="C34" s="315">
        <v>0</v>
      </c>
      <c r="D34" s="315">
        <v>0</v>
      </c>
      <c r="E34" s="283">
        <f t="shared" si="0"/>
        <v>5</v>
      </c>
      <c r="F34" s="41"/>
    </row>
    <row r="35" spans="1:6" s="15" customFormat="1" ht="12" customHeight="1">
      <c r="A35" s="81" t="s">
        <v>3388</v>
      </c>
      <c r="B35" s="315">
        <v>2</v>
      </c>
      <c r="C35" s="315">
        <v>0</v>
      </c>
      <c r="D35" s="315">
        <v>0</v>
      </c>
      <c r="E35" s="283">
        <f t="shared" si="0"/>
        <v>2</v>
      </c>
      <c r="F35" s="41"/>
    </row>
    <row r="36" spans="1:6" s="15" customFormat="1" ht="11.4" customHeight="1">
      <c r="A36" s="81" t="s">
        <v>3389</v>
      </c>
      <c r="B36" s="315">
        <v>186</v>
      </c>
      <c r="C36" s="315">
        <v>0</v>
      </c>
      <c r="D36" s="315">
        <v>0</v>
      </c>
      <c r="E36" s="283">
        <f t="shared" si="0"/>
        <v>186</v>
      </c>
      <c r="F36" s="41"/>
    </row>
    <row r="37" spans="1:6" s="15" customFormat="1" ht="12" customHeight="1">
      <c r="A37" s="81" t="s">
        <v>3390</v>
      </c>
      <c r="B37" s="315">
        <v>1</v>
      </c>
      <c r="C37" s="315">
        <v>0</v>
      </c>
      <c r="D37" s="315">
        <v>0</v>
      </c>
      <c r="E37" s="283">
        <f t="shared" si="0"/>
        <v>1</v>
      </c>
      <c r="F37" s="41"/>
    </row>
    <row r="38" spans="1:6" s="15" customFormat="1" ht="22.2" customHeight="1">
      <c r="A38" s="81" t="s">
        <v>3391</v>
      </c>
      <c r="B38" s="316">
        <v>19</v>
      </c>
      <c r="C38" s="316">
        <v>0</v>
      </c>
      <c r="D38" s="315">
        <v>0</v>
      </c>
      <c r="E38" s="283">
        <f t="shared" si="0"/>
        <v>19</v>
      </c>
      <c r="F38" s="41"/>
    </row>
    <row r="39" spans="1:6" s="15" customFormat="1" ht="22.2" customHeight="1">
      <c r="A39" s="81" t="s">
        <v>3392</v>
      </c>
      <c r="B39" s="315">
        <v>3</v>
      </c>
      <c r="C39" s="315">
        <v>0</v>
      </c>
      <c r="D39" s="315">
        <v>0</v>
      </c>
      <c r="E39" s="283">
        <f t="shared" si="0"/>
        <v>3</v>
      </c>
      <c r="F39" s="40"/>
    </row>
    <row r="40" spans="1:6" s="15" customFormat="1" ht="16.2" customHeight="1">
      <c r="A40" s="81" t="s">
        <v>3425</v>
      </c>
      <c r="B40" s="315">
        <v>3</v>
      </c>
      <c r="C40" s="315">
        <v>0</v>
      </c>
      <c r="D40" s="315">
        <v>0</v>
      </c>
      <c r="E40" s="283">
        <f t="shared" si="0"/>
        <v>3</v>
      </c>
      <c r="F40" s="41"/>
    </row>
    <row r="41" spans="1:6" s="15" customFormat="1" ht="11.4" customHeight="1">
      <c r="A41" s="81" t="s">
        <v>3393</v>
      </c>
      <c r="B41" s="315">
        <v>11</v>
      </c>
      <c r="C41" s="315">
        <v>0</v>
      </c>
      <c r="D41" s="315">
        <v>0</v>
      </c>
      <c r="E41" s="283">
        <f t="shared" si="0"/>
        <v>11</v>
      </c>
      <c r="F41" s="41"/>
    </row>
    <row r="42" spans="1:6" s="15" customFormat="1" ht="12.6" customHeight="1">
      <c r="A42" s="81" t="s">
        <v>3394</v>
      </c>
      <c r="B42" s="315">
        <v>3</v>
      </c>
      <c r="C42" s="315">
        <v>0</v>
      </c>
      <c r="D42" s="315">
        <v>0</v>
      </c>
      <c r="E42" s="283">
        <f>SUM(B42:D42)</f>
        <v>3</v>
      </c>
      <c r="F42" s="41"/>
    </row>
    <row r="43" spans="1:6" s="15" customFormat="1" ht="12" customHeight="1">
      <c r="A43" s="81" t="s">
        <v>3495</v>
      </c>
      <c r="B43" s="315">
        <v>4</v>
      </c>
      <c r="C43" s="315">
        <v>1</v>
      </c>
      <c r="D43" s="315">
        <v>0</v>
      </c>
      <c r="E43" s="283">
        <f>SUM(B43:D43)</f>
        <v>5</v>
      </c>
      <c r="F43" s="41"/>
    </row>
    <row r="44" spans="1:6" s="15" customFormat="1" ht="12" customHeight="1">
      <c r="A44" s="81" t="s">
        <v>3395</v>
      </c>
      <c r="B44" s="315">
        <v>6</v>
      </c>
      <c r="C44" s="315">
        <v>0</v>
      </c>
      <c r="D44" s="315">
        <v>0</v>
      </c>
      <c r="E44" s="283">
        <f t="shared" ref="E44:E45" si="1">SUM(B44:D44)</f>
        <v>6</v>
      </c>
      <c r="F44" s="41"/>
    </row>
    <row r="45" spans="1:6" s="15" customFormat="1" ht="12" customHeight="1">
      <c r="A45" s="81" t="s">
        <v>3500</v>
      </c>
      <c r="B45" s="315">
        <v>1</v>
      </c>
      <c r="C45" s="315">
        <v>0</v>
      </c>
      <c r="D45" s="315">
        <v>0</v>
      </c>
      <c r="E45" s="283">
        <f t="shared" si="1"/>
        <v>1</v>
      </c>
      <c r="F45" s="41"/>
    </row>
    <row r="46" spans="1:6" s="15" customFormat="1" ht="12" customHeight="1">
      <c r="A46" s="81"/>
      <c r="B46" s="315"/>
      <c r="C46" s="315"/>
      <c r="D46" s="315"/>
      <c r="E46" s="283"/>
      <c r="F46" s="41"/>
    </row>
    <row r="47" spans="1:6" s="15" customFormat="1" ht="12" customHeight="1">
      <c r="A47" s="81"/>
      <c r="B47" s="316"/>
      <c r="C47" s="316"/>
      <c r="D47" s="315"/>
      <c r="E47" s="283"/>
      <c r="F47" s="41"/>
    </row>
    <row r="48" spans="1:6" s="15" customFormat="1" ht="12" customHeight="1">
      <c r="A48" s="81"/>
      <c r="B48" s="315"/>
      <c r="C48" s="315"/>
      <c r="D48" s="315"/>
      <c r="E48" s="283"/>
      <c r="F48" s="40"/>
    </row>
    <row r="49" spans="1:6" s="15" customFormat="1" ht="12" customHeight="1">
      <c r="A49" s="81"/>
      <c r="B49" s="315"/>
      <c r="C49" s="315"/>
      <c r="D49" s="315"/>
      <c r="E49" s="283"/>
      <c r="F49" s="40"/>
    </row>
    <row r="50" spans="1:6" s="15" customFormat="1" ht="12" customHeight="1">
      <c r="A50" s="81"/>
      <c r="B50" s="315"/>
      <c r="C50" s="315"/>
      <c r="D50" s="315"/>
      <c r="E50" s="283"/>
      <c r="F50" s="40"/>
    </row>
    <row r="51" spans="1:6" s="15" customFormat="1" ht="12" customHeight="1">
      <c r="A51" s="81"/>
      <c r="B51" s="315"/>
      <c r="C51" s="315"/>
      <c r="D51" s="315"/>
      <c r="E51" s="283"/>
      <c r="F51" s="40"/>
    </row>
    <row r="52" spans="1:6" s="15" customFormat="1" ht="12" customHeight="1">
      <c r="A52" s="81"/>
      <c r="B52" s="315"/>
      <c r="C52" s="315"/>
      <c r="D52" s="315"/>
      <c r="E52" s="283"/>
      <c r="F52" s="40"/>
    </row>
    <row r="53" spans="1:6" s="15" customFormat="1" ht="12" customHeight="1">
      <c r="A53" s="81"/>
      <c r="B53" s="315"/>
      <c r="C53" s="315"/>
      <c r="D53" s="315"/>
      <c r="E53" s="283"/>
      <c r="F53" s="40"/>
    </row>
    <row r="54" spans="1:6" ht="15" customHeight="1"/>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9" activePane="bottomLeft" state="frozen"/>
      <selection activeCell="A19" sqref="A19"/>
      <selection pane="bottomLeft" activeCell="A21" sqref="A21"/>
    </sheetView>
  </sheetViews>
  <sheetFormatPr baseColWidth="10" defaultColWidth="11.44140625" defaultRowHeight="24.75" customHeight="1"/>
  <cols>
    <col min="1" max="1" width="72.5546875" style="11" customWidth="1"/>
    <col min="2" max="2" width="10.6640625" style="11" customWidth="1"/>
    <col min="3" max="5" width="9.6640625" style="11" customWidth="1"/>
    <col min="6" max="6" width="15.109375" style="11" customWidth="1"/>
    <col min="7" max="16384" width="11.44140625" style="11"/>
  </cols>
  <sheetData>
    <row r="1" spans="1:9" s="2" customFormat="1" ht="15.75" customHeight="1">
      <c r="A1" s="326" t="s">
        <v>33</v>
      </c>
      <c r="B1" s="339"/>
      <c r="C1" s="339"/>
      <c r="D1" s="38"/>
      <c r="E1" s="38"/>
      <c r="F1" s="87" t="s">
        <v>102</v>
      </c>
    </row>
    <row r="2" spans="1:9" s="2" customFormat="1" ht="5.25" customHeight="1">
      <c r="A2" s="1"/>
      <c r="B2" s="1"/>
      <c r="C2" s="1"/>
      <c r="D2" s="1"/>
      <c r="E2" s="1"/>
    </row>
    <row r="3" spans="1:9" s="67" customFormat="1" ht="15" customHeight="1">
      <c r="A3" s="42" t="s">
        <v>96</v>
      </c>
      <c r="B3" s="42"/>
      <c r="C3" s="42"/>
      <c r="D3" s="42"/>
      <c r="E3" s="42"/>
    </row>
    <row r="4" spans="1:9" s="67" customFormat="1" ht="15" customHeight="1">
      <c r="A4" s="43" t="s">
        <v>14</v>
      </c>
      <c r="B4" s="68"/>
      <c r="C4" s="68"/>
      <c r="D4" s="68"/>
      <c r="E4" s="68"/>
      <c r="F4" s="69"/>
    </row>
    <row r="5" spans="1:9" s="71" customFormat="1" ht="6" customHeight="1">
      <c r="A5" s="50"/>
      <c r="B5" s="70"/>
      <c r="C5" s="70"/>
      <c r="D5" s="70"/>
      <c r="E5" s="70"/>
    </row>
    <row r="6" spans="1:9" s="8" customFormat="1" ht="15" customHeight="1" thickBot="1">
      <c r="A6" s="334">
        <v>44562</v>
      </c>
      <c r="B6" s="335"/>
      <c r="C6" s="9"/>
      <c r="D6" s="9"/>
      <c r="E6" s="9"/>
    </row>
    <row r="7" spans="1:9" s="67" customFormat="1" ht="21.75" customHeight="1">
      <c r="A7" s="336"/>
      <c r="B7" s="338"/>
      <c r="C7" s="338"/>
      <c r="D7" s="338"/>
      <c r="E7" s="132"/>
    </row>
    <row r="8" spans="1:9" s="67" customFormat="1" ht="21.75" customHeight="1">
      <c r="A8" s="337"/>
      <c r="B8" s="301" t="s">
        <v>35</v>
      </c>
      <c r="C8" s="301" t="s">
        <v>36</v>
      </c>
      <c r="D8" s="301" t="s">
        <v>37</v>
      </c>
      <c r="E8" s="301" t="s">
        <v>38</v>
      </c>
    </row>
    <row r="9" spans="1:9" s="8" customFormat="1" ht="21" customHeight="1">
      <c r="A9" s="302" t="s">
        <v>38</v>
      </c>
      <c r="B9" s="303">
        <f>SUM(B12:B30)</f>
        <v>27</v>
      </c>
      <c r="C9" s="303">
        <f>SUM(C12:C30)</f>
        <v>0</v>
      </c>
      <c r="D9" s="303">
        <f>SUM(D12:D30)</f>
        <v>0</v>
      </c>
      <c r="E9" s="303">
        <f>SUM(E12:E30)</f>
        <v>27</v>
      </c>
      <c r="F9" s="10"/>
    </row>
    <row r="10" spans="1:9" s="8" customFormat="1" ht="9" customHeight="1">
      <c r="A10" s="62"/>
      <c r="B10" s="88"/>
      <c r="C10" s="66"/>
      <c r="D10" s="66"/>
      <c r="E10" s="303"/>
    </row>
    <row r="11" spans="1:9" s="8" customFormat="1" ht="12" customHeight="1">
      <c r="A11" s="302" t="s">
        <v>1</v>
      </c>
      <c r="B11" s="88"/>
      <c r="C11" s="66"/>
      <c r="D11" s="66"/>
      <c r="E11" s="303"/>
    </row>
    <row r="12" spans="1:9" s="88" customFormat="1" ht="14.4" customHeight="1">
      <c r="A12" s="81" t="s">
        <v>3373</v>
      </c>
      <c r="B12" s="96">
        <v>1</v>
      </c>
      <c r="C12" s="96">
        <v>0</v>
      </c>
      <c r="D12" s="96">
        <v>0</v>
      </c>
      <c r="E12" s="303">
        <f t="shared" ref="E12:E18" si="0">SUM(B12:D12)</f>
        <v>1</v>
      </c>
      <c r="F12" s="41"/>
      <c r="G12" s="11"/>
      <c r="H12" s="11"/>
      <c r="I12" s="11"/>
    </row>
    <row r="13" spans="1:9" s="15" customFormat="1" ht="15" customHeight="1">
      <c r="A13" s="81" t="s">
        <v>3389</v>
      </c>
      <c r="B13" s="94">
        <v>1</v>
      </c>
      <c r="C13" s="94">
        <v>0</v>
      </c>
      <c r="D13" s="96">
        <v>0</v>
      </c>
      <c r="E13" s="303">
        <f t="shared" si="0"/>
        <v>1</v>
      </c>
      <c r="F13" s="41"/>
      <c r="G13" s="11"/>
      <c r="H13" s="11"/>
      <c r="I13" s="11"/>
    </row>
    <row r="14" spans="1:9" s="15" customFormat="1" ht="20.399999999999999" customHeight="1">
      <c r="A14" s="81" t="s">
        <v>3391</v>
      </c>
      <c r="B14" s="94">
        <v>14</v>
      </c>
      <c r="C14" s="94">
        <v>0</v>
      </c>
      <c r="D14" s="96">
        <v>0</v>
      </c>
      <c r="E14" s="303">
        <f t="shared" si="0"/>
        <v>14</v>
      </c>
      <c r="F14" s="41"/>
      <c r="G14" s="11"/>
      <c r="H14" s="11"/>
      <c r="I14" s="11"/>
    </row>
    <row r="15" spans="1:9" s="15" customFormat="1" ht="19.2" customHeight="1">
      <c r="A15" s="81" t="s">
        <v>3392</v>
      </c>
      <c r="B15" s="94">
        <v>6</v>
      </c>
      <c r="C15" s="94">
        <v>0</v>
      </c>
      <c r="D15" s="96">
        <v>0</v>
      </c>
      <c r="E15" s="303">
        <f t="shared" si="0"/>
        <v>6</v>
      </c>
      <c r="F15" s="41"/>
      <c r="G15" s="11"/>
      <c r="H15" s="11"/>
      <c r="I15" s="11"/>
    </row>
    <row r="16" spans="1:9" s="15" customFormat="1" ht="15.6" customHeight="1">
      <c r="A16" s="81" t="s">
        <v>3425</v>
      </c>
      <c r="B16" s="94">
        <v>2</v>
      </c>
      <c r="C16" s="94">
        <v>0</v>
      </c>
      <c r="D16" s="96">
        <v>0</v>
      </c>
      <c r="E16" s="303">
        <f t="shared" si="0"/>
        <v>2</v>
      </c>
      <c r="F16" s="41"/>
      <c r="G16" s="11"/>
      <c r="H16" s="11"/>
      <c r="I16" s="11"/>
    </row>
    <row r="17" spans="1:9" s="15" customFormat="1" ht="12.6" customHeight="1">
      <c r="A17" s="81" t="s">
        <v>3393</v>
      </c>
      <c r="B17" s="94">
        <v>2</v>
      </c>
      <c r="C17" s="94">
        <v>0</v>
      </c>
      <c r="D17" s="96">
        <v>0</v>
      </c>
      <c r="E17" s="303">
        <f t="shared" si="0"/>
        <v>2</v>
      </c>
      <c r="F17" s="41"/>
      <c r="G17" s="11"/>
      <c r="H17" s="11"/>
      <c r="I17" s="11"/>
    </row>
    <row r="18" spans="1:9" s="15" customFormat="1" ht="15" customHeight="1">
      <c r="A18" s="81" t="s">
        <v>3394</v>
      </c>
      <c r="B18" s="94">
        <v>1</v>
      </c>
      <c r="C18" s="94">
        <v>0</v>
      </c>
      <c r="D18" s="96">
        <v>0</v>
      </c>
      <c r="E18" s="65">
        <f t="shared" si="0"/>
        <v>1</v>
      </c>
      <c r="F18" s="41"/>
      <c r="G18" s="11"/>
      <c r="H18" s="11"/>
      <c r="I18" s="11"/>
    </row>
    <row r="19" spans="1:9" s="15" customFormat="1" ht="15.6" customHeight="1">
      <c r="A19" s="81"/>
      <c r="B19" s="94"/>
      <c r="C19" s="94"/>
      <c r="D19" s="96"/>
      <c r="E19" s="65"/>
      <c r="F19" s="41"/>
      <c r="G19" s="11"/>
      <c r="H19" s="11"/>
      <c r="I19" s="11"/>
    </row>
    <row r="20" spans="1:9" s="15" customFormat="1" ht="15.6" customHeight="1">
      <c r="A20" s="81"/>
      <c r="B20" s="94"/>
      <c r="C20" s="94"/>
      <c r="D20" s="96"/>
      <c r="E20" s="65"/>
      <c r="F20" s="41"/>
      <c r="G20" s="11"/>
      <c r="H20" s="11"/>
      <c r="I20" s="11"/>
    </row>
    <row r="21" spans="1:9" s="15" customFormat="1" ht="15.6" customHeight="1">
      <c r="A21" s="81"/>
      <c r="B21" s="94"/>
      <c r="C21" s="94"/>
      <c r="D21" s="96"/>
      <c r="E21" s="65"/>
      <c r="F21" s="41"/>
      <c r="G21" s="11"/>
      <c r="H21" s="11"/>
      <c r="I21" s="11"/>
    </row>
    <row r="22" spans="1:9" s="15" customFormat="1" ht="15.6" customHeight="1">
      <c r="A22" s="81"/>
      <c r="B22" s="94"/>
      <c r="C22" s="94"/>
      <c r="D22" s="96"/>
      <c r="E22" s="65"/>
      <c r="F22" s="41"/>
      <c r="G22" s="11"/>
      <c r="H22" s="11"/>
      <c r="I22" s="11"/>
    </row>
    <row r="23" spans="1:9" s="15" customFormat="1" ht="15.6" customHeight="1">
      <c r="A23" s="81"/>
      <c r="B23" s="94"/>
      <c r="C23" s="94"/>
      <c r="D23" s="96"/>
      <c r="E23" s="65"/>
      <c r="F23" s="41"/>
      <c r="G23" s="11"/>
      <c r="H23" s="11"/>
      <c r="I23" s="11"/>
    </row>
    <row r="24" spans="1:9" s="15" customFormat="1" ht="15.6" customHeight="1">
      <c r="A24" s="81"/>
      <c r="B24" s="94"/>
      <c r="C24" s="94"/>
      <c r="D24" s="96"/>
      <c r="E24" s="65"/>
      <c r="F24" s="41"/>
      <c r="G24" s="11"/>
      <c r="H24" s="11"/>
      <c r="I24" s="11"/>
    </row>
    <row r="25" spans="1:9" s="15" customFormat="1" ht="15.6" customHeight="1">
      <c r="A25" s="81"/>
      <c r="B25" s="94"/>
      <c r="C25" s="94"/>
      <c r="D25" s="96"/>
      <c r="E25" s="65"/>
      <c r="F25" s="41"/>
      <c r="G25" s="11"/>
      <c r="H25" s="11"/>
      <c r="I25" s="11"/>
    </row>
    <row r="26" spans="1:9" s="15" customFormat="1" ht="15.6" customHeight="1">
      <c r="A26" s="81"/>
      <c r="B26" s="94"/>
      <c r="C26" s="94"/>
      <c r="D26" s="96"/>
      <c r="E26" s="65"/>
      <c r="F26" s="41"/>
      <c r="G26" s="11"/>
      <c r="H26" s="11"/>
      <c r="I26" s="11"/>
    </row>
    <row r="27" spans="1:9" s="15" customFormat="1" ht="15.6" customHeight="1">
      <c r="A27" s="81"/>
      <c r="B27" s="94"/>
      <c r="C27" s="94"/>
      <c r="D27" s="96"/>
      <c r="E27" s="65"/>
      <c r="F27" s="41"/>
      <c r="G27" s="11"/>
      <c r="H27" s="11"/>
      <c r="I27" s="11"/>
    </row>
    <row r="28" spans="1:9" s="88" customFormat="1" ht="15.6" customHeight="1">
      <c r="A28" s="81"/>
      <c r="B28" s="96"/>
      <c r="C28" s="96"/>
      <c r="D28" s="96"/>
      <c r="E28" s="65"/>
      <c r="F28" s="41"/>
      <c r="G28" s="11"/>
      <c r="H28" s="11"/>
      <c r="I28" s="11"/>
    </row>
    <row r="29" spans="1:9" s="88" customFormat="1" ht="15.6" customHeight="1">
      <c r="A29" s="250"/>
      <c r="B29" s="96"/>
      <c r="C29" s="96"/>
      <c r="D29" s="96"/>
      <c r="E29" s="65"/>
      <c r="F29" s="41"/>
      <c r="G29" s="11"/>
      <c r="H29" s="11"/>
      <c r="I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3"/>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D37" sqref="D37"/>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4">
        <v>44562</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65">
        <f>SUM(B11:B59)</f>
        <v>467</v>
      </c>
      <c r="C9" s="65">
        <f>SUM(C11:C59)</f>
        <v>3</v>
      </c>
      <c r="D9" s="65">
        <f>SUM(D11:D59)</f>
        <v>0</v>
      </c>
      <c r="E9" s="65">
        <f>SUM(E11:E59)</f>
        <v>470</v>
      </c>
      <c r="F9" s="10"/>
    </row>
    <row r="10" spans="1:9" s="8" customFormat="1" ht="9" customHeight="1">
      <c r="A10" s="62"/>
      <c r="B10" s="66"/>
      <c r="C10" s="66"/>
      <c r="D10" s="66"/>
      <c r="E10" s="65"/>
    </row>
    <row r="11" spans="1:9" s="88" customFormat="1" ht="12" customHeight="1">
      <c r="A11" s="82" t="s">
        <v>3263</v>
      </c>
      <c r="B11" s="97">
        <v>2</v>
      </c>
      <c r="C11" s="97">
        <v>0</v>
      </c>
      <c r="D11" s="97">
        <v>0</v>
      </c>
      <c r="E11" s="65">
        <f t="shared" ref="E11:E40" si="0">SUM(B11:D11)</f>
        <v>2</v>
      </c>
      <c r="F11" s="40"/>
      <c r="G11" s="15"/>
      <c r="H11" s="15"/>
      <c r="I11" s="15"/>
    </row>
    <row r="12" spans="1:9" s="88" customFormat="1" ht="12" customHeight="1">
      <c r="A12" s="82" t="s">
        <v>3477</v>
      </c>
      <c r="B12" s="97">
        <v>2</v>
      </c>
      <c r="C12" s="97">
        <v>0</v>
      </c>
      <c r="D12" s="97">
        <v>0</v>
      </c>
      <c r="E12" s="65">
        <f t="shared" si="0"/>
        <v>2</v>
      </c>
      <c r="F12" s="41"/>
      <c r="G12" s="11"/>
      <c r="H12" s="11"/>
      <c r="I12" s="11"/>
    </row>
    <row r="13" spans="1:9" s="88" customFormat="1" ht="12" customHeight="1">
      <c r="A13" s="82" t="s">
        <v>3478</v>
      </c>
      <c r="B13" s="97">
        <v>2</v>
      </c>
      <c r="C13" s="97">
        <v>0</v>
      </c>
      <c r="D13" s="97">
        <v>0</v>
      </c>
      <c r="E13" s="65">
        <f t="shared" si="0"/>
        <v>2</v>
      </c>
      <c r="F13" s="41"/>
      <c r="G13" s="11"/>
      <c r="H13" s="11"/>
      <c r="I13" s="11"/>
    </row>
    <row r="14" spans="1:9" s="88" customFormat="1" ht="12" customHeight="1">
      <c r="A14" s="82" t="s">
        <v>3479</v>
      </c>
      <c r="B14" s="97">
        <v>8</v>
      </c>
      <c r="C14" s="97">
        <v>0</v>
      </c>
      <c r="D14" s="97">
        <v>0</v>
      </c>
      <c r="E14" s="65">
        <f t="shared" si="0"/>
        <v>8</v>
      </c>
      <c r="F14" s="41"/>
      <c r="G14" s="11"/>
      <c r="H14" s="11"/>
      <c r="I14" s="11"/>
    </row>
    <row r="15" spans="1:9" s="88" customFormat="1" ht="12" customHeight="1">
      <c r="A15" s="82" t="s">
        <v>3396</v>
      </c>
      <c r="B15" s="97">
        <v>6</v>
      </c>
      <c r="C15" s="97">
        <v>0</v>
      </c>
      <c r="D15" s="97">
        <v>0</v>
      </c>
      <c r="E15" s="65">
        <f t="shared" si="0"/>
        <v>6</v>
      </c>
      <c r="F15" s="41"/>
      <c r="G15" s="11"/>
      <c r="H15" s="11"/>
      <c r="I15" s="11"/>
    </row>
    <row r="16" spans="1:9" s="88" customFormat="1" ht="12" customHeight="1">
      <c r="A16" s="82" t="s">
        <v>3480</v>
      </c>
      <c r="B16" s="97">
        <v>32</v>
      </c>
      <c r="C16" s="97">
        <v>0</v>
      </c>
      <c r="D16" s="97">
        <v>0</v>
      </c>
      <c r="E16" s="65">
        <f t="shared" si="0"/>
        <v>32</v>
      </c>
      <c r="F16" s="41"/>
      <c r="G16" s="11"/>
      <c r="H16" s="11"/>
      <c r="I16" s="11"/>
    </row>
    <row r="17" spans="1:9" s="88" customFormat="1" ht="12" customHeight="1">
      <c r="A17" s="82" t="s">
        <v>3481</v>
      </c>
      <c r="B17" s="97">
        <v>8</v>
      </c>
      <c r="C17" s="97">
        <v>1</v>
      </c>
      <c r="D17" s="97">
        <v>0</v>
      </c>
      <c r="E17" s="65">
        <f t="shared" si="0"/>
        <v>9</v>
      </c>
      <c r="F17" s="40"/>
      <c r="G17" s="11"/>
      <c r="H17" s="11"/>
      <c r="I17" s="11"/>
    </row>
    <row r="18" spans="1:9" s="88" customFormat="1" ht="12" customHeight="1">
      <c r="A18" s="82" t="s">
        <v>3548</v>
      </c>
      <c r="B18" s="97">
        <v>11</v>
      </c>
      <c r="C18" s="97">
        <v>0</v>
      </c>
      <c r="D18" s="97">
        <v>0</v>
      </c>
      <c r="E18" s="65">
        <f t="shared" si="0"/>
        <v>11</v>
      </c>
      <c r="F18" s="41"/>
      <c r="G18" s="11"/>
      <c r="H18" s="11"/>
      <c r="I18" s="11"/>
    </row>
    <row r="19" spans="1:9" s="88" customFormat="1" ht="12" customHeight="1">
      <c r="A19" s="82" t="s">
        <v>3549</v>
      </c>
      <c r="B19" s="97">
        <v>3</v>
      </c>
      <c r="C19" s="97">
        <v>0</v>
      </c>
      <c r="D19" s="97">
        <v>0</v>
      </c>
      <c r="E19" s="65">
        <f t="shared" si="0"/>
        <v>3</v>
      </c>
      <c r="F19" s="41"/>
      <c r="G19" s="15"/>
      <c r="H19" s="15"/>
      <c r="I19" s="15"/>
    </row>
    <row r="20" spans="1:9" s="88" customFormat="1" ht="12" customHeight="1">
      <c r="A20" s="82" t="s">
        <v>3426</v>
      </c>
      <c r="B20" s="97">
        <v>1</v>
      </c>
      <c r="C20" s="97">
        <v>0</v>
      </c>
      <c r="D20" s="97">
        <v>0</v>
      </c>
      <c r="E20" s="65">
        <f t="shared" si="0"/>
        <v>1</v>
      </c>
      <c r="F20" s="41"/>
      <c r="G20" s="15"/>
      <c r="H20" s="15"/>
      <c r="I20" s="15"/>
    </row>
    <row r="21" spans="1:9" s="88" customFormat="1" ht="12" customHeight="1">
      <c r="A21" s="82" t="s">
        <v>3550</v>
      </c>
      <c r="B21" s="97">
        <v>65</v>
      </c>
      <c r="C21" s="97">
        <v>0</v>
      </c>
      <c r="D21" s="97">
        <v>0</v>
      </c>
      <c r="E21" s="65">
        <f t="shared" si="0"/>
        <v>65</v>
      </c>
      <c r="F21" s="41"/>
      <c r="G21" s="15"/>
      <c r="H21" s="15"/>
      <c r="I21" s="15"/>
    </row>
    <row r="22" spans="1:9" s="88" customFormat="1" ht="12" customHeight="1">
      <c r="A22" s="82" t="s">
        <v>3482</v>
      </c>
      <c r="B22" s="97">
        <v>2</v>
      </c>
      <c r="C22" s="97">
        <v>1</v>
      </c>
      <c r="D22" s="97">
        <v>0</v>
      </c>
      <c r="E22" s="65">
        <f t="shared" si="0"/>
        <v>3</v>
      </c>
      <c r="F22" s="41"/>
      <c r="G22" s="15"/>
      <c r="H22" s="15"/>
      <c r="I22" s="15"/>
    </row>
    <row r="23" spans="1:9" s="88" customFormat="1" ht="12" customHeight="1">
      <c r="A23" s="82" t="s">
        <v>3483</v>
      </c>
      <c r="B23" s="97">
        <v>3</v>
      </c>
      <c r="C23" s="97">
        <v>0</v>
      </c>
      <c r="D23" s="97">
        <v>0</v>
      </c>
      <c r="E23" s="65">
        <f t="shared" si="0"/>
        <v>3</v>
      </c>
      <c r="F23" s="41"/>
      <c r="G23" s="11"/>
      <c r="H23" s="11"/>
      <c r="I23" s="11"/>
    </row>
    <row r="24" spans="1:9" s="88" customFormat="1" ht="12" customHeight="1">
      <c r="A24" s="82" t="s">
        <v>3484</v>
      </c>
      <c r="B24" s="97">
        <v>4</v>
      </c>
      <c r="C24" s="97">
        <v>0</v>
      </c>
      <c r="D24" s="97">
        <v>0</v>
      </c>
      <c r="E24" s="65">
        <f t="shared" si="0"/>
        <v>4</v>
      </c>
      <c r="F24" s="41"/>
      <c r="G24" s="11"/>
      <c r="H24" s="11"/>
      <c r="I24" s="11"/>
    </row>
    <row r="25" spans="1:9" s="88" customFormat="1" ht="12" customHeight="1">
      <c r="A25" s="82" t="s">
        <v>3485</v>
      </c>
      <c r="B25" s="97">
        <v>3</v>
      </c>
      <c r="C25" s="97">
        <v>0</v>
      </c>
      <c r="D25" s="97">
        <v>0</v>
      </c>
      <c r="E25" s="65">
        <f t="shared" si="0"/>
        <v>3</v>
      </c>
      <c r="F25" s="41"/>
      <c r="G25" s="11"/>
      <c r="H25" s="11"/>
      <c r="I25" s="11"/>
    </row>
    <row r="26" spans="1:9" s="88" customFormat="1" ht="12" customHeight="1">
      <c r="A26" s="82" t="s">
        <v>3486</v>
      </c>
      <c r="B26" s="97">
        <v>2</v>
      </c>
      <c r="C26" s="97">
        <v>0</v>
      </c>
      <c r="D26" s="97">
        <v>0</v>
      </c>
      <c r="E26" s="65">
        <f t="shared" si="0"/>
        <v>2</v>
      </c>
      <c r="F26" s="41"/>
      <c r="G26" s="11"/>
      <c r="H26" s="11"/>
      <c r="I26" s="11"/>
    </row>
    <row r="27" spans="1:9" s="15" customFormat="1" ht="12" customHeight="1">
      <c r="A27" s="82" t="s">
        <v>3487</v>
      </c>
      <c r="B27" s="97">
        <v>7</v>
      </c>
      <c r="C27" s="97">
        <v>0</v>
      </c>
      <c r="D27" s="97">
        <v>0</v>
      </c>
      <c r="E27" s="65">
        <f t="shared" si="0"/>
        <v>7</v>
      </c>
      <c r="F27" s="41"/>
      <c r="G27" s="11"/>
      <c r="H27" s="11"/>
      <c r="I27" s="11"/>
    </row>
    <row r="28" spans="1:9" s="15" customFormat="1" ht="12" customHeight="1">
      <c r="A28" s="82" t="s">
        <v>3551</v>
      </c>
      <c r="B28" s="97">
        <v>10</v>
      </c>
      <c r="C28" s="97">
        <v>0</v>
      </c>
      <c r="D28" s="97">
        <v>0</v>
      </c>
      <c r="E28" s="65">
        <f t="shared" si="0"/>
        <v>10</v>
      </c>
      <c r="F28" s="41"/>
      <c r="G28" s="11"/>
      <c r="H28" s="11"/>
      <c r="I28" s="11"/>
    </row>
    <row r="29" spans="1:9" s="15" customFormat="1" ht="12" customHeight="1">
      <c r="A29" s="81" t="s">
        <v>3552</v>
      </c>
      <c r="B29" s="97">
        <v>4</v>
      </c>
      <c r="C29" s="97">
        <v>0</v>
      </c>
      <c r="D29" s="97">
        <v>0</v>
      </c>
      <c r="E29" s="65">
        <f t="shared" si="0"/>
        <v>4</v>
      </c>
      <c r="F29" s="41"/>
      <c r="G29" s="11"/>
      <c r="H29" s="11"/>
      <c r="I29" s="11"/>
    </row>
    <row r="30" spans="1:9" s="15" customFormat="1" ht="12" customHeight="1">
      <c r="A30" s="82" t="s">
        <v>3553</v>
      </c>
      <c r="B30" s="97">
        <v>10</v>
      </c>
      <c r="C30" s="97">
        <v>0</v>
      </c>
      <c r="D30" s="97">
        <v>0</v>
      </c>
      <c r="E30" s="65">
        <f t="shared" si="0"/>
        <v>10</v>
      </c>
      <c r="F30" s="41"/>
      <c r="G30" s="11"/>
      <c r="H30" s="11"/>
      <c r="I30" s="11"/>
    </row>
    <row r="31" spans="1:9" s="15" customFormat="1" ht="12" customHeight="1">
      <c r="A31" s="82" t="s">
        <v>3488</v>
      </c>
      <c r="B31" s="97">
        <v>1</v>
      </c>
      <c r="C31" s="97">
        <v>0</v>
      </c>
      <c r="D31" s="97">
        <v>0</v>
      </c>
      <c r="E31" s="65">
        <f t="shared" si="0"/>
        <v>1</v>
      </c>
      <c r="F31" s="41"/>
      <c r="G31" s="11"/>
      <c r="H31" s="11"/>
      <c r="I31" s="11"/>
    </row>
    <row r="32" spans="1:9" s="15" customFormat="1" ht="12" customHeight="1">
      <c r="A32" s="82" t="s">
        <v>3554</v>
      </c>
      <c r="B32" s="97">
        <v>65</v>
      </c>
      <c r="C32" s="97">
        <v>0</v>
      </c>
      <c r="D32" s="97">
        <v>0</v>
      </c>
      <c r="E32" s="65">
        <f t="shared" si="0"/>
        <v>65</v>
      </c>
      <c r="F32" s="41"/>
      <c r="G32" s="11"/>
      <c r="H32" s="11"/>
      <c r="I32" s="11"/>
    </row>
    <row r="33" spans="1:9" s="15" customFormat="1" ht="12" customHeight="1">
      <c r="A33" s="82" t="s">
        <v>3398</v>
      </c>
      <c r="B33" s="97">
        <v>7</v>
      </c>
      <c r="C33" s="97">
        <v>0</v>
      </c>
      <c r="D33" s="97">
        <v>0</v>
      </c>
      <c r="E33" s="65">
        <f t="shared" si="0"/>
        <v>7</v>
      </c>
      <c r="F33" s="41"/>
      <c r="G33" s="11"/>
      <c r="H33" s="11"/>
      <c r="I33" s="11"/>
    </row>
    <row r="34" spans="1:9" s="15" customFormat="1" ht="12" customHeight="1">
      <c r="A34" s="82" t="s">
        <v>3555</v>
      </c>
      <c r="B34" s="97">
        <v>1</v>
      </c>
      <c r="C34" s="97">
        <v>0</v>
      </c>
      <c r="D34" s="97">
        <v>0</v>
      </c>
      <c r="E34" s="65">
        <f t="shared" si="0"/>
        <v>1</v>
      </c>
      <c r="F34" s="41"/>
      <c r="G34" s="11"/>
      <c r="H34" s="11"/>
      <c r="I34" s="11"/>
    </row>
    <row r="35" spans="1:9" s="15" customFormat="1" ht="12" customHeight="1">
      <c r="A35" s="82" t="s">
        <v>3556</v>
      </c>
      <c r="B35" s="97">
        <v>1</v>
      </c>
      <c r="C35" s="97">
        <v>0</v>
      </c>
      <c r="D35" s="97">
        <v>0</v>
      </c>
      <c r="E35" s="65">
        <f t="shared" si="0"/>
        <v>1</v>
      </c>
      <c r="F35" s="40"/>
      <c r="G35" s="11"/>
      <c r="H35" s="11"/>
      <c r="I35" s="11"/>
    </row>
    <row r="36" spans="1:9" s="15" customFormat="1" ht="12" customHeight="1">
      <c r="A36" s="82" t="s">
        <v>3557</v>
      </c>
      <c r="B36" s="97">
        <v>4</v>
      </c>
      <c r="C36" s="97">
        <v>1</v>
      </c>
      <c r="D36" s="97">
        <v>0</v>
      </c>
      <c r="E36" s="65">
        <f t="shared" si="0"/>
        <v>5</v>
      </c>
      <c r="F36" s="41"/>
      <c r="G36" s="11"/>
      <c r="H36" s="11"/>
      <c r="I36" s="11"/>
    </row>
    <row r="37" spans="1:9" s="15" customFormat="1" ht="12" customHeight="1">
      <c r="A37" s="82" t="s">
        <v>3399</v>
      </c>
      <c r="B37" s="97">
        <v>23</v>
      </c>
      <c r="C37" s="97">
        <v>0</v>
      </c>
      <c r="D37" s="97">
        <v>0</v>
      </c>
      <c r="E37" s="65">
        <f t="shared" si="0"/>
        <v>23</v>
      </c>
      <c r="F37" s="41"/>
      <c r="G37" s="11"/>
      <c r="H37" s="11"/>
      <c r="I37" s="11"/>
    </row>
    <row r="38" spans="1:9" s="15" customFormat="1" ht="12" customHeight="1">
      <c r="A38" s="82" t="s">
        <v>3400</v>
      </c>
      <c r="B38" s="97">
        <v>6</v>
      </c>
      <c r="C38" s="97">
        <v>0</v>
      </c>
      <c r="D38" s="97">
        <v>0</v>
      </c>
      <c r="E38" s="65">
        <f t="shared" si="0"/>
        <v>6</v>
      </c>
      <c r="F38" s="41"/>
      <c r="G38" s="11"/>
      <c r="H38" s="11"/>
      <c r="I38" s="11"/>
    </row>
    <row r="39" spans="1:9" s="15" customFormat="1" ht="12" customHeight="1">
      <c r="A39" s="82" t="s">
        <v>3558</v>
      </c>
      <c r="B39" s="97">
        <v>173</v>
      </c>
      <c r="C39" s="97">
        <v>0</v>
      </c>
      <c r="D39" s="97">
        <v>0</v>
      </c>
      <c r="E39" s="65">
        <f t="shared" si="0"/>
        <v>173</v>
      </c>
      <c r="F39" s="41"/>
      <c r="G39" s="11"/>
      <c r="H39" s="11"/>
      <c r="I39" s="11"/>
    </row>
    <row r="40" spans="1:9" s="15" customFormat="1" ht="12" customHeight="1">
      <c r="A40" s="82" t="s">
        <v>3559</v>
      </c>
      <c r="B40" s="97">
        <v>1</v>
      </c>
      <c r="C40" s="97">
        <v>0</v>
      </c>
      <c r="D40" s="97">
        <v>0</v>
      </c>
      <c r="E40" s="65">
        <f t="shared" si="0"/>
        <v>1</v>
      </c>
      <c r="F40" s="41"/>
      <c r="G40" s="11"/>
      <c r="H40" s="11"/>
      <c r="I40" s="11"/>
    </row>
    <row r="41" spans="1:9" s="15" customFormat="1" ht="12" customHeight="1">
      <c r="A41" s="82"/>
      <c r="B41" s="97"/>
      <c r="C41" s="97"/>
      <c r="D41" s="97"/>
      <c r="E41" s="65"/>
      <c r="F41" s="41"/>
      <c r="G41" s="11"/>
      <c r="H41" s="11"/>
      <c r="I41" s="11"/>
    </row>
    <row r="42" spans="1:9" s="15" customFormat="1" ht="12" customHeight="1">
      <c r="A42" s="82"/>
      <c r="B42" s="97"/>
      <c r="C42" s="97"/>
      <c r="D42" s="97"/>
      <c r="E42" s="65"/>
      <c r="F42" s="41"/>
      <c r="G42" s="11"/>
      <c r="H42" s="11"/>
      <c r="I42" s="11"/>
    </row>
    <row r="43" spans="1:9" s="15" customFormat="1" ht="12" customHeight="1">
      <c r="A43" s="82"/>
      <c r="B43" s="97"/>
      <c r="C43" s="97"/>
      <c r="D43" s="97"/>
      <c r="E43" s="65"/>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E19" sqref="E19"/>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4">
        <v>44562</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65">
        <f t="shared" ref="B9:D9" si="0">SUM(B11:B27)</f>
        <v>27</v>
      </c>
      <c r="C9" s="65">
        <f t="shared" si="0"/>
        <v>0</v>
      </c>
      <c r="D9" s="65">
        <f t="shared" si="0"/>
        <v>0</v>
      </c>
      <c r="E9" s="65">
        <f>SUM(E11:E27)</f>
        <v>27</v>
      </c>
      <c r="F9" s="10"/>
    </row>
    <row r="10" spans="1:9" s="8" customFormat="1" ht="9" customHeight="1">
      <c r="A10" s="62"/>
      <c r="B10" s="66"/>
      <c r="C10" s="66"/>
      <c r="D10" s="66"/>
      <c r="E10" s="65"/>
    </row>
    <row r="11" spans="1:9" s="88" customFormat="1" ht="12" customHeight="1">
      <c r="A11" s="82" t="s">
        <v>3548</v>
      </c>
      <c r="B11" s="97">
        <v>9</v>
      </c>
      <c r="C11" s="97">
        <v>0</v>
      </c>
      <c r="D11" s="97">
        <v>0</v>
      </c>
      <c r="E11" s="65">
        <f t="shared" ref="E11:E19" si="1">SUM(B11:D11)</f>
        <v>9</v>
      </c>
      <c r="F11" s="40"/>
      <c r="G11" s="15"/>
      <c r="H11" s="15"/>
      <c r="I11" s="15"/>
    </row>
    <row r="12" spans="1:9" s="88" customFormat="1" ht="12" customHeight="1">
      <c r="A12" s="93" t="s">
        <v>3549</v>
      </c>
      <c r="B12" s="97">
        <v>1</v>
      </c>
      <c r="C12" s="97">
        <v>0</v>
      </c>
      <c r="D12" s="97">
        <v>0</v>
      </c>
      <c r="E12" s="65">
        <f t="shared" si="1"/>
        <v>1</v>
      </c>
      <c r="F12" s="41"/>
      <c r="G12" s="15"/>
      <c r="H12" s="15"/>
      <c r="I12" s="15"/>
    </row>
    <row r="13" spans="1:9" s="88" customFormat="1" ht="12" customHeight="1">
      <c r="A13" s="93" t="s">
        <v>3397</v>
      </c>
      <c r="B13" s="97">
        <v>1</v>
      </c>
      <c r="C13" s="97">
        <v>0</v>
      </c>
      <c r="D13" s="97">
        <v>0</v>
      </c>
      <c r="E13" s="65">
        <f t="shared" si="1"/>
        <v>1</v>
      </c>
      <c r="F13" s="41"/>
      <c r="G13" s="15"/>
      <c r="H13" s="15"/>
      <c r="I13" s="15"/>
    </row>
    <row r="14" spans="1:9" s="88" customFormat="1" ht="12" customHeight="1">
      <c r="A14" s="82" t="s">
        <v>3426</v>
      </c>
      <c r="B14" s="97">
        <v>1</v>
      </c>
      <c r="C14" s="97">
        <v>0</v>
      </c>
      <c r="D14" s="97">
        <v>0</v>
      </c>
      <c r="E14" s="65">
        <f t="shared" si="1"/>
        <v>1</v>
      </c>
      <c r="F14" s="41"/>
      <c r="G14" s="15"/>
      <c r="H14" s="15"/>
      <c r="I14" s="15"/>
    </row>
    <row r="15" spans="1:9" s="88" customFormat="1" ht="12" customHeight="1">
      <c r="A15" s="93" t="s">
        <v>3553</v>
      </c>
      <c r="B15" s="97">
        <v>1</v>
      </c>
      <c r="C15" s="97">
        <v>0</v>
      </c>
      <c r="D15" s="97">
        <v>0</v>
      </c>
      <c r="E15" s="65">
        <f t="shared" si="1"/>
        <v>1</v>
      </c>
      <c r="F15" s="41"/>
      <c r="G15" s="15"/>
      <c r="H15" s="15"/>
      <c r="I15" s="15"/>
    </row>
    <row r="16" spans="1:9" s="88" customFormat="1" ht="12" customHeight="1">
      <c r="A16" s="93" t="s">
        <v>3554</v>
      </c>
      <c r="B16" s="97">
        <v>10</v>
      </c>
      <c r="C16" s="97">
        <v>0</v>
      </c>
      <c r="D16" s="97">
        <v>0</v>
      </c>
      <c r="E16" s="65">
        <f t="shared" si="1"/>
        <v>10</v>
      </c>
      <c r="F16" s="41"/>
      <c r="G16" s="15"/>
      <c r="H16" s="15"/>
      <c r="I16" s="15"/>
    </row>
    <row r="17" spans="1:9" s="15" customFormat="1" ht="12" customHeight="1">
      <c r="A17" s="93" t="s">
        <v>3398</v>
      </c>
      <c r="B17" s="97">
        <v>3</v>
      </c>
      <c r="C17" s="97">
        <v>0</v>
      </c>
      <c r="D17" s="97">
        <v>0</v>
      </c>
      <c r="E17" s="65">
        <f t="shared" si="1"/>
        <v>3</v>
      </c>
      <c r="F17" s="41"/>
      <c r="G17" s="11"/>
      <c r="H17" s="11"/>
      <c r="I17" s="11"/>
    </row>
    <row r="18" spans="1:9" s="15" customFormat="1" ht="12" customHeight="1">
      <c r="A18" s="93" t="s">
        <v>3558</v>
      </c>
      <c r="B18" s="97">
        <v>1</v>
      </c>
      <c r="C18" s="97">
        <v>0</v>
      </c>
      <c r="D18" s="97">
        <v>0</v>
      </c>
      <c r="E18" s="65">
        <f t="shared" si="1"/>
        <v>1</v>
      </c>
      <c r="F18" s="40"/>
      <c r="G18" s="11"/>
      <c r="H18" s="11"/>
      <c r="I18" s="11"/>
    </row>
    <row r="19" spans="1:9" s="15" customFormat="1" ht="12" customHeight="1">
      <c r="A19" s="82"/>
      <c r="B19" s="97"/>
      <c r="C19" s="97"/>
      <c r="D19" s="97"/>
      <c r="E19" s="65"/>
      <c r="F19" s="41"/>
      <c r="G19" s="11"/>
      <c r="H19" s="11"/>
      <c r="I19" s="11"/>
    </row>
    <row r="20" spans="1:9" s="15" customFormat="1" ht="12" customHeight="1">
      <c r="A20" s="82"/>
      <c r="B20" s="97"/>
      <c r="C20" s="97"/>
      <c r="D20" s="97"/>
      <c r="E20" s="65"/>
      <c r="F20" s="41"/>
      <c r="G20" s="11"/>
      <c r="H20" s="11"/>
      <c r="I20" s="11"/>
    </row>
    <row r="21" spans="1:9" s="15" customFormat="1" ht="12" customHeight="1">
      <c r="A21" s="93"/>
      <c r="B21" s="251"/>
      <c r="C21" s="251"/>
      <c r="D21" s="251"/>
      <c r="E21" s="65"/>
      <c r="F21" s="40"/>
      <c r="G21" s="11"/>
      <c r="H21" s="11"/>
      <c r="I21" s="11"/>
    </row>
    <row r="22" spans="1:9" s="15" customFormat="1" ht="12" customHeight="1">
      <c r="A22" s="93"/>
      <c r="B22" s="251"/>
      <c r="C22" s="251"/>
      <c r="D22" s="251"/>
      <c r="E22" s="65"/>
      <c r="F22" s="40"/>
      <c r="G22" s="11"/>
      <c r="H22" s="11"/>
      <c r="I22" s="11"/>
    </row>
    <row r="23" spans="1:9" s="15" customFormat="1" ht="12" customHeight="1">
      <c r="A23" s="93"/>
      <c r="B23" s="251"/>
      <c r="C23" s="251"/>
      <c r="D23" s="251"/>
      <c r="E23" s="65"/>
      <c r="F23" s="40"/>
      <c r="G23" s="11"/>
      <c r="H23" s="11"/>
      <c r="I23" s="11"/>
    </row>
    <row r="24" spans="1:9" s="15" customFormat="1" ht="12" customHeight="1">
      <c r="A24" s="93"/>
      <c r="B24" s="251"/>
      <c r="C24" s="251"/>
      <c r="D24" s="251"/>
      <c r="E24" s="65"/>
      <c r="F24" s="40"/>
      <c r="G24" s="11"/>
      <c r="H24" s="11"/>
      <c r="I24" s="11"/>
    </row>
    <row r="25" spans="1:9" s="15" customFormat="1" ht="12" customHeight="1">
      <c r="A25" s="93"/>
      <c r="B25" s="251"/>
      <c r="C25" s="251"/>
      <c r="D25" s="251"/>
      <c r="E25" s="65"/>
      <c r="F25" s="40"/>
      <c r="G25" s="11"/>
      <c r="H25" s="11"/>
      <c r="I25" s="11"/>
    </row>
    <row r="26" spans="1:9" s="15" customFormat="1" ht="12" customHeight="1">
      <c r="A26" s="93"/>
      <c r="B26" s="251"/>
      <c r="C26" s="251"/>
      <c r="D26" s="251"/>
      <c r="E26" s="65"/>
      <c r="F26" s="40"/>
      <c r="G26" s="11"/>
      <c r="H26" s="11"/>
      <c r="I26" s="11"/>
    </row>
    <row r="27" spans="1:9" s="15" customFormat="1" ht="12" customHeight="1">
      <c r="A27" s="93"/>
      <c r="B27" s="251"/>
      <c r="C27" s="251"/>
      <c r="D27" s="251"/>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3"/>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D29" sqref="D29"/>
    </sheetView>
  </sheetViews>
  <sheetFormatPr baseColWidth="10" defaultColWidth="11.44140625" defaultRowHeight="24.75" customHeight="1"/>
  <cols>
    <col min="1" max="1" width="81"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4">
        <v>44562</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83">
        <f>SUM(B11:B56)</f>
        <v>467</v>
      </c>
      <c r="C9" s="83">
        <f>SUM(C11:C56)</f>
        <v>3</v>
      </c>
      <c r="D9" s="83">
        <f>SUM(D11:D56)</f>
        <v>0</v>
      </c>
      <c r="E9" s="83">
        <f>SUM(E11:E56)</f>
        <v>470</v>
      </c>
    </row>
    <row r="10" spans="1:9" s="8" customFormat="1" ht="9" customHeight="1">
      <c r="A10" s="62"/>
      <c r="B10" s="84"/>
      <c r="C10" s="84"/>
      <c r="D10" s="84"/>
      <c r="E10" s="65"/>
    </row>
    <row r="11" spans="1:9" s="88" customFormat="1" ht="12" customHeight="1">
      <c r="A11" s="81" t="s">
        <v>3263</v>
      </c>
      <c r="B11" s="96">
        <v>5</v>
      </c>
      <c r="C11" s="96">
        <v>0</v>
      </c>
      <c r="D11" s="96">
        <v>0</v>
      </c>
      <c r="E11" s="83">
        <f t="shared" ref="E11:E41" si="0">SUM(B11:D11)</f>
        <v>5</v>
      </c>
      <c r="F11" s="11"/>
      <c r="G11" s="11"/>
      <c r="H11" s="11"/>
      <c r="I11" s="11"/>
    </row>
    <row r="12" spans="1:9" s="88" customFormat="1" ht="12" customHeight="1">
      <c r="A12" s="81" t="s">
        <v>3496</v>
      </c>
      <c r="B12" s="96">
        <v>1</v>
      </c>
      <c r="C12" s="96">
        <v>0</v>
      </c>
      <c r="D12" s="96">
        <v>0</v>
      </c>
      <c r="E12" s="83">
        <f t="shared" si="0"/>
        <v>1</v>
      </c>
      <c r="F12" s="11"/>
      <c r="G12" s="11"/>
      <c r="H12" s="11"/>
      <c r="I12" s="11"/>
    </row>
    <row r="13" spans="1:9" s="88" customFormat="1" ht="12" customHeight="1">
      <c r="A13" s="81" t="s">
        <v>3560</v>
      </c>
      <c r="B13" s="96">
        <v>1</v>
      </c>
      <c r="C13" s="96">
        <v>0</v>
      </c>
      <c r="D13" s="96">
        <v>0</v>
      </c>
      <c r="E13" s="83">
        <f t="shared" si="0"/>
        <v>1</v>
      </c>
      <c r="F13" s="11"/>
      <c r="G13" s="11"/>
      <c r="H13" s="11"/>
      <c r="I13" s="11"/>
    </row>
    <row r="14" spans="1:9" s="88" customFormat="1" ht="12" customHeight="1">
      <c r="A14" s="81" t="s">
        <v>3561</v>
      </c>
      <c r="B14" s="96">
        <v>2</v>
      </c>
      <c r="C14" s="96">
        <v>0</v>
      </c>
      <c r="D14" s="96">
        <v>0</v>
      </c>
      <c r="E14" s="83">
        <f t="shared" si="0"/>
        <v>2</v>
      </c>
      <c r="F14" s="11"/>
      <c r="G14" s="11"/>
      <c r="H14" s="11"/>
      <c r="I14" s="11"/>
    </row>
    <row r="15" spans="1:9" s="88" customFormat="1" ht="12" customHeight="1">
      <c r="A15" s="81" t="s">
        <v>3562</v>
      </c>
      <c r="B15" s="96">
        <v>168</v>
      </c>
      <c r="C15" s="96">
        <v>0</v>
      </c>
      <c r="D15" s="96">
        <v>0</v>
      </c>
      <c r="E15" s="83">
        <f t="shared" si="0"/>
        <v>168</v>
      </c>
      <c r="F15" s="11"/>
      <c r="G15" s="11"/>
      <c r="H15" s="11"/>
      <c r="I15" s="11"/>
    </row>
    <row r="16" spans="1:9" s="88" customFormat="1" ht="12" customHeight="1">
      <c r="A16" s="81" t="s">
        <v>3264</v>
      </c>
      <c r="B16" s="96">
        <v>6</v>
      </c>
      <c r="C16" s="96">
        <v>0</v>
      </c>
      <c r="D16" s="96">
        <v>0</v>
      </c>
      <c r="E16" s="83">
        <f t="shared" si="0"/>
        <v>6</v>
      </c>
      <c r="F16" s="11"/>
      <c r="G16" s="11"/>
      <c r="H16" s="11"/>
      <c r="I16" s="11"/>
    </row>
    <row r="17" spans="1:9" s="88" customFormat="1" ht="12" customHeight="1">
      <c r="A17" s="81" t="s">
        <v>3563</v>
      </c>
      <c r="B17" s="96">
        <v>5</v>
      </c>
      <c r="C17" s="96">
        <v>1</v>
      </c>
      <c r="D17" s="96">
        <v>0</v>
      </c>
      <c r="E17" s="83">
        <f t="shared" si="0"/>
        <v>6</v>
      </c>
      <c r="F17" s="11"/>
      <c r="G17" s="11"/>
      <c r="H17" s="11"/>
      <c r="I17" s="11"/>
    </row>
    <row r="18" spans="1:9" s="88" customFormat="1" ht="12" customHeight="1">
      <c r="A18" s="81" t="s">
        <v>3564</v>
      </c>
      <c r="B18" s="96">
        <v>2</v>
      </c>
      <c r="C18" s="96">
        <v>0</v>
      </c>
      <c r="D18" s="96">
        <v>0</v>
      </c>
      <c r="E18" s="83">
        <f t="shared" si="0"/>
        <v>2</v>
      </c>
      <c r="F18" s="11"/>
      <c r="G18" s="11"/>
      <c r="H18" s="11"/>
      <c r="I18" s="11"/>
    </row>
    <row r="19" spans="1:9" s="88" customFormat="1" ht="12" customHeight="1">
      <c r="A19" s="81" t="s">
        <v>3565</v>
      </c>
      <c r="B19" s="94">
        <v>3</v>
      </c>
      <c r="C19" s="94">
        <v>0</v>
      </c>
      <c r="D19" s="96">
        <v>0</v>
      </c>
      <c r="E19" s="83">
        <f t="shared" si="0"/>
        <v>3</v>
      </c>
      <c r="F19" s="11"/>
      <c r="G19" s="11"/>
      <c r="H19" s="11"/>
      <c r="I19" s="11"/>
    </row>
    <row r="20" spans="1:9" s="88" customFormat="1" ht="21.6" customHeight="1">
      <c r="A20" s="81" t="s">
        <v>3566</v>
      </c>
      <c r="B20" s="94">
        <v>5</v>
      </c>
      <c r="C20" s="94">
        <v>0</v>
      </c>
      <c r="D20" s="96">
        <v>0</v>
      </c>
      <c r="E20" s="83">
        <f t="shared" si="0"/>
        <v>5</v>
      </c>
      <c r="F20" s="11"/>
      <c r="G20" s="11"/>
      <c r="H20" s="11"/>
      <c r="I20" s="11"/>
    </row>
    <row r="21" spans="1:9" s="88" customFormat="1" ht="12" customHeight="1">
      <c r="A21" s="81" t="s">
        <v>3567</v>
      </c>
      <c r="B21" s="94">
        <v>7</v>
      </c>
      <c r="C21" s="94">
        <v>0</v>
      </c>
      <c r="D21" s="96">
        <v>0</v>
      </c>
      <c r="E21" s="83">
        <f t="shared" si="0"/>
        <v>7</v>
      </c>
      <c r="F21" s="11"/>
      <c r="G21" s="11"/>
      <c r="H21" s="11"/>
      <c r="I21" s="11"/>
    </row>
    <row r="22" spans="1:9" s="88" customFormat="1" ht="24" customHeight="1">
      <c r="A22" s="81" t="s">
        <v>3568</v>
      </c>
      <c r="B22" s="94">
        <v>14</v>
      </c>
      <c r="C22" s="94">
        <v>0</v>
      </c>
      <c r="D22" s="96">
        <v>0</v>
      </c>
      <c r="E22" s="83">
        <f t="shared" si="0"/>
        <v>14</v>
      </c>
      <c r="F22" s="11"/>
      <c r="G22" s="11"/>
      <c r="H22" s="11"/>
      <c r="I22" s="11"/>
    </row>
    <row r="23" spans="1:9" s="88" customFormat="1" ht="12" customHeight="1">
      <c r="A23" s="81" t="s">
        <v>3569</v>
      </c>
      <c r="B23" s="94">
        <v>26</v>
      </c>
      <c r="C23" s="94">
        <v>0</v>
      </c>
      <c r="D23" s="96">
        <v>0</v>
      </c>
      <c r="E23" s="83">
        <f t="shared" si="0"/>
        <v>26</v>
      </c>
      <c r="F23" s="11"/>
      <c r="G23" s="11"/>
      <c r="H23" s="11"/>
      <c r="I23" s="11"/>
    </row>
    <row r="24" spans="1:9" s="88" customFormat="1" ht="12" customHeight="1">
      <c r="A24" s="81" t="s">
        <v>3266</v>
      </c>
      <c r="B24" s="96">
        <v>2</v>
      </c>
      <c r="C24" s="96">
        <v>0</v>
      </c>
      <c r="D24" s="96">
        <v>0</v>
      </c>
      <c r="E24" s="83">
        <f t="shared" si="0"/>
        <v>2</v>
      </c>
      <c r="F24" s="11"/>
      <c r="G24" s="11"/>
      <c r="H24" s="11"/>
      <c r="I24" s="11"/>
    </row>
    <row r="25" spans="1:9" s="15" customFormat="1" ht="13.8" customHeight="1">
      <c r="A25" s="81" t="s">
        <v>3570</v>
      </c>
      <c r="B25" s="96">
        <v>12</v>
      </c>
      <c r="C25" s="96">
        <v>0</v>
      </c>
      <c r="D25" s="96">
        <v>0</v>
      </c>
      <c r="E25" s="83">
        <f t="shared" si="0"/>
        <v>12</v>
      </c>
      <c r="F25" s="11"/>
      <c r="G25" s="11"/>
      <c r="H25" s="11"/>
      <c r="I25" s="11"/>
    </row>
    <row r="26" spans="1:9" s="15" customFormat="1" ht="13.8" customHeight="1">
      <c r="A26" s="81" t="s">
        <v>3571</v>
      </c>
      <c r="B26" s="96">
        <v>43</v>
      </c>
      <c r="C26" s="96">
        <v>0</v>
      </c>
      <c r="D26" s="96">
        <v>0</v>
      </c>
      <c r="E26" s="83">
        <f t="shared" si="0"/>
        <v>43</v>
      </c>
      <c r="F26" s="11"/>
      <c r="G26" s="11"/>
      <c r="H26" s="11"/>
      <c r="I26" s="11"/>
    </row>
    <row r="27" spans="1:9" s="15" customFormat="1" ht="13.8" customHeight="1">
      <c r="A27" s="81" t="s">
        <v>3267</v>
      </c>
      <c r="B27" s="96">
        <v>3</v>
      </c>
      <c r="C27" s="96">
        <v>1</v>
      </c>
      <c r="D27" s="96">
        <v>0</v>
      </c>
      <c r="E27" s="83">
        <f t="shared" si="0"/>
        <v>4</v>
      </c>
      <c r="F27" s="11"/>
      <c r="G27" s="11"/>
      <c r="H27" s="11"/>
      <c r="I27" s="11"/>
    </row>
    <row r="28" spans="1:9" s="15" customFormat="1" ht="13.8" customHeight="1">
      <c r="A28" s="81" t="s">
        <v>3268</v>
      </c>
      <c r="B28" s="96">
        <v>10</v>
      </c>
      <c r="C28" s="96">
        <v>1</v>
      </c>
      <c r="D28" s="96">
        <v>0</v>
      </c>
      <c r="E28" s="83">
        <f t="shared" si="0"/>
        <v>11</v>
      </c>
      <c r="F28" s="11"/>
      <c r="G28" s="11"/>
      <c r="H28" s="11"/>
      <c r="I28" s="11"/>
    </row>
    <row r="29" spans="1:9" s="15" customFormat="1" ht="12" customHeight="1">
      <c r="A29" s="81" t="s">
        <v>3269</v>
      </c>
      <c r="B29" s="96">
        <v>3</v>
      </c>
      <c r="C29" s="96">
        <v>0</v>
      </c>
      <c r="D29" s="96">
        <v>0</v>
      </c>
      <c r="E29" s="83">
        <f t="shared" si="0"/>
        <v>3</v>
      </c>
      <c r="F29" s="11"/>
      <c r="G29" s="11"/>
      <c r="H29" s="11"/>
      <c r="I29" s="11"/>
    </row>
    <row r="30" spans="1:9" s="15" customFormat="1" ht="12" customHeight="1">
      <c r="A30" s="81" t="s">
        <v>3270</v>
      </c>
      <c r="B30" s="96">
        <v>46</v>
      </c>
      <c r="C30" s="96">
        <v>0</v>
      </c>
      <c r="D30" s="96">
        <v>0</v>
      </c>
      <c r="E30" s="83">
        <f t="shared" si="0"/>
        <v>46</v>
      </c>
      <c r="F30" s="11"/>
      <c r="G30" s="11"/>
      <c r="H30" s="11"/>
      <c r="I30" s="11"/>
    </row>
    <row r="31" spans="1:9" s="15" customFormat="1" ht="12" customHeight="1">
      <c r="A31" s="81" t="s">
        <v>3271</v>
      </c>
      <c r="B31" s="96">
        <v>9</v>
      </c>
      <c r="C31" s="96">
        <v>0</v>
      </c>
      <c r="D31" s="96">
        <v>0</v>
      </c>
      <c r="E31" s="83">
        <f t="shared" si="0"/>
        <v>9</v>
      </c>
      <c r="F31" s="11"/>
      <c r="G31" s="11"/>
      <c r="H31" s="11"/>
      <c r="I31" s="11"/>
    </row>
    <row r="32" spans="1:9" s="15" customFormat="1" ht="12" customHeight="1">
      <c r="A32" s="81" t="s">
        <v>3272</v>
      </c>
      <c r="B32" s="96">
        <v>32</v>
      </c>
      <c r="C32" s="96">
        <v>0</v>
      </c>
      <c r="D32" s="96">
        <v>0</v>
      </c>
      <c r="E32" s="83">
        <f t="shared" si="0"/>
        <v>32</v>
      </c>
      <c r="F32" s="11"/>
      <c r="G32" s="11"/>
      <c r="H32" s="11"/>
      <c r="I32" s="11"/>
    </row>
    <row r="33" spans="1:9" s="15" customFormat="1" ht="12" customHeight="1">
      <c r="A33" s="81" t="s">
        <v>3273</v>
      </c>
      <c r="B33" s="96">
        <v>18</v>
      </c>
      <c r="C33" s="96">
        <v>0</v>
      </c>
      <c r="D33" s="96">
        <v>0</v>
      </c>
      <c r="E33" s="83">
        <f t="shared" si="0"/>
        <v>18</v>
      </c>
      <c r="F33" s="11"/>
      <c r="G33" s="11"/>
      <c r="H33" s="11"/>
      <c r="I33" s="11"/>
    </row>
    <row r="34" spans="1:9" s="15" customFormat="1" ht="12" customHeight="1">
      <c r="A34" s="81" t="s">
        <v>3274</v>
      </c>
      <c r="B34" s="96">
        <v>10</v>
      </c>
      <c r="C34" s="96">
        <v>0</v>
      </c>
      <c r="D34" s="96">
        <v>0</v>
      </c>
      <c r="E34" s="83">
        <f t="shared" si="0"/>
        <v>10</v>
      </c>
      <c r="F34" s="11"/>
      <c r="G34" s="11"/>
      <c r="H34" s="11"/>
      <c r="I34" s="11"/>
    </row>
    <row r="35" spans="1:9" s="15" customFormat="1" ht="12" customHeight="1">
      <c r="A35" s="81" t="s">
        <v>3275</v>
      </c>
      <c r="B35" s="96">
        <v>6</v>
      </c>
      <c r="C35" s="96">
        <v>0</v>
      </c>
      <c r="D35" s="96">
        <v>0</v>
      </c>
      <c r="E35" s="83">
        <f t="shared" si="0"/>
        <v>6</v>
      </c>
      <c r="F35" s="11"/>
      <c r="G35" s="11"/>
      <c r="H35" s="11"/>
      <c r="I35" s="11"/>
    </row>
    <row r="36" spans="1:9" s="15" customFormat="1" ht="12" customHeight="1">
      <c r="A36" s="81" t="s">
        <v>3572</v>
      </c>
      <c r="B36" s="96">
        <v>11</v>
      </c>
      <c r="C36" s="96">
        <v>0</v>
      </c>
      <c r="D36" s="96">
        <v>0</v>
      </c>
      <c r="E36" s="83">
        <f t="shared" si="0"/>
        <v>11</v>
      </c>
      <c r="F36" s="11"/>
      <c r="G36" s="11"/>
      <c r="H36" s="11"/>
      <c r="I36" s="11"/>
    </row>
    <row r="37" spans="1:9" s="15" customFormat="1" ht="12" customHeight="1">
      <c r="A37" s="81" t="s">
        <v>3276</v>
      </c>
      <c r="B37" s="96">
        <v>10</v>
      </c>
      <c r="C37" s="96">
        <v>0</v>
      </c>
      <c r="D37" s="96">
        <v>0</v>
      </c>
      <c r="E37" s="83">
        <f t="shared" si="0"/>
        <v>10</v>
      </c>
      <c r="F37" s="11"/>
      <c r="G37" s="11"/>
      <c r="H37" s="11"/>
      <c r="I37" s="11"/>
    </row>
    <row r="38" spans="1:9" s="15" customFormat="1" ht="21.6" customHeight="1">
      <c r="A38" s="81" t="s">
        <v>3573</v>
      </c>
      <c r="B38" s="96">
        <v>4</v>
      </c>
      <c r="C38" s="96">
        <v>0</v>
      </c>
      <c r="D38" s="96">
        <v>0</v>
      </c>
      <c r="E38" s="83">
        <f t="shared" si="0"/>
        <v>4</v>
      </c>
      <c r="F38" s="11"/>
      <c r="G38" s="11"/>
      <c r="H38" s="11"/>
      <c r="I38" s="11"/>
    </row>
    <row r="39" spans="1:9" s="15" customFormat="1" ht="12" customHeight="1">
      <c r="A39" s="81" t="s">
        <v>3574</v>
      </c>
      <c r="B39" s="96">
        <v>1</v>
      </c>
      <c r="C39" s="96">
        <v>0</v>
      </c>
      <c r="D39" s="96">
        <v>0</v>
      </c>
      <c r="E39" s="83">
        <f t="shared" si="0"/>
        <v>1</v>
      </c>
      <c r="F39" s="11"/>
      <c r="G39" s="11"/>
      <c r="H39" s="11"/>
      <c r="I39" s="11"/>
    </row>
    <row r="40" spans="1:9" s="15" customFormat="1" ht="12" customHeight="1">
      <c r="A40" s="81" t="s">
        <v>3501</v>
      </c>
      <c r="B40" s="96">
        <v>1</v>
      </c>
      <c r="C40" s="96">
        <v>0</v>
      </c>
      <c r="D40" s="96">
        <v>0</v>
      </c>
      <c r="E40" s="83">
        <f t="shared" si="0"/>
        <v>1</v>
      </c>
      <c r="F40" s="11"/>
      <c r="G40" s="11"/>
      <c r="H40" s="11"/>
      <c r="I40" s="11"/>
    </row>
    <row r="41" spans="1:9" s="15" customFormat="1" ht="12" customHeight="1">
      <c r="A41" s="81" t="s">
        <v>3277</v>
      </c>
      <c r="B41" s="96">
        <v>1</v>
      </c>
      <c r="C41" s="96">
        <v>0</v>
      </c>
      <c r="D41" s="96">
        <v>0</v>
      </c>
      <c r="E41" s="83">
        <f t="shared" si="0"/>
        <v>1</v>
      </c>
      <c r="F41" s="11"/>
      <c r="G41" s="11"/>
      <c r="H41" s="11"/>
      <c r="I41" s="11"/>
    </row>
    <row r="42" spans="1:9" s="15" customFormat="1" ht="12" customHeight="1">
      <c r="A42" s="81"/>
      <c r="B42" s="96"/>
      <c r="C42" s="96"/>
      <c r="D42" s="96"/>
      <c r="E42" s="83"/>
      <c r="F42" s="11"/>
      <c r="G42" s="11"/>
      <c r="H42" s="11"/>
      <c r="I42" s="11"/>
    </row>
    <row r="43" spans="1:9" s="15" customFormat="1" ht="12" customHeight="1">
      <c r="A43" s="81"/>
      <c r="B43" s="96"/>
      <c r="C43" s="96"/>
      <c r="D43" s="96"/>
      <c r="E43" s="83"/>
      <c r="F43" s="11"/>
      <c r="G43" s="11"/>
      <c r="H43" s="11"/>
      <c r="I43" s="11"/>
    </row>
    <row r="44" spans="1:9" s="15" customFormat="1" ht="12" customHeight="1">
      <c r="A44" s="81"/>
      <c r="B44" s="96"/>
      <c r="C44" s="96"/>
      <c r="D44" s="96"/>
      <c r="E44" s="83"/>
      <c r="F44" s="11"/>
      <c r="G44" s="11"/>
      <c r="H44" s="11"/>
      <c r="I44" s="11"/>
    </row>
    <row r="45" spans="1:9" s="15" customFormat="1" ht="22.2" customHeight="1">
      <c r="A45" s="81"/>
      <c r="B45" s="96"/>
      <c r="C45" s="96"/>
      <c r="D45" s="96"/>
      <c r="E45" s="83"/>
      <c r="F45" s="11"/>
      <c r="G45" s="11"/>
      <c r="H45" s="11"/>
      <c r="I45" s="11"/>
    </row>
    <row r="46" spans="1:9" s="15" customFormat="1" ht="22.2" customHeight="1">
      <c r="A46" s="81"/>
      <c r="B46" s="96"/>
      <c r="C46" s="96"/>
      <c r="D46" s="96"/>
      <c r="E46" s="83"/>
      <c r="F46" s="11"/>
      <c r="G46" s="11"/>
      <c r="H46" s="11"/>
      <c r="I46" s="11"/>
    </row>
    <row r="47" spans="1:9" s="15" customFormat="1" ht="12" customHeight="1">
      <c r="A47" s="81"/>
      <c r="B47" s="96"/>
      <c r="C47" s="96"/>
      <c r="D47" s="96"/>
      <c r="E47" s="83"/>
      <c r="F47" s="11"/>
      <c r="G47" s="11"/>
      <c r="H47" s="11"/>
      <c r="I47" s="11"/>
    </row>
    <row r="48" spans="1:9" s="15" customFormat="1" ht="12" customHeight="1">
      <c r="A48" s="81"/>
      <c r="B48" s="96"/>
      <c r="C48" s="96"/>
      <c r="D48" s="96"/>
      <c r="E48" s="83"/>
      <c r="F48" s="11"/>
      <c r="G48" s="11"/>
      <c r="H48" s="11"/>
      <c r="I48" s="11"/>
    </row>
    <row r="49" spans="1:9" s="15" customFormat="1" ht="12" customHeight="1">
      <c r="A49" s="81"/>
      <c r="B49" s="96"/>
      <c r="C49" s="96"/>
      <c r="D49" s="96"/>
      <c r="E49" s="83"/>
      <c r="F49" s="11"/>
      <c r="G49" s="11"/>
      <c r="H49" s="11"/>
      <c r="I49" s="11"/>
    </row>
    <row r="50" spans="1:9" s="15" customFormat="1" ht="21.6" customHeight="1">
      <c r="A50" s="81"/>
      <c r="B50" s="96"/>
      <c r="C50" s="96"/>
      <c r="D50" s="96"/>
      <c r="E50" s="83"/>
      <c r="F50" s="11"/>
      <c r="G50" s="11"/>
      <c r="H50" s="11"/>
      <c r="I50" s="11"/>
    </row>
    <row r="51" spans="1:9" s="15" customFormat="1" ht="12" customHeight="1">
      <c r="A51" s="81"/>
      <c r="B51" s="96"/>
      <c r="C51" s="96"/>
      <c r="D51" s="96"/>
      <c r="E51" s="83"/>
      <c r="F51" s="11"/>
      <c r="G51" s="11"/>
      <c r="H51" s="11"/>
      <c r="I51" s="11"/>
    </row>
    <row r="52" spans="1:9" s="15" customFormat="1" ht="12" customHeight="1">
      <c r="A52" s="81"/>
      <c r="B52" s="96"/>
      <c r="C52" s="96"/>
      <c r="D52" s="96"/>
      <c r="E52" s="83"/>
      <c r="F52" s="11"/>
      <c r="G52" s="11"/>
      <c r="H52" s="11"/>
      <c r="I52" s="11"/>
    </row>
    <row r="53" spans="1:9" s="15" customFormat="1" ht="12" customHeight="1">
      <c r="A53" s="81"/>
      <c r="B53" s="97"/>
      <c r="C53" s="97"/>
      <c r="D53" s="97"/>
      <c r="E53" s="83"/>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9" activePane="bottomLeft" state="frozen"/>
      <selection pane="bottomLeft" activeCell="A21" sqref="A21"/>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4">
        <v>44562</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83">
        <f>SUM(B11:B50)</f>
        <v>27</v>
      </c>
      <c r="C9" s="83">
        <f>SUM(C11:C50)</f>
        <v>0</v>
      </c>
      <c r="D9" s="83">
        <f>SUM(D11:D50)</f>
        <v>0</v>
      </c>
      <c r="E9" s="83">
        <f>SUM(E11:E50)</f>
        <v>27</v>
      </c>
    </row>
    <row r="10" spans="1:9" s="8" customFormat="1" ht="9" customHeight="1">
      <c r="A10" s="62"/>
      <c r="B10" s="84"/>
      <c r="C10" s="84"/>
      <c r="D10" s="84"/>
      <c r="E10" s="65"/>
    </row>
    <row r="11" spans="1:9" s="88" customFormat="1" ht="12" customHeight="1">
      <c r="A11" s="81" t="s">
        <v>3563</v>
      </c>
      <c r="B11" s="96">
        <v>1</v>
      </c>
      <c r="C11" s="96">
        <v>0</v>
      </c>
      <c r="D11" s="96">
        <v>0</v>
      </c>
      <c r="E11" s="65">
        <f t="shared" ref="E11:E20" si="0">SUM(B11:D11)</f>
        <v>1</v>
      </c>
      <c r="F11" s="11"/>
      <c r="G11" s="11"/>
      <c r="H11" s="11"/>
      <c r="I11" s="11"/>
    </row>
    <row r="12" spans="1:9" s="88" customFormat="1" ht="12" customHeight="1">
      <c r="A12" s="81" t="s">
        <v>3565</v>
      </c>
      <c r="B12" s="96">
        <v>1</v>
      </c>
      <c r="C12" s="96">
        <v>0</v>
      </c>
      <c r="D12" s="96">
        <v>0</v>
      </c>
      <c r="E12" s="65">
        <f t="shared" si="0"/>
        <v>1</v>
      </c>
      <c r="F12" s="11"/>
      <c r="G12" s="11"/>
      <c r="H12" s="11"/>
      <c r="I12" s="11"/>
    </row>
    <row r="13" spans="1:9" s="88" customFormat="1" ht="12" customHeight="1">
      <c r="A13" s="81" t="s">
        <v>3265</v>
      </c>
      <c r="B13" s="96">
        <v>1</v>
      </c>
      <c r="C13" s="96">
        <v>0</v>
      </c>
      <c r="D13" s="96">
        <v>0</v>
      </c>
      <c r="E13" s="65">
        <f t="shared" si="0"/>
        <v>1</v>
      </c>
      <c r="F13" s="11"/>
      <c r="G13" s="11"/>
      <c r="H13" s="11"/>
      <c r="I13" s="11"/>
    </row>
    <row r="14" spans="1:9" s="88" customFormat="1" ht="12" customHeight="1">
      <c r="A14" s="81" t="s">
        <v>3567</v>
      </c>
      <c r="B14" s="96">
        <v>9</v>
      </c>
      <c r="C14" s="96">
        <v>0</v>
      </c>
      <c r="D14" s="96">
        <v>0</v>
      </c>
      <c r="E14" s="65">
        <f t="shared" si="0"/>
        <v>9</v>
      </c>
      <c r="F14" s="11"/>
      <c r="G14" s="11"/>
      <c r="H14" s="11"/>
      <c r="I14" s="11"/>
    </row>
    <row r="15" spans="1:9" s="88" customFormat="1" ht="14.4" customHeight="1">
      <c r="A15" s="81" t="s">
        <v>3571</v>
      </c>
      <c r="B15" s="96">
        <v>9</v>
      </c>
      <c r="C15" s="96">
        <v>0</v>
      </c>
      <c r="D15" s="96">
        <v>0</v>
      </c>
      <c r="E15" s="65">
        <f t="shared" si="0"/>
        <v>9</v>
      </c>
      <c r="F15" s="11"/>
      <c r="G15" s="11"/>
      <c r="H15" s="11"/>
      <c r="I15" s="11"/>
    </row>
    <row r="16" spans="1:9" s="88" customFormat="1" ht="12" customHeight="1">
      <c r="A16" s="81" t="s">
        <v>3270</v>
      </c>
      <c r="B16" s="96">
        <v>2</v>
      </c>
      <c r="C16" s="96">
        <v>0</v>
      </c>
      <c r="D16" s="96">
        <v>0</v>
      </c>
      <c r="E16" s="65">
        <f t="shared" si="0"/>
        <v>2</v>
      </c>
      <c r="F16" s="11"/>
      <c r="G16" s="11"/>
      <c r="H16" s="11"/>
      <c r="I16" s="11"/>
    </row>
    <row r="17" spans="1:9" s="88" customFormat="1" ht="12.6" customHeight="1">
      <c r="A17" s="81" t="s">
        <v>3273</v>
      </c>
      <c r="B17" s="96">
        <v>1</v>
      </c>
      <c r="C17" s="96">
        <v>0</v>
      </c>
      <c r="D17" s="96">
        <v>0</v>
      </c>
      <c r="E17" s="65">
        <f t="shared" si="0"/>
        <v>1</v>
      </c>
      <c r="F17" s="11"/>
      <c r="G17" s="11"/>
      <c r="H17" s="11"/>
      <c r="I17" s="11"/>
    </row>
    <row r="18" spans="1:9" s="88" customFormat="1" ht="12.6" customHeight="1">
      <c r="A18" s="81" t="s">
        <v>3572</v>
      </c>
      <c r="B18" s="96">
        <v>1</v>
      </c>
      <c r="C18" s="96">
        <v>0</v>
      </c>
      <c r="D18" s="96">
        <v>0</v>
      </c>
      <c r="E18" s="65">
        <f t="shared" si="0"/>
        <v>1</v>
      </c>
      <c r="F18" s="11"/>
      <c r="G18" s="11"/>
      <c r="H18" s="11"/>
      <c r="I18" s="11"/>
    </row>
    <row r="19" spans="1:9" s="88" customFormat="1" ht="12.6" customHeight="1">
      <c r="A19" s="81" t="s">
        <v>3455</v>
      </c>
      <c r="B19" s="96">
        <v>1</v>
      </c>
      <c r="C19" s="96">
        <v>0</v>
      </c>
      <c r="D19" s="96">
        <v>0</v>
      </c>
      <c r="E19" s="65">
        <f t="shared" si="0"/>
        <v>1</v>
      </c>
      <c r="F19" s="11"/>
      <c r="G19" s="11"/>
      <c r="H19" s="11"/>
      <c r="I19" s="11"/>
    </row>
    <row r="20" spans="1:9" s="88" customFormat="1" ht="12.6" customHeight="1">
      <c r="A20" s="81" t="s">
        <v>3277</v>
      </c>
      <c r="B20" s="96">
        <v>1</v>
      </c>
      <c r="C20" s="96">
        <v>0</v>
      </c>
      <c r="D20" s="96">
        <v>0</v>
      </c>
      <c r="E20" s="65">
        <f t="shared" si="0"/>
        <v>1</v>
      </c>
      <c r="F20" s="11"/>
      <c r="G20" s="11"/>
      <c r="H20" s="11"/>
      <c r="I20" s="11"/>
    </row>
    <row r="21" spans="1:9" s="88" customFormat="1" ht="12.6" customHeight="1">
      <c r="A21" s="81"/>
      <c r="B21" s="96"/>
      <c r="C21" s="96"/>
      <c r="D21" s="96"/>
      <c r="E21" s="65"/>
      <c r="F21" s="11"/>
      <c r="G21" s="11"/>
      <c r="H21" s="11"/>
      <c r="I21" s="11"/>
    </row>
    <row r="22" spans="1:9" s="88" customFormat="1" ht="12.6" customHeight="1">
      <c r="A22" s="81"/>
      <c r="B22" s="96"/>
      <c r="C22" s="96"/>
      <c r="D22" s="96"/>
      <c r="E22" s="65"/>
      <c r="F22" s="11"/>
      <c r="G22" s="11"/>
      <c r="H22" s="11"/>
      <c r="I22" s="11"/>
    </row>
    <row r="23" spans="1:9" s="88" customFormat="1" ht="12" customHeight="1">
      <c r="A23" s="81"/>
      <c r="B23" s="96"/>
      <c r="C23" s="96"/>
      <c r="D23" s="96"/>
      <c r="E23" s="65"/>
      <c r="F23" s="11"/>
      <c r="G23" s="11"/>
      <c r="H23" s="11"/>
      <c r="I23" s="11"/>
    </row>
    <row r="24" spans="1:9" s="88" customFormat="1" ht="12" customHeight="1">
      <c r="A24" s="81"/>
      <c r="B24" s="96"/>
      <c r="C24" s="96"/>
      <c r="D24" s="96"/>
      <c r="E24" s="65"/>
      <c r="F24" s="11"/>
      <c r="G24" s="11"/>
      <c r="H24" s="11"/>
      <c r="I24" s="11"/>
    </row>
    <row r="25" spans="1:9" s="88" customFormat="1" ht="12" customHeight="1">
      <c r="A25" s="81"/>
      <c r="B25" s="96"/>
      <c r="C25" s="96"/>
      <c r="D25" s="96"/>
      <c r="E25" s="65"/>
      <c r="F25" s="11"/>
      <c r="G25" s="11"/>
      <c r="H25" s="11"/>
      <c r="I25" s="11"/>
    </row>
    <row r="26" spans="1:9" s="88" customFormat="1" ht="12" customHeight="1">
      <c r="A26" s="81"/>
      <c r="B26" s="96"/>
      <c r="C26" s="96"/>
      <c r="D26" s="96"/>
      <c r="E26" s="65"/>
      <c r="F26" s="11"/>
      <c r="G26" s="11"/>
      <c r="H26" s="11"/>
      <c r="I26" s="11"/>
    </row>
    <row r="27" spans="1:9" s="88" customFormat="1" ht="12" customHeight="1">
      <c r="A27" s="81"/>
      <c r="B27" s="96"/>
      <c r="C27" s="96"/>
      <c r="D27" s="96"/>
      <c r="E27" s="65"/>
      <c r="F27" s="11"/>
      <c r="G27" s="11"/>
      <c r="H27" s="11"/>
      <c r="I27" s="11"/>
    </row>
    <row r="28" spans="1:9" s="88" customFormat="1" ht="12" customHeight="1">
      <c r="A28" s="81"/>
      <c r="B28" s="96"/>
      <c r="C28" s="96"/>
      <c r="D28" s="96"/>
      <c r="E28" s="65"/>
      <c r="F28" s="11"/>
      <c r="G28" s="11"/>
      <c r="H28" s="11"/>
      <c r="I28" s="11"/>
    </row>
    <row r="29" spans="1:9" s="88" customFormat="1" ht="12" customHeight="1">
      <c r="A29" s="81"/>
      <c r="B29" s="96"/>
      <c r="C29" s="96"/>
      <c r="D29" s="96"/>
      <c r="E29" s="65"/>
      <c r="F29" s="11"/>
      <c r="G29" s="11"/>
      <c r="H29" s="11"/>
      <c r="I29" s="11"/>
    </row>
    <row r="30" spans="1:9" s="88" customFormat="1" ht="12" customHeight="1">
      <c r="A30" s="81"/>
      <c r="B30" s="96"/>
      <c r="C30" s="96"/>
      <c r="D30" s="96"/>
      <c r="E30" s="65"/>
      <c r="F30" s="11"/>
      <c r="G30" s="11"/>
      <c r="H30" s="11"/>
      <c r="I30" s="11"/>
    </row>
    <row r="31" spans="1:9" s="88" customFormat="1" ht="12" customHeight="1">
      <c r="A31" s="81"/>
      <c r="B31" s="96"/>
      <c r="C31" s="96"/>
      <c r="D31" s="96"/>
      <c r="E31" s="65"/>
      <c r="F31" s="11"/>
      <c r="G31" s="11"/>
      <c r="H31" s="11"/>
      <c r="I31" s="11"/>
    </row>
    <row r="32" spans="1:9" s="88" customFormat="1" ht="12" customHeight="1">
      <c r="A32" s="81"/>
      <c r="B32" s="96"/>
      <c r="C32" s="96"/>
      <c r="D32" s="96"/>
      <c r="E32" s="65"/>
      <c r="F32" s="11"/>
      <c r="G32" s="11"/>
      <c r="H32" s="11"/>
      <c r="I32" s="11"/>
    </row>
    <row r="33" spans="1:9" s="88" customFormat="1" ht="12" customHeight="1">
      <c r="A33" s="81"/>
      <c r="B33" s="96"/>
      <c r="C33" s="96"/>
      <c r="D33" s="96"/>
      <c r="E33" s="65"/>
      <c r="F33" s="11"/>
      <c r="G33" s="11"/>
      <c r="H33" s="11"/>
      <c r="I33" s="11"/>
    </row>
    <row r="34" spans="1:9" s="88" customFormat="1" ht="12" customHeight="1">
      <c r="A34" s="81"/>
      <c r="B34" s="96"/>
      <c r="C34" s="96"/>
      <c r="D34" s="96"/>
      <c r="E34" s="65"/>
      <c r="F34" s="11"/>
      <c r="G34" s="11"/>
      <c r="H34" s="11"/>
      <c r="I34" s="11"/>
    </row>
    <row r="35" spans="1:9" s="88" customFormat="1" ht="21" customHeight="1">
      <c r="A35" s="81"/>
      <c r="B35" s="96"/>
      <c r="C35" s="96"/>
      <c r="D35" s="96"/>
      <c r="E35" s="65"/>
      <c r="F35" s="11"/>
      <c r="G35" s="11"/>
      <c r="H35" s="11"/>
      <c r="I35" s="11"/>
    </row>
    <row r="36" spans="1:9" s="88" customFormat="1" ht="25.2" customHeight="1">
      <c r="A36" s="81"/>
      <c r="B36" s="96"/>
      <c r="C36" s="96"/>
      <c r="D36" s="96"/>
      <c r="E36" s="65"/>
      <c r="F36" s="11"/>
      <c r="G36" s="11"/>
      <c r="H36" s="11"/>
      <c r="I36" s="11"/>
    </row>
    <row r="37" spans="1:9" s="88" customFormat="1" ht="25.2" customHeight="1">
      <c r="A37" s="81"/>
      <c r="B37" s="96"/>
      <c r="C37" s="96"/>
      <c r="D37" s="96"/>
      <c r="E37" s="65"/>
      <c r="F37" s="11"/>
      <c r="G37" s="11"/>
      <c r="H37" s="11"/>
      <c r="I37" s="11"/>
    </row>
    <row r="38" spans="1:9" s="88" customFormat="1" ht="25.2" customHeight="1">
      <c r="A38" s="81"/>
      <c r="B38" s="96"/>
      <c r="C38" s="96"/>
      <c r="D38" s="96"/>
      <c r="E38" s="65"/>
      <c r="F38" s="11"/>
      <c r="G38" s="11"/>
      <c r="H38" s="11"/>
      <c r="I38" s="11"/>
    </row>
    <row r="39" spans="1:9" s="88" customFormat="1" ht="25.2" customHeight="1">
      <c r="A39" s="81"/>
      <c r="B39" s="96"/>
      <c r="C39" s="96"/>
      <c r="D39" s="96"/>
      <c r="E39" s="65"/>
      <c r="F39" s="11"/>
      <c r="G39" s="11"/>
      <c r="H39" s="11"/>
      <c r="I39" s="11"/>
    </row>
    <row r="40" spans="1:9" ht="15" customHeight="1">
      <c r="E40" s="65"/>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22" activePane="bottomLeft" state="frozen"/>
      <selection pane="bottomLeft" activeCell="F24" sqref="F24"/>
    </sheetView>
  </sheetViews>
  <sheetFormatPr baseColWidth="10" defaultColWidth="11.44140625" defaultRowHeight="24.75" customHeight="1"/>
  <cols>
    <col min="1" max="1" width="82.10937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4">
        <v>44562</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114">
        <f>SUM(B11:B50)</f>
        <v>467</v>
      </c>
      <c r="C9" s="114">
        <f>SUM(C11:C50)</f>
        <v>3</v>
      </c>
      <c r="D9" s="114">
        <f>SUM(D11:D50)</f>
        <v>0</v>
      </c>
      <c r="E9" s="114">
        <f>SUM(E11:E50)</f>
        <v>470</v>
      </c>
      <c r="F9" s="10"/>
    </row>
    <row r="10" spans="1:9" s="8" customFormat="1" ht="9" customHeight="1">
      <c r="A10" s="62"/>
      <c r="B10" s="116"/>
      <c r="C10" s="116"/>
      <c r="D10" s="116"/>
      <c r="E10" s="114"/>
    </row>
    <row r="11" spans="1:9" s="88" customFormat="1" ht="12.6" customHeight="1">
      <c r="A11" s="81" t="s">
        <v>3263</v>
      </c>
      <c r="B11" s="145">
        <v>1</v>
      </c>
      <c r="C11" s="145">
        <v>0</v>
      </c>
      <c r="D11" s="145">
        <v>0</v>
      </c>
      <c r="E11" s="114">
        <f t="shared" ref="E11:E38" si="0">SUM(B11:D11)</f>
        <v>1</v>
      </c>
      <c r="F11" s="40"/>
      <c r="G11" s="11"/>
      <c r="H11" s="11"/>
      <c r="I11" s="11"/>
    </row>
    <row r="12" spans="1:9" s="88" customFormat="1" ht="12.6" customHeight="1">
      <c r="A12" s="81" t="s">
        <v>3575</v>
      </c>
      <c r="B12" s="145">
        <v>2</v>
      </c>
      <c r="C12" s="145">
        <v>0</v>
      </c>
      <c r="D12" s="145">
        <v>0</v>
      </c>
      <c r="E12" s="114">
        <f t="shared" si="0"/>
        <v>2</v>
      </c>
      <c r="F12" s="41"/>
      <c r="G12" s="11"/>
      <c r="H12" s="11"/>
      <c r="I12" s="11"/>
    </row>
    <row r="13" spans="1:9" s="88" customFormat="1" ht="12.6" customHeight="1">
      <c r="A13" s="81" t="s">
        <v>3576</v>
      </c>
      <c r="B13" s="145">
        <v>166</v>
      </c>
      <c r="C13" s="145">
        <v>0</v>
      </c>
      <c r="D13" s="145">
        <v>0</v>
      </c>
      <c r="E13" s="114">
        <f t="shared" si="0"/>
        <v>166</v>
      </c>
      <c r="F13" s="41"/>
      <c r="G13" s="11"/>
      <c r="H13" s="11"/>
      <c r="I13" s="11"/>
    </row>
    <row r="14" spans="1:9" s="88" customFormat="1" ht="12.6" customHeight="1">
      <c r="A14" s="81" t="s">
        <v>3577</v>
      </c>
      <c r="B14" s="145">
        <v>4</v>
      </c>
      <c r="C14" s="145">
        <v>0</v>
      </c>
      <c r="D14" s="145">
        <v>0</v>
      </c>
      <c r="E14" s="114">
        <f t="shared" si="0"/>
        <v>4</v>
      </c>
      <c r="F14" s="41"/>
      <c r="G14" s="11"/>
      <c r="H14" s="11"/>
      <c r="I14" s="11"/>
    </row>
    <row r="15" spans="1:9" s="88" customFormat="1" ht="12.6" customHeight="1">
      <c r="A15" s="81" t="s">
        <v>3603</v>
      </c>
      <c r="B15" s="145">
        <v>1</v>
      </c>
      <c r="C15" s="145">
        <v>0</v>
      </c>
      <c r="D15" s="145">
        <v>0</v>
      </c>
      <c r="E15" s="114">
        <f t="shared" si="0"/>
        <v>1</v>
      </c>
      <c r="F15" s="41"/>
      <c r="G15" s="11"/>
      <c r="H15" s="11"/>
      <c r="I15" s="11"/>
    </row>
    <row r="16" spans="1:9" s="88" customFormat="1" ht="12.6" customHeight="1">
      <c r="A16" s="81" t="s">
        <v>3278</v>
      </c>
      <c r="B16" s="145">
        <v>48</v>
      </c>
      <c r="C16" s="145">
        <v>0</v>
      </c>
      <c r="D16" s="145">
        <v>0</v>
      </c>
      <c r="E16" s="114">
        <f t="shared" si="0"/>
        <v>48</v>
      </c>
      <c r="F16" s="41"/>
      <c r="G16" s="11"/>
      <c r="H16" s="11"/>
      <c r="I16" s="11"/>
    </row>
    <row r="17" spans="1:9" s="88" customFormat="1" ht="12.6" customHeight="1">
      <c r="A17" s="81" t="s">
        <v>3279</v>
      </c>
      <c r="B17" s="145">
        <v>19</v>
      </c>
      <c r="C17" s="145">
        <v>0</v>
      </c>
      <c r="D17" s="145">
        <v>0</v>
      </c>
      <c r="E17" s="114">
        <f t="shared" si="0"/>
        <v>19</v>
      </c>
      <c r="F17" s="40"/>
      <c r="G17" s="11"/>
      <c r="H17" s="11"/>
      <c r="I17" s="11"/>
    </row>
    <row r="18" spans="1:9" s="88" customFormat="1" ht="12.6" customHeight="1">
      <c r="A18" s="81" t="s">
        <v>3578</v>
      </c>
      <c r="B18" s="145">
        <v>7</v>
      </c>
      <c r="C18" s="145">
        <v>0</v>
      </c>
      <c r="D18" s="145">
        <v>0</v>
      </c>
      <c r="E18" s="114">
        <f t="shared" si="0"/>
        <v>7</v>
      </c>
      <c r="F18" s="41"/>
      <c r="G18" s="11"/>
      <c r="H18" s="11"/>
      <c r="I18" s="11"/>
    </row>
    <row r="19" spans="1:9" s="88" customFormat="1" ht="12.6" customHeight="1">
      <c r="A19" s="81" t="s">
        <v>3579</v>
      </c>
      <c r="B19" s="145">
        <v>6</v>
      </c>
      <c r="C19" s="145">
        <v>0</v>
      </c>
      <c r="D19" s="145">
        <v>0</v>
      </c>
      <c r="E19" s="114">
        <f t="shared" si="0"/>
        <v>6</v>
      </c>
      <c r="F19" s="41"/>
      <c r="G19" s="11"/>
      <c r="H19" s="11"/>
      <c r="I19" s="11"/>
    </row>
    <row r="20" spans="1:9" s="88" customFormat="1" ht="12.6" customHeight="1">
      <c r="A20" s="81" t="s">
        <v>3580</v>
      </c>
      <c r="B20" s="145">
        <v>14</v>
      </c>
      <c r="C20" s="145">
        <v>1</v>
      </c>
      <c r="D20" s="145">
        <v>0</v>
      </c>
      <c r="E20" s="114">
        <f t="shared" si="0"/>
        <v>15</v>
      </c>
      <c r="F20" s="41"/>
      <c r="G20" s="11"/>
      <c r="H20" s="11"/>
      <c r="I20" s="11"/>
    </row>
    <row r="21" spans="1:9" s="88" customFormat="1" ht="12.6" customHeight="1">
      <c r="A21" s="81" t="s">
        <v>3581</v>
      </c>
      <c r="B21" s="145">
        <v>7</v>
      </c>
      <c r="C21" s="145">
        <v>0</v>
      </c>
      <c r="D21" s="145">
        <v>0</v>
      </c>
      <c r="E21" s="114">
        <f t="shared" si="0"/>
        <v>7</v>
      </c>
      <c r="F21" s="41"/>
      <c r="G21" s="11"/>
      <c r="H21" s="11"/>
      <c r="I21" s="11"/>
    </row>
    <row r="22" spans="1:9" s="88" customFormat="1" ht="12.6" customHeight="1">
      <c r="A22" s="81" t="s">
        <v>3582</v>
      </c>
      <c r="B22" s="145">
        <v>7</v>
      </c>
      <c r="C22" s="145">
        <v>0</v>
      </c>
      <c r="D22" s="145">
        <v>0</v>
      </c>
      <c r="E22" s="114">
        <f t="shared" si="0"/>
        <v>7</v>
      </c>
      <c r="F22" s="41"/>
      <c r="G22" s="11"/>
      <c r="H22" s="11"/>
      <c r="I22" s="11"/>
    </row>
    <row r="23" spans="1:9" s="88" customFormat="1" ht="12.6" customHeight="1">
      <c r="A23" s="81" t="s">
        <v>3583</v>
      </c>
      <c r="B23" s="145">
        <v>11</v>
      </c>
      <c r="C23" s="145">
        <v>0</v>
      </c>
      <c r="D23" s="145">
        <v>0</v>
      </c>
      <c r="E23" s="114">
        <f t="shared" si="0"/>
        <v>11</v>
      </c>
      <c r="F23" s="41"/>
      <c r="G23" s="11"/>
      <c r="H23" s="11"/>
      <c r="I23" s="11"/>
    </row>
    <row r="24" spans="1:9" s="88" customFormat="1" ht="12.6" customHeight="1">
      <c r="A24" s="81" t="s">
        <v>3584</v>
      </c>
      <c r="B24" s="145">
        <v>10</v>
      </c>
      <c r="C24" s="145">
        <v>0</v>
      </c>
      <c r="D24" s="145">
        <v>0</v>
      </c>
      <c r="E24" s="114">
        <f t="shared" si="0"/>
        <v>10</v>
      </c>
      <c r="F24" s="41"/>
      <c r="G24" s="11"/>
      <c r="H24" s="11"/>
      <c r="I24" s="11"/>
    </row>
    <row r="25" spans="1:9" s="88" customFormat="1" ht="12.6" customHeight="1">
      <c r="A25" s="81" t="s">
        <v>3585</v>
      </c>
      <c r="B25" s="145">
        <v>30</v>
      </c>
      <c r="C25" s="145">
        <v>0</v>
      </c>
      <c r="D25" s="145">
        <v>0</v>
      </c>
      <c r="E25" s="114">
        <f t="shared" si="0"/>
        <v>30</v>
      </c>
      <c r="F25" s="41"/>
      <c r="G25" s="11"/>
      <c r="H25" s="11"/>
      <c r="I25" s="11"/>
    </row>
    <row r="26" spans="1:9" s="88" customFormat="1" ht="12.6" customHeight="1">
      <c r="A26" s="81" t="s">
        <v>3586</v>
      </c>
      <c r="B26" s="145">
        <v>3</v>
      </c>
      <c r="C26" s="145">
        <v>0</v>
      </c>
      <c r="D26" s="145">
        <v>0</v>
      </c>
      <c r="E26" s="114">
        <f t="shared" si="0"/>
        <v>3</v>
      </c>
      <c r="F26" s="41"/>
      <c r="G26" s="11"/>
      <c r="H26" s="11"/>
      <c r="I26" s="11"/>
    </row>
    <row r="27" spans="1:9" s="88" customFormat="1" ht="12.6" customHeight="1">
      <c r="A27" s="81" t="s">
        <v>3587</v>
      </c>
      <c r="B27" s="145">
        <v>1</v>
      </c>
      <c r="C27" s="145">
        <v>0</v>
      </c>
      <c r="D27" s="145">
        <v>0</v>
      </c>
      <c r="E27" s="114">
        <f t="shared" si="0"/>
        <v>1</v>
      </c>
      <c r="F27" s="41"/>
      <c r="G27" s="11"/>
      <c r="H27" s="11"/>
      <c r="I27" s="11"/>
    </row>
    <row r="28" spans="1:9" s="88" customFormat="1" ht="12.6" customHeight="1">
      <c r="A28" s="81" t="s">
        <v>3588</v>
      </c>
      <c r="B28" s="145">
        <v>2</v>
      </c>
      <c r="C28" s="145">
        <v>0</v>
      </c>
      <c r="D28" s="145">
        <v>0</v>
      </c>
      <c r="E28" s="114">
        <f t="shared" si="0"/>
        <v>2</v>
      </c>
      <c r="F28" s="41"/>
      <c r="G28" s="11"/>
      <c r="H28" s="11"/>
      <c r="I28" s="11"/>
    </row>
    <row r="29" spans="1:9" s="88" customFormat="1" ht="12.6" customHeight="1">
      <c r="A29" s="81" t="s">
        <v>3589</v>
      </c>
      <c r="B29" s="145">
        <v>1</v>
      </c>
      <c r="C29" s="145">
        <v>0</v>
      </c>
      <c r="D29" s="145">
        <v>0</v>
      </c>
      <c r="E29" s="114">
        <f t="shared" si="0"/>
        <v>1</v>
      </c>
      <c r="F29" s="41"/>
      <c r="G29" s="11"/>
      <c r="H29" s="11"/>
      <c r="I29" s="11"/>
    </row>
    <row r="30" spans="1:9" s="88" customFormat="1" ht="12.6" customHeight="1">
      <c r="A30" s="81" t="s">
        <v>3590</v>
      </c>
      <c r="B30" s="145">
        <v>1</v>
      </c>
      <c r="C30" s="145">
        <v>1</v>
      </c>
      <c r="D30" s="145">
        <v>0</v>
      </c>
      <c r="E30" s="114">
        <f t="shared" si="0"/>
        <v>2</v>
      </c>
      <c r="F30" s="41"/>
      <c r="G30" s="11"/>
      <c r="H30" s="11"/>
      <c r="I30" s="11"/>
    </row>
    <row r="31" spans="1:9" s="88" customFormat="1" ht="12.6" customHeight="1">
      <c r="A31" s="81" t="s">
        <v>3591</v>
      </c>
      <c r="B31" s="145">
        <v>4</v>
      </c>
      <c r="C31" s="145">
        <v>0</v>
      </c>
      <c r="D31" s="145">
        <v>0</v>
      </c>
      <c r="E31" s="114">
        <f t="shared" si="0"/>
        <v>4</v>
      </c>
      <c r="F31" s="41"/>
      <c r="G31" s="11"/>
      <c r="H31" s="11"/>
      <c r="I31" s="11"/>
    </row>
    <row r="32" spans="1:9" s="88" customFormat="1" ht="12.6" customHeight="1">
      <c r="A32" s="81" t="s">
        <v>3592</v>
      </c>
      <c r="B32" s="145">
        <v>2</v>
      </c>
      <c r="C32" s="145">
        <v>0</v>
      </c>
      <c r="D32" s="145">
        <v>0</v>
      </c>
      <c r="E32" s="114">
        <f t="shared" si="0"/>
        <v>2</v>
      </c>
      <c r="F32" s="41"/>
      <c r="G32" s="11"/>
      <c r="H32" s="11"/>
      <c r="I32" s="11"/>
    </row>
    <row r="33" spans="1:9" s="88" customFormat="1" ht="12.6" customHeight="1">
      <c r="A33" s="81" t="s">
        <v>3593</v>
      </c>
      <c r="B33" s="145">
        <v>111</v>
      </c>
      <c r="C33" s="145">
        <v>1</v>
      </c>
      <c r="D33" s="145">
        <v>0</v>
      </c>
      <c r="E33" s="114">
        <f t="shared" si="0"/>
        <v>112</v>
      </c>
      <c r="F33" s="41"/>
      <c r="G33" s="11"/>
      <c r="H33" s="11"/>
      <c r="I33" s="11"/>
    </row>
    <row r="34" spans="1:9" s="88" customFormat="1" ht="12.6" customHeight="1">
      <c r="A34" s="81" t="s">
        <v>3503</v>
      </c>
      <c r="B34" s="145">
        <v>1</v>
      </c>
      <c r="C34" s="145">
        <v>0</v>
      </c>
      <c r="D34" s="145">
        <v>0</v>
      </c>
      <c r="E34" s="114">
        <f t="shared" si="0"/>
        <v>1</v>
      </c>
      <c r="F34" s="41"/>
      <c r="G34" s="11"/>
      <c r="H34" s="11"/>
      <c r="I34" s="11"/>
    </row>
    <row r="35" spans="1:9" s="88" customFormat="1" ht="12.6" customHeight="1">
      <c r="A35" s="81" t="s">
        <v>3599</v>
      </c>
      <c r="B35" s="145">
        <v>2</v>
      </c>
      <c r="C35" s="145">
        <v>0</v>
      </c>
      <c r="D35" s="145">
        <v>0</v>
      </c>
      <c r="E35" s="114">
        <f t="shared" si="0"/>
        <v>2</v>
      </c>
      <c r="F35" s="41"/>
      <c r="G35" s="11"/>
      <c r="H35" s="11"/>
      <c r="I35" s="11"/>
    </row>
    <row r="36" spans="1:9" s="88" customFormat="1" ht="12.6" customHeight="1">
      <c r="A36" s="81" t="s">
        <v>3497</v>
      </c>
      <c r="B36" s="145">
        <v>4</v>
      </c>
      <c r="C36" s="145">
        <v>0</v>
      </c>
      <c r="D36" s="145">
        <v>0</v>
      </c>
      <c r="E36" s="114">
        <f t="shared" si="0"/>
        <v>4</v>
      </c>
      <c r="F36" s="41"/>
      <c r="G36" s="11"/>
      <c r="H36" s="11"/>
      <c r="I36" s="11"/>
    </row>
    <row r="37" spans="1:9" s="88" customFormat="1" ht="12.6" customHeight="1">
      <c r="A37" s="81" t="s">
        <v>3594</v>
      </c>
      <c r="B37" s="145">
        <v>1</v>
      </c>
      <c r="C37" s="145">
        <v>0</v>
      </c>
      <c r="D37" s="145">
        <v>0</v>
      </c>
      <c r="E37" s="114">
        <f t="shared" si="0"/>
        <v>1</v>
      </c>
      <c r="F37" s="41"/>
      <c r="G37" s="11"/>
      <c r="H37" s="11"/>
      <c r="I37" s="11"/>
    </row>
    <row r="38" spans="1:9" s="88" customFormat="1" ht="12.6" customHeight="1">
      <c r="A38" s="81" t="s">
        <v>3595</v>
      </c>
      <c r="B38" s="145">
        <v>1</v>
      </c>
      <c r="C38" s="145">
        <v>0</v>
      </c>
      <c r="D38" s="145">
        <v>0</v>
      </c>
      <c r="E38" s="114">
        <f t="shared" si="0"/>
        <v>1</v>
      </c>
      <c r="F38" s="41"/>
      <c r="G38" s="11"/>
      <c r="H38" s="11"/>
      <c r="I38" s="11"/>
    </row>
    <row r="39" spans="1:9" s="88" customFormat="1" ht="12.6" customHeight="1">
      <c r="A39" s="81"/>
      <c r="B39" s="145"/>
      <c r="C39" s="145"/>
      <c r="D39" s="145"/>
      <c r="E39" s="114"/>
      <c r="F39" s="41"/>
      <c r="G39" s="11"/>
      <c r="H39" s="11"/>
      <c r="I39" s="11"/>
    </row>
    <row r="40" spans="1:9" s="88" customFormat="1" ht="12.6" customHeight="1">
      <c r="A40" s="81"/>
      <c r="B40" s="145"/>
      <c r="C40" s="145"/>
      <c r="D40" s="145"/>
      <c r="E40" s="114"/>
      <c r="F40" s="41"/>
      <c r="G40" s="11"/>
      <c r="H40" s="11"/>
      <c r="I40" s="11"/>
    </row>
    <row r="41" spans="1:9" s="88" customFormat="1" ht="12.6" customHeight="1">
      <c r="A41" s="81"/>
      <c r="B41" s="145"/>
      <c r="C41" s="145"/>
      <c r="D41" s="145"/>
      <c r="E41" s="114"/>
      <c r="F41" s="41"/>
      <c r="G41" s="11"/>
      <c r="H41" s="11"/>
      <c r="I41" s="11"/>
    </row>
    <row r="42" spans="1:9" s="88" customFormat="1" ht="12.6" customHeight="1">
      <c r="A42" s="81"/>
      <c r="B42" s="145"/>
      <c r="C42" s="145"/>
      <c r="D42" s="145"/>
      <c r="E42" s="114"/>
      <c r="F42" s="41"/>
      <c r="G42" s="11"/>
      <c r="H42" s="11"/>
      <c r="I42" s="11"/>
    </row>
    <row r="43" spans="1:9" s="88" customFormat="1" ht="12.6" customHeight="1">
      <c r="A43" s="81"/>
      <c r="B43" s="145"/>
      <c r="C43" s="145"/>
      <c r="D43" s="145"/>
      <c r="E43" s="114"/>
      <c r="F43" s="41"/>
      <c r="G43" s="11"/>
      <c r="H43" s="11"/>
      <c r="I43" s="11"/>
    </row>
    <row r="44" spans="1:9" s="88" customFormat="1" ht="12.6" customHeight="1">
      <c r="A44" s="81"/>
      <c r="B44" s="145"/>
      <c r="C44" s="145"/>
      <c r="D44" s="145"/>
      <c r="E44" s="114"/>
      <c r="F44" s="41"/>
      <c r="G44" s="11"/>
      <c r="H44" s="11"/>
      <c r="I44" s="11"/>
    </row>
    <row r="45" spans="1:9" s="88" customFormat="1" ht="12.6" customHeight="1">
      <c r="A45" s="81"/>
      <c r="B45" s="145"/>
      <c r="C45" s="145"/>
      <c r="D45" s="145"/>
      <c r="E45" s="114"/>
      <c r="F45" s="41"/>
      <c r="G45" s="11"/>
      <c r="H45" s="11"/>
      <c r="I45" s="11"/>
    </row>
    <row r="46" spans="1:9" s="88" customFormat="1" ht="12.6" customHeight="1">
      <c r="A46" s="81"/>
      <c r="B46" s="145"/>
      <c r="C46" s="145"/>
      <c r="D46" s="145"/>
      <c r="E46" s="114"/>
      <c r="F46" s="41"/>
      <c r="G46" s="11"/>
      <c r="H46" s="11"/>
      <c r="I46" s="11"/>
    </row>
    <row r="47" spans="1:9" s="88" customFormat="1" ht="12" customHeight="1">
      <c r="A47" s="81"/>
      <c r="B47" s="145"/>
      <c r="C47" s="145"/>
      <c r="D47" s="145"/>
      <c r="E47" s="114"/>
      <c r="F47" s="41"/>
      <c r="G47" s="11"/>
      <c r="H47" s="11"/>
      <c r="I47" s="11"/>
    </row>
    <row r="48" spans="1:9" s="88" customFormat="1" ht="12" customHeight="1">
      <c r="A48" s="81"/>
      <c r="B48" s="145"/>
      <c r="C48" s="145"/>
      <c r="D48" s="145"/>
      <c r="E48" s="114"/>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A18" sqref="A18:XFD28"/>
    </sheetView>
  </sheetViews>
  <sheetFormatPr baseColWidth="10" defaultColWidth="11.44140625" defaultRowHeight="24.75" customHeight="1"/>
  <cols>
    <col min="1" max="1" width="82.4414062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4">
        <v>44562</v>
      </c>
      <c r="B6" s="335"/>
      <c r="C6" s="9"/>
      <c r="D6" s="9"/>
      <c r="E6" s="9"/>
    </row>
    <row r="7" spans="1:9" s="67" customFormat="1" ht="21.75" customHeight="1">
      <c r="A7" s="336"/>
      <c r="B7" s="338"/>
      <c r="C7" s="338"/>
      <c r="D7" s="338"/>
      <c r="E7" s="132"/>
    </row>
    <row r="8" spans="1:9" s="48" customFormat="1" ht="21.75" customHeight="1">
      <c r="A8" s="337"/>
      <c r="B8" s="45" t="s">
        <v>35</v>
      </c>
      <c r="C8" s="45" t="s">
        <v>36</v>
      </c>
      <c r="D8" s="45" t="s">
        <v>37</v>
      </c>
      <c r="E8" s="45" t="s">
        <v>38</v>
      </c>
    </row>
    <row r="9" spans="1:9" s="88" customFormat="1" ht="21" customHeight="1">
      <c r="A9" s="54" t="s">
        <v>38</v>
      </c>
      <c r="B9" s="65">
        <f>SUM(B11:B31)</f>
        <v>27</v>
      </c>
      <c r="C9" s="65">
        <f>SUM(C11:C31)</f>
        <v>0</v>
      </c>
      <c r="D9" s="65">
        <f>SUM(D11:D31)</f>
        <v>0</v>
      </c>
      <c r="E9" s="65">
        <f>SUM(E11:E31)</f>
        <v>27</v>
      </c>
      <c r="F9" s="117"/>
    </row>
    <row r="10" spans="1:9" s="8" customFormat="1" ht="9" customHeight="1">
      <c r="A10" s="62"/>
      <c r="B10" s="66"/>
      <c r="C10" s="66"/>
      <c r="D10" s="66"/>
      <c r="E10" s="65"/>
    </row>
    <row r="11" spans="1:9" s="88" customFormat="1" ht="12.6" customHeight="1">
      <c r="A11" s="81" t="s">
        <v>3278</v>
      </c>
      <c r="B11" s="98">
        <v>8</v>
      </c>
      <c r="C11" s="98">
        <v>0</v>
      </c>
      <c r="D11" s="98">
        <v>0</v>
      </c>
      <c r="E11" s="65">
        <f t="shared" ref="E11:E17" si="0">SUM(B11:D11)</f>
        <v>8</v>
      </c>
      <c r="F11" s="40"/>
      <c r="G11" s="11"/>
      <c r="H11" s="11"/>
      <c r="I11" s="11"/>
    </row>
    <row r="12" spans="1:9" s="88" customFormat="1" ht="12.6" customHeight="1">
      <c r="A12" s="81" t="s">
        <v>3279</v>
      </c>
      <c r="B12" s="98">
        <v>3</v>
      </c>
      <c r="C12" s="98">
        <v>0</v>
      </c>
      <c r="D12" s="98">
        <v>0</v>
      </c>
      <c r="E12" s="65">
        <f t="shared" si="0"/>
        <v>3</v>
      </c>
      <c r="F12" s="40"/>
      <c r="G12" s="11"/>
      <c r="H12" s="11"/>
      <c r="I12" s="11"/>
    </row>
    <row r="13" spans="1:9" s="88" customFormat="1" ht="12.6" customHeight="1">
      <c r="A13" s="81" t="s">
        <v>3578</v>
      </c>
      <c r="B13" s="98">
        <v>1</v>
      </c>
      <c r="C13" s="98">
        <v>0</v>
      </c>
      <c r="D13" s="98">
        <v>0</v>
      </c>
      <c r="E13" s="65">
        <f t="shared" si="0"/>
        <v>1</v>
      </c>
      <c r="F13" s="40"/>
      <c r="G13" s="11"/>
      <c r="H13" s="11"/>
      <c r="I13" s="11"/>
    </row>
    <row r="14" spans="1:9" s="88" customFormat="1" ht="12.6" customHeight="1">
      <c r="A14" s="81" t="s">
        <v>3582</v>
      </c>
      <c r="B14" s="98">
        <v>6</v>
      </c>
      <c r="C14" s="98">
        <v>0</v>
      </c>
      <c r="D14" s="98">
        <v>0</v>
      </c>
      <c r="E14" s="65">
        <f t="shared" ref="E14" si="1">SUM(B14:D14)</f>
        <v>6</v>
      </c>
      <c r="F14" s="40"/>
      <c r="G14" s="11"/>
      <c r="H14" s="11"/>
      <c r="I14" s="11"/>
    </row>
    <row r="15" spans="1:9" s="88" customFormat="1" ht="12.6" customHeight="1">
      <c r="A15" s="81" t="s">
        <v>3583</v>
      </c>
      <c r="B15" s="98">
        <v>6</v>
      </c>
      <c r="C15" s="98">
        <v>0</v>
      </c>
      <c r="D15" s="98">
        <v>0</v>
      </c>
      <c r="E15" s="65">
        <f t="shared" si="0"/>
        <v>6</v>
      </c>
      <c r="F15" s="40"/>
      <c r="G15" s="11"/>
      <c r="H15" s="11"/>
      <c r="I15" s="11"/>
    </row>
    <row r="16" spans="1:9" s="88" customFormat="1" ht="12.6" customHeight="1">
      <c r="A16" s="81" t="s">
        <v>3593</v>
      </c>
      <c r="B16" s="98">
        <v>2</v>
      </c>
      <c r="C16" s="98">
        <v>0</v>
      </c>
      <c r="D16" s="98">
        <v>0</v>
      </c>
      <c r="E16" s="65">
        <f t="shared" si="0"/>
        <v>2</v>
      </c>
      <c r="F16" s="40"/>
      <c r="G16" s="11"/>
      <c r="H16" s="11"/>
      <c r="I16" s="11"/>
    </row>
    <row r="17" spans="1:9" s="88" customFormat="1" ht="12.6" customHeight="1">
      <c r="A17" s="81" t="s">
        <v>3595</v>
      </c>
      <c r="B17" s="98">
        <v>1</v>
      </c>
      <c r="C17" s="98">
        <v>0</v>
      </c>
      <c r="D17" s="98">
        <v>0</v>
      </c>
      <c r="E17" s="65">
        <f t="shared" si="0"/>
        <v>1</v>
      </c>
      <c r="F17" s="40"/>
      <c r="G17" s="11"/>
      <c r="H17" s="11"/>
      <c r="I17" s="11"/>
    </row>
    <row r="18" spans="1:9" s="88" customFormat="1" ht="12.6" customHeight="1">
      <c r="A18" s="81"/>
      <c r="B18" s="98"/>
      <c r="C18" s="98"/>
      <c r="D18" s="98"/>
      <c r="E18" s="65"/>
      <c r="F18" s="40"/>
      <c r="G18" s="11"/>
      <c r="H18" s="11"/>
      <c r="I18" s="11"/>
    </row>
    <row r="19" spans="1:9" s="88" customFormat="1" ht="12.6" customHeight="1">
      <c r="A19" s="81"/>
      <c r="B19" s="98"/>
      <c r="C19" s="98"/>
      <c r="D19" s="98"/>
      <c r="E19" s="65"/>
      <c r="F19" s="40"/>
      <c r="G19" s="11"/>
      <c r="H19" s="11"/>
      <c r="I19" s="11"/>
    </row>
    <row r="20" spans="1:9" s="88" customFormat="1" ht="12.6" customHeight="1">
      <c r="A20" s="81"/>
      <c r="B20" s="98"/>
      <c r="C20" s="98"/>
      <c r="D20" s="98"/>
      <c r="E20" s="65"/>
      <c r="F20" s="40"/>
      <c r="G20" s="11"/>
      <c r="H20" s="11"/>
      <c r="I20" s="11"/>
    </row>
    <row r="21" spans="1:9" s="88" customFormat="1" ht="12.6" customHeight="1">
      <c r="A21" s="81"/>
      <c r="B21" s="98"/>
      <c r="C21" s="98"/>
      <c r="D21" s="98"/>
      <c r="E21" s="65"/>
      <c r="F21" s="40"/>
      <c r="G21" s="11"/>
    </row>
    <row r="22" spans="1:9" s="88" customFormat="1" ht="12.6" customHeight="1">
      <c r="A22" s="81"/>
      <c r="B22" s="98"/>
      <c r="C22" s="98"/>
      <c r="D22" s="98"/>
      <c r="E22" s="65"/>
      <c r="F22" s="40"/>
      <c r="G22" s="11"/>
    </row>
    <row r="23" spans="1:9" s="88" customFormat="1" ht="12.6" customHeight="1">
      <c r="A23" s="81"/>
      <c r="B23" s="98"/>
      <c r="C23" s="98"/>
      <c r="D23" s="98"/>
      <c r="E23" s="65"/>
      <c r="F23" s="40"/>
      <c r="G23" s="11"/>
    </row>
    <row r="24" spans="1:9" s="88" customFormat="1" ht="12.6" customHeight="1">
      <c r="A24" s="81"/>
      <c r="B24" s="98"/>
      <c r="C24" s="98"/>
      <c r="D24" s="98"/>
      <c r="E24" s="65"/>
      <c r="F24" s="40"/>
      <c r="G24" s="11"/>
    </row>
    <row r="25" spans="1:9" s="88" customFormat="1" ht="12.6" customHeight="1">
      <c r="A25" s="81"/>
      <c r="B25" s="98"/>
      <c r="C25" s="98"/>
      <c r="D25" s="98"/>
      <c r="E25" s="65"/>
      <c r="F25" s="40"/>
      <c r="G25" s="11"/>
    </row>
    <row r="26" spans="1:9" s="88" customFormat="1" ht="12.6" customHeight="1">
      <c r="A26" s="81"/>
      <c r="B26" s="98"/>
      <c r="C26" s="98"/>
      <c r="D26" s="98"/>
      <c r="E26" s="65"/>
      <c r="F26" s="40"/>
      <c r="G26" s="11"/>
    </row>
    <row r="27" spans="1:9" s="88" customFormat="1" ht="12.6" customHeight="1">
      <c r="A27" s="81"/>
      <c r="B27" s="98"/>
      <c r="C27" s="98"/>
      <c r="D27" s="98"/>
      <c r="E27" s="65"/>
      <c r="F27" s="40"/>
      <c r="G27" s="11"/>
    </row>
    <row r="28" spans="1:9" s="88" customFormat="1" ht="12.6" customHeight="1">
      <c r="A28" s="81"/>
      <c r="B28" s="98"/>
      <c r="C28" s="98"/>
      <c r="D28" s="98"/>
      <c r="E28" s="65"/>
      <c r="F28" s="40"/>
      <c r="G28" s="11"/>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3"/>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activeCell="A26" sqref="A26:XFD26"/>
    </sheetView>
  </sheetViews>
  <sheetFormatPr baseColWidth="10" defaultColWidth="11.44140625" defaultRowHeight="24.75" customHeight="1"/>
  <cols>
    <col min="1" max="1" width="60.5546875" style="11" customWidth="1"/>
    <col min="2" max="2" width="10.88671875" style="11" customWidth="1"/>
    <col min="3" max="5" width="9.6640625" style="11" customWidth="1"/>
    <col min="6" max="6" width="15.4414062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4">
        <v>44562</v>
      </c>
      <c r="B6" s="335"/>
      <c r="C6" s="9"/>
      <c r="D6" s="9"/>
      <c r="E6" s="9"/>
    </row>
    <row r="7" spans="1:9" s="67" customFormat="1" ht="21.75" customHeight="1">
      <c r="A7" s="336"/>
      <c r="B7" s="338" t="s">
        <v>34</v>
      </c>
      <c r="C7" s="338"/>
      <c r="D7" s="338"/>
      <c r="E7" s="132"/>
    </row>
    <row r="8" spans="1:9" s="67" customFormat="1" ht="21.75" customHeight="1">
      <c r="A8" s="337"/>
      <c r="B8" s="45" t="s">
        <v>35</v>
      </c>
      <c r="C8" s="45" t="s">
        <v>36</v>
      </c>
      <c r="D8" s="45" t="s">
        <v>37</v>
      </c>
      <c r="E8" s="45" t="s">
        <v>38</v>
      </c>
    </row>
    <row r="9" spans="1:9" s="8" customFormat="1" ht="21" customHeight="1">
      <c r="A9" s="54" t="s">
        <v>38</v>
      </c>
      <c r="B9" s="65">
        <f>SUM(B11:B42)</f>
        <v>467</v>
      </c>
      <c r="C9" s="65">
        <f>SUM(C11:C42)</f>
        <v>3</v>
      </c>
      <c r="D9" s="65">
        <f>SUM(D11:D42)</f>
        <v>0</v>
      </c>
      <c r="E9" s="65">
        <f>SUM(E11:E42)</f>
        <v>470</v>
      </c>
      <c r="F9" s="10"/>
    </row>
    <row r="10" spans="1:9" s="8" customFormat="1" ht="9" customHeight="1">
      <c r="A10" s="62"/>
      <c r="B10" s="66"/>
      <c r="C10" s="66"/>
      <c r="D10" s="66"/>
      <c r="E10" s="65"/>
    </row>
    <row r="11" spans="1:9" s="88" customFormat="1" ht="12" customHeight="1">
      <c r="A11" s="85" t="s">
        <v>3280</v>
      </c>
      <c r="B11" s="96">
        <v>13</v>
      </c>
      <c r="C11" s="96">
        <v>0</v>
      </c>
      <c r="D11" s="96">
        <v>0</v>
      </c>
      <c r="E11" s="65">
        <f t="shared" ref="E11:E29" si="0">SUM(B11:D11)</f>
        <v>13</v>
      </c>
      <c r="F11" s="40"/>
      <c r="G11" s="15"/>
      <c r="H11" s="15"/>
      <c r="I11" s="15"/>
    </row>
    <row r="12" spans="1:9" s="88" customFormat="1" ht="12" customHeight="1">
      <c r="A12" s="85" t="s">
        <v>3281</v>
      </c>
      <c r="B12" s="96">
        <v>41</v>
      </c>
      <c r="C12" s="96">
        <v>0</v>
      </c>
      <c r="D12" s="96">
        <v>0</v>
      </c>
      <c r="E12" s="65">
        <f t="shared" si="0"/>
        <v>41</v>
      </c>
      <c r="F12" s="41"/>
      <c r="G12" s="15"/>
      <c r="H12" s="15"/>
      <c r="I12" s="15"/>
    </row>
    <row r="13" spans="1:9" s="88" customFormat="1" ht="12" customHeight="1">
      <c r="A13" s="85" t="s">
        <v>3282</v>
      </c>
      <c r="B13" s="96">
        <v>43</v>
      </c>
      <c r="C13" s="96">
        <v>0</v>
      </c>
      <c r="D13" s="96">
        <v>0</v>
      </c>
      <c r="E13" s="65">
        <f t="shared" si="0"/>
        <v>43</v>
      </c>
      <c r="F13" s="41"/>
      <c r="G13" s="11"/>
      <c r="H13" s="11"/>
      <c r="I13" s="11"/>
    </row>
    <row r="14" spans="1:9" s="88" customFormat="1" ht="12" customHeight="1">
      <c r="A14" s="85" t="s">
        <v>3283</v>
      </c>
      <c r="B14" s="96">
        <v>28</v>
      </c>
      <c r="C14" s="96">
        <v>0</v>
      </c>
      <c r="D14" s="96">
        <v>0</v>
      </c>
      <c r="E14" s="65">
        <f t="shared" si="0"/>
        <v>28</v>
      </c>
      <c r="F14" s="41"/>
      <c r="G14" s="15"/>
      <c r="H14" s="15"/>
      <c r="I14" s="15"/>
    </row>
    <row r="15" spans="1:9" s="88" customFormat="1" ht="12" customHeight="1">
      <c r="A15" s="85" t="s">
        <v>3284</v>
      </c>
      <c r="B15" s="96">
        <v>13</v>
      </c>
      <c r="C15" s="96">
        <v>1</v>
      </c>
      <c r="D15" s="96">
        <v>0</v>
      </c>
      <c r="E15" s="65">
        <f t="shared" si="0"/>
        <v>14</v>
      </c>
      <c r="F15" s="41"/>
      <c r="G15" s="15"/>
      <c r="H15" s="15"/>
      <c r="I15" s="15"/>
    </row>
    <row r="16" spans="1:9" s="88" customFormat="1" ht="12" customHeight="1">
      <c r="A16" s="93" t="s">
        <v>3285</v>
      </c>
      <c r="B16" s="96">
        <v>1</v>
      </c>
      <c r="C16" s="96">
        <v>0</v>
      </c>
      <c r="D16" s="96">
        <v>0</v>
      </c>
      <c r="E16" s="65">
        <f t="shared" si="0"/>
        <v>1</v>
      </c>
      <c r="F16" s="41"/>
      <c r="G16" s="15"/>
      <c r="H16" s="15"/>
      <c r="I16" s="15"/>
    </row>
    <row r="17" spans="1:11" s="88" customFormat="1" ht="12" customHeight="1">
      <c r="A17" s="85" t="s">
        <v>3286</v>
      </c>
      <c r="B17" s="96">
        <v>27</v>
      </c>
      <c r="C17" s="96">
        <v>0</v>
      </c>
      <c r="D17" s="96">
        <v>0</v>
      </c>
      <c r="E17" s="65">
        <f t="shared" si="0"/>
        <v>27</v>
      </c>
      <c r="F17" s="41"/>
      <c r="G17" s="11"/>
      <c r="H17" s="11"/>
      <c r="I17" s="11"/>
    </row>
    <row r="18" spans="1:11" s="88" customFormat="1" ht="12" customHeight="1">
      <c r="A18" s="85" t="s">
        <v>3287</v>
      </c>
      <c r="B18" s="96">
        <v>46</v>
      </c>
      <c r="C18" s="96">
        <v>1</v>
      </c>
      <c r="D18" s="96">
        <v>0</v>
      </c>
      <c r="E18" s="65">
        <f t="shared" si="0"/>
        <v>47</v>
      </c>
      <c r="F18" s="40"/>
      <c r="G18" s="11"/>
      <c r="H18" s="11"/>
      <c r="I18" s="11"/>
    </row>
    <row r="19" spans="1:11" s="88" customFormat="1" ht="12" customHeight="1">
      <c r="A19" s="85" t="s">
        <v>3288</v>
      </c>
      <c r="B19" s="96">
        <v>40</v>
      </c>
      <c r="C19" s="96">
        <v>1</v>
      </c>
      <c r="D19" s="96">
        <v>0</v>
      </c>
      <c r="E19" s="65">
        <f t="shared" si="0"/>
        <v>41</v>
      </c>
      <c r="F19" s="41"/>
      <c r="G19" s="15"/>
      <c r="H19" s="15"/>
      <c r="I19" s="15"/>
    </row>
    <row r="20" spans="1:11" s="88" customFormat="1" ht="12" customHeight="1">
      <c r="A20" s="85" t="s">
        <v>3427</v>
      </c>
      <c r="B20" s="96">
        <v>1</v>
      </c>
      <c r="C20" s="96">
        <v>0</v>
      </c>
      <c r="D20" s="96">
        <v>0</v>
      </c>
      <c r="E20" s="65">
        <f t="shared" si="0"/>
        <v>1</v>
      </c>
      <c r="F20" s="41"/>
      <c r="G20" s="15"/>
      <c r="H20" s="15"/>
      <c r="I20" s="15"/>
    </row>
    <row r="21" spans="1:11" s="88" customFormat="1" ht="12" customHeight="1">
      <c r="A21" s="93" t="s">
        <v>3289</v>
      </c>
      <c r="B21" s="96">
        <v>40</v>
      </c>
      <c r="C21" s="96">
        <v>0</v>
      </c>
      <c r="D21" s="96">
        <v>0</v>
      </c>
      <c r="E21" s="65">
        <f t="shared" si="0"/>
        <v>40</v>
      </c>
      <c r="F21" s="41"/>
      <c r="G21" s="15"/>
      <c r="H21" s="15"/>
      <c r="I21" s="15"/>
    </row>
    <row r="22" spans="1:11" s="88" customFormat="1" ht="12" customHeight="1">
      <c r="A22" s="85" t="s">
        <v>3290</v>
      </c>
      <c r="B22" s="96">
        <v>1</v>
      </c>
      <c r="C22" s="96">
        <v>0</v>
      </c>
      <c r="D22" s="96">
        <v>0</v>
      </c>
      <c r="E22" s="65">
        <f t="shared" si="0"/>
        <v>1</v>
      </c>
      <c r="F22" s="41"/>
      <c r="G22" s="11"/>
      <c r="H22" s="11"/>
      <c r="I22" s="11"/>
    </row>
    <row r="23" spans="1:11" s="88" customFormat="1" ht="12" customHeight="1">
      <c r="A23" s="85" t="s">
        <v>3291</v>
      </c>
      <c r="B23" s="96">
        <v>1</v>
      </c>
      <c r="C23" s="96">
        <v>0</v>
      </c>
      <c r="D23" s="96">
        <v>0</v>
      </c>
      <c r="E23" s="65">
        <f t="shared" si="0"/>
        <v>1</v>
      </c>
      <c r="F23" s="41"/>
      <c r="G23" s="11"/>
      <c r="H23" s="11"/>
      <c r="I23" s="11"/>
    </row>
    <row r="24" spans="1:11" s="88" customFormat="1" ht="12" customHeight="1">
      <c r="A24" s="85" t="s">
        <v>3456</v>
      </c>
      <c r="B24" s="96">
        <v>1</v>
      </c>
      <c r="C24" s="96">
        <v>0</v>
      </c>
      <c r="D24" s="96">
        <v>0</v>
      </c>
      <c r="E24" s="65">
        <f t="shared" si="0"/>
        <v>1</v>
      </c>
      <c r="F24" s="41"/>
      <c r="G24" s="11"/>
      <c r="H24" s="11"/>
      <c r="I24" s="11"/>
    </row>
    <row r="25" spans="1:11" s="88" customFormat="1" ht="12" customHeight="1">
      <c r="A25" s="85" t="s">
        <v>3502</v>
      </c>
      <c r="B25" s="96">
        <v>1</v>
      </c>
      <c r="C25" s="96">
        <v>0</v>
      </c>
      <c r="D25" s="96">
        <v>0</v>
      </c>
      <c r="E25" s="65">
        <f t="shared" si="0"/>
        <v>1</v>
      </c>
      <c r="F25" s="41"/>
      <c r="G25" s="15"/>
      <c r="H25" s="15"/>
      <c r="I25" s="15"/>
    </row>
    <row r="26" spans="1:11" s="88" customFormat="1" ht="12" customHeight="1">
      <c r="A26" s="85" t="s">
        <v>3596</v>
      </c>
      <c r="B26" s="96">
        <v>167</v>
      </c>
      <c r="C26" s="96">
        <v>0</v>
      </c>
      <c r="D26" s="96">
        <v>0</v>
      </c>
      <c r="E26" s="65">
        <f t="shared" si="0"/>
        <v>167</v>
      </c>
      <c r="F26" s="41"/>
      <c r="G26" s="11"/>
      <c r="H26" s="11"/>
      <c r="I26" s="11"/>
      <c r="K26" s="15"/>
    </row>
    <row r="27" spans="1:11" s="88" customFormat="1" ht="12" customHeight="1">
      <c r="A27" s="85" t="s">
        <v>3604</v>
      </c>
      <c r="B27" s="96">
        <v>1</v>
      </c>
      <c r="C27" s="96">
        <v>0</v>
      </c>
      <c r="D27" s="96">
        <v>0</v>
      </c>
      <c r="E27" s="65">
        <f t="shared" si="0"/>
        <v>1</v>
      </c>
      <c r="F27" s="41"/>
      <c r="G27" s="11"/>
      <c r="H27" s="11"/>
      <c r="I27" s="11"/>
      <c r="K27" s="15"/>
    </row>
    <row r="28" spans="1:11" s="88" customFormat="1" ht="12" customHeight="1">
      <c r="A28" s="137" t="s">
        <v>3292</v>
      </c>
      <c r="B28" s="96">
        <v>1</v>
      </c>
      <c r="C28" s="96">
        <v>0</v>
      </c>
      <c r="D28" s="96">
        <v>0</v>
      </c>
      <c r="E28" s="65">
        <f t="shared" si="0"/>
        <v>1</v>
      </c>
      <c r="F28" s="41"/>
      <c r="G28" s="11"/>
      <c r="H28" s="11"/>
      <c r="I28" s="11"/>
      <c r="K28" s="15"/>
    </row>
    <row r="29" spans="1:11" s="15" customFormat="1" ht="12" customHeight="1">
      <c r="A29" s="85" t="s">
        <v>3293</v>
      </c>
      <c r="B29" s="96">
        <v>1</v>
      </c>
      <c r="C29" s="96">
        <v>0</v>
      </c>
      <c r="D29" s="96">
        <v>0</v>
      </c>
      <c r="E29" s="65">
        <f t="shared" si="0"/>
        <v>1</v>
      </c>
      <c r="F29" s="40"/>
      <c r="G29" s="11"/>
      <c r="H29" s="11"/>
      <c r="I29" s="11"/>
    </row>
    <row r="30" spans="1:11" s="15" customFormat="1" ht="12" customHeight="1">
      <c r="A30" s="93"/>
      <c r="B30" s="96"/>
      <c r="C30" s="96"/>
      <c r="D30" s="96"/>
      <c r="E30" s="65"/>
      <c r="F30" s="41"/>
      <c r="G30" s="11"/>
      <c r="H30" s="11"/>
      <c r="I30" s="11"/>
    </row>
    <row r="31" spans="1:11" s="15" customFormat="1" ht="12" customHeight="1">
      <c r="A31" s="93"/>
      <c r="B31" s="96"/>
      <c r="C31" s="96"/>
      <c r="D31" s="96"/>
      <c r="E31" s="65"/>
      <c r="F31" s="41"/>
      <c r="G31" s="11"/>
      <c r="H31" s="11"/>
      <c r="I31" s="11"/>
    </row>
    <row r="32" spans="1:11" s="15" customFormat="1" ht="12" customHeight="1">
      <c r="A32" s="85"/>
      <c r="B32" s="96"/>
      <c r="C32" s="96"/>
      <c r="D32" s="96"/>
      <c r="E32" s="65"/>
      <c r="F32" s="41"/>
      <c r="G32" s="11"/>
      <c r="H32" s="11"/>
      <c r="I32" s="11"/>
    </row>
    <row r="33" spans="1:9" s="15" customFormat="1" ht="17.399999999999999" customHeight="1">
      <c r="A33" s="85"/>
      <c r="B33" s="96"/>
      <c r="C33" s="96"/>
      <c r="D33" s="96"/>
      <c r="E33" s="65"/>
      <c r="F33" s="41"/>
      <c r="G33" s="11"/>
      <c r="H33" s="11"/>
      <c r="I33" s="11"/>
    </row>
    <row r="34" spans="1:9" s="15" customFormat="1" ht="12" customHeight="1">
      <c r="A34" s="85"/>
      <c r="B34" s="96"/>
      <c r="C34" s="96"/>
      <c r="D34" s="96"/>
      <c r="E34" s="65"/>
      <c r="F34" s="41"/>
      <c r="G34" s="11"/>
      <c r="H34" s="11"/>
      <c r="I34" s="11"/>
    </row>
    <row r="35" spans="1:9" s="15" customFormat="1" ht="12" customHeight="1">
      <c r="A35" s="85"/>
      <c r="B35" s="96"/>
      <c r="C35" s="96"/>
      <c r="D35" s="96"/>
      <c r="E35" s="65"/>
      <c r="F35" s="41"/>
      <c r="G35" s="11"/>
      <c r="H35" s="11"/>
      <c r="I35" s="11"/>
    </row>
    <row r="36" spans="1:9" s="15" customFormat="1" ht="12" customHeight="1">
      <c r="A36" s="85"/>
      <c r="B36" s="96"/>
      <c r="C36" s="96"/>
      <c r="D36" s="96"/>
      <c r="E36" s="65"/>
      <c r="F36" s="41"/>
      <c r="G36" s="11"/>
      <c r="H36" s="11"/>
      <c r="I36" s="11"/>
    </row>
    <row r="37" spans="1:9" s="15" customFormat="1" ht="12" customHeight="1">
      <c r="A37" s="85"/>
      <c r="B37" s="96"/>
      <c r="C37" s="96"/>
      <c r="D37" s="96"/>
      <c r="E37" s="65"/>
      <c r="F37" s="41"/>
      <c r="G37" s="11"/>
      <c r="H37" s="11"/>
      <c r="I37" s="11"/>
    </row>
    <row r="38" spans="1:9" s="15" customFormat="1" ht="12" customHeight="1">
      <c r="A38" s="85"/>
      <c r="B38" s="96"/>
      <c r="C38" s="96"/>
      <c r="D38" s="96"/>
      <c r="E38" s="65"/>
      <c r="F38" s="41"/>
      <c r="G38" s="11"/>
      <c r="H38" s="11"/>
      <c r="I38" s="11"/>
    </row>
    <row r="39" spans="1:9" s="15" customFormat="1" ht="12" customHeight="1">
      <c r="A39" s="85"/>
      <c r="B39" s="96"/>
      <c r="C39" s="96"/>
      <c r="D39" s="96"/>
      <c r="E39" s="65"/>
      <c r="F39" s="41"/>
      <c r="G39" s="11"/>
      <c r="H39" s="11"/>
      <c r="I39" s="11"/>
    </row>
    <row r="40" spans="1:9" s="15" customFormat="1" ht="12" customHeight="1">
      <c r="A40" s="85"/>
      <c r="B40" s="96"/>
      <c r="C40" s="96"/>
      <c r="D40" s="96"/>
      <c r="E40" s="65"/>
      <c r="F40" s="41"/>
      <c r="G40" s="11"/>
      <c r="H40" s="11"/>
      <c r="I40" s="11"/>
    </row>
    <row r="41" spans="1:9" s="15" customFormat="1" ht="12" customHeight="1">
      <c r="A41" s="85"/>
      <c r="B41" s="96"/>
      <c r="C41" s="96"/>
      <c r="D41" s="96"/>
      <c r="E41" s="65"/>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3"/>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C206"/>
  <sheetViews>
    <sheetView tabSelected="1" zoomScaleNormal="100" workbookViewId="0">
      <selection activeCell="D32" sqref="D32"/>
    </sheetView>
  </sheetViews>
  <sheetFormatPr baseColWidth="10" defaultColWidth="11.44140625" defaultRowHeight="13.2"/>
  <cols>
    <col min="1" max="1" width="3.33203125" style="181" customWidth="1"/>
    <col min="2" max="2" width="67" style="64" customWidth="1"/>
    <col min="3" max="3" width="9.6640625" style="64" customWidth="1"/>
    <col min="4" max="4" width="9.33203125" style="11" customWidth="1"/>
    <col min="5" max="5" width="12.33203125" style="11" customWidth="1"/>
    <col min="6" max="6" width="12.5546875" style="11" customWidth="1"/>
    <col min="7" max="7" width="4.88671875" style="11" customWidth="1"/>
    <col min="8" max="16384" width="11.44140625" style="11"/>
  </cols>
  <sheetData>
    <row r="1" spans="1:7" s="2" customFormat="1" ht="15.75" customHeight="1">
      <c r="A1" s="326" t="s">
        <v>33</v>
      </c>
      <c r="B1" s="327"/>
      <c r="C1" s="327"/>
      <c r="D1" s="328"/>
      <c r="E1" s="1"/>
      <c r="F1" s="329" t="s">
        <v>102</v>
      </c>
      <c r="G1" s="329"/>
    </row>
    <row r="2" spans="1:7" s="2" customFormat="1" ht="5.25" customHeight="1">
      <c r="A2" s="146"/>
      <c r="B2" s="48"/>
      <c r="C2" s="48"/>
      <c r="D2" s="1"/>
      <c r="E2" s="1"/>
      <c r="F2" s="1"/>
      <c r="G2" s="1"/>
    </row>
    <row r="3" spans="1:7" s="2" customFormat="1" ht="15" customHeight="1">
      <c r="A3" s="147" t="s">
        <v>3322</v>
      </c>
      <c r="B3" s="42"/>
      <c r="C3" s="42"/>
      <c r="D3" s="4"/>
      <c r="E3" s="4"/>
      <c r="F3" s="4"/>
      <c r="G3" s="4"/>
    </row>
    <row r="4" spans="1:7" s="2" customFormat="1" ht="15" customHeight="1">
      <c r="A4" s="148"/>
      <c r="B4" s="43"/>
      <c r="C4" s="43"/>
      <c r="D4" s="5"/>
      <c r="E4" s="5"/>
      <c r="F4" s="5"/>
      <c r="G4" s="5"/>
    </row>
    <row r="5" spans="1:7" s="8" customFormat="1" ht="6" customHeight="1">
      <c r="A5" s="149"/>
      <c r="B5" s="50"/>
      <c r="C5" s="50"/>
      <c r="D5" s="7"/>
      <c r="E5" s="7"/>
      <c r="F5" s="7"/>
      <c r="G5" s="7"/>
    </row>
    <row r="6" spans="1:7" s="8" customFormat="1" ht="15" customHeight="1" thickBot="1">
      <c r="A6" s="330">
        <v>44562</v>
      </c>
      <c r="B6" s="331"/>
      <c r="C6" s="331"/>
      <c r="D6" s="150"/>
      <c r="E6" s="150"/>
      <c r="F6" s="151"/>
    </row>
    <row r="7" spans="1:7" s="2" customFormat="1" ht="31.5" customHeight="1">
      <c r="A7" s="46"/>
      <c r="B7" s="46"/>
      <c r="C7" s="332" t="s">
        <v>3323</v>
      </c>
      <c r="D7" s="332"/>
      <c r="E7" s="333" t="s">
        <v>3324</v>
      </c>
      <c r="F7" s="333"/>
      <c r="G7" s="152"/>
    </row>
    <row r="8" spans="1:7" s="2" customFormat="1" ht="15.75" customHeight="1" thickBot="1">
      <c r="A8" s="153"/>
      <c r="B8" s="153"/>
      <c r="C8" s="154">
        <v>2021</v>
      </c>
      <c r="D8" s="154">
        <v>2022</v>
      </c>
      <c r="E8" s="155" t="s">
        <v>3325</v>
      </c>
      <c r="F8" s="155" t="s">
        <v>3326</v>
      </c>
      <c r="G8" s="46"/>
    </row>
    <row r="9" spans="1:7" s="8" customFormat="1" ht="24.9" customHeight="1">
      <c r="A9" s="156" t="s">
        <v>3327</v>
      </c>
      <c r="B9" s="54"/>
      <c r="D9" s="157"/>
      <c r="E9" s="157"/>
      <c r="F9" s="157"/>
      <c r="G9" s="114"/>
    </row>
    <row r="10" spans="1:7" s="8" customFormat="1" ht="24.9" customHeight="1">
      <c r="A10" s="234" t="s">
        <v>3356</v>
      </c>
      <c r="C10" s="114">
        <v>432</v>
      </c>
      <c r="D10" s="114">
        <f>SUM(D11:D12)</f>
        <v>497</v>
      </c>
      <c r="E10" s="114">
        <f>D10-C10</f>
        <v>65</v>
      </c>
      <c r="F10" s="160">
        <f>((D10/C10)-1)</f>
        <v>0.15046296296296302</v>
      </c>
      <c r="G10" s="114"/>
    </row>
    <row r="11" spans="1:7" s="8" customFormat="1" ht="15" customHeight="1">
      <c r="A11" s="158"/>
      <c r="B11" s="159" t="s">
        <v>3328</v>
      </c>
      <c r="C11" s="114">
        <v>370</v>
      </c>
      <c r="D11" s="114">
        <f>'ATR-A2.1'!F9</f>
        <v>470</v>
      </c>
      <c r="E11" s="114">
        <f>D11-C11</f>
        <v>100</v>
      </c>
      <c r="F11" s="160">
        <f>((D11/C11)-1)</f>
        <v>0.27027027027027017</v>
      </c>
      <c r="G11" s="161"/>
    </row>
    <row r="12" spans="1:7" s="8" customFormat="1" ht="15" customHeight="1">
      <c r="A12" s="158"/>
      <c r="B12" s="159" t="s">
        <v>3329</v>
      </c>
      <c r="C12" s="114">
        <v>62</v>
      </c>
      <c r="D12" s="114">
        <f>'ATR-A2_II'!F9</f>
        <v>27</v>
      </c>
      <c r="E12" s="114">
        <f>D12-C12</f>
        <v>-35</v>
      </c>
      <c r="F12" s="160">
        <f>((D12/C12)-1)</f>
        <v>-0.56451612903225801</v>
      </c>
      <c r="G12" s="161"/>
    </row>
    <row r="13" spans="1:7" s="8" customFormat="1" ht="8.4" customHeight="1">
      <c r="A13" s="158"/>
      <c r="B13" s="159"/>
      <c r="C13" s="114"/>
      <c r="D13" s="114"/>
      <c r="E13" s="114"/>
      <c r="F13" s="160"/>
      <c r="G13" s="161"/>
    </row>
    <row r="14" spans="1:7" s="8" customFormat="1" ht="15" customHeight="1">
      <c r="A14" s="158"/>
      <c r="B14" s="159" t="s">
        <v>3475</v>
      </c>
      <c r="C14" s="249">
        <v>352</v>
      </c>
      <c r="D14" s="249">
        <f>'ATR-A2.2'!F9</f>
        <v>449</v>
      </c>
      <c r="E14" s="114">
        <f>D14-C14</f>
        <v>97</v>
      </c>
      <c r="F14" s="160">
        <f>((D14/C14)-1)</f>
        <v>0.27556818181818188</v>
      </c>
      <c r="G14" s="161"/>
    </row>
    <row r="15" spans="1:7" s="8" customFormat="1" ht="15" customHeight="1">
      <c r="A15" s="158"/>
      <c r="B15" s="159" t="s">
        <v>3476</v>
      </c>
      <c r="C15" s="249">
        <v>18</v>
      </c>
      <c r="D15" s="249">
        <f>D11-D14</f>
        <v>21</v>
      </c>
      <c r="E15" s="114">
        <f>D15-C15</f>
        <v>3</v>
      </c>
      <c r="F15" s="160">
        <f>((D15/C15)-1)</f>
        <v>0.16666666666666674</v>
      </c>
      <c r="G15" s="161"/>
    </row>
    <row r="16" spans="1:7" s="8" customFormat="1" ht="9.9" customHeight="1">
      <c r="A16" s="162"/>
      <c r="B16" s="57"/>
      <c r="C16" s="114"/>
      <c r="D16" s="157"/>
      <c r="E16" s="163"/>
      <c r="F16" s="163"/>
      <c r="G16" s="116"/>
    </row>
    <row r="17" spans="1:7" s="8" customFormat="1" ht="15" customHeight="1">
      <c r="A17" s="164" t="s">
        <v>3330</v>
      </c>
      <c r="B17" s="57"/>
      <c r="C17" s="114"/>
      <c r="D17" s="157"/>
      <c r="E17" s="163"/>
      <c r="F17" s="163"/>
      <c r="G17" s="116"/>
    </row>
    <row r="18" spans="1:7" s="8" customFormat="1" ht="15" customHeight="1">
      <c r="A18" s="164" t="s">
        <v>3331</v>
      </c>
      <c r="B18" s="57"/>
      <c r="C18" s="114"/>
      <c r="D18" s="157"/>
      <c r="E18" s="163"/>
      <c r="F18" s="163"/>
      <c r="G18" s="116"/>
    </row>
    <row r="19" spans="1:7" s="8" customFormat="1" ht="15" customHeight="1">
      <c r="A19" s="162"/>
      <c r="B19" s="57" t="s">
        <v>35</v>
      </c>
      <c r="C19" s="114">
        <v>365</v>
      </c>
      <c r="D19" s="157">
        <f>'ATR-A2.1'!C9</f>
        <v>467</v>
      </c>
      <c r="E19" s="114">
        <f>D19-C19</f>
        <v>102</v>
      </c>
      <c r="F19" s="160">
        <f>((D19/C19)-1)</f>
        <v>0.27945205479452051</v>
      </c>
      <c r="G19" s="116"/>
    </row>
    <row r="20" spans="1:7" s="8" customFormat="1" ht="15" customHeight="1">
      <c r="A20" s="162"/>
      <c r="B20" s="57" t="s">
        <v>36</v>
      </c>
      <c r="C20" s="114">
        <v>4</v>
      </c>
      <c r="D20" s="157">
        <f>'ATR-A2.1'!D9</f>
        <v>3</v>
      </c>
      <c r="E20" s="114">
        <f>D20-C20</f>
        <v>-1</v>
      </c>
      <c r="F20" s="160">
        <f>((D20/C20)-1)</f>
        <v>-0.25</v>
      </c>
      <c r="G20" s="116"/>
    </row>
    <row r="21" spans="1:7" s="8" customFormat="1" ht="15" customHeight="1">
      <c r="A21" s="162"/>
      <c r="B21" s="57" t="s">
        <v>3332</v>
      </c>
      <c r="C21" s="114">
        <v>1</v>
      </c>
      <c r="D21" s="157">
        <f>'ATR-A2.1'!E9</f>
        <v>0</v>
      </c>
      <c r="E21" s="114">
        <f>D21-C21</f>
        <v>-1</v>
      </c>
      <c r="F21" s="160">
        <f>((D21/C21)-1)</f>
        <v>-1</v>
      </c>
      <c r="G21" s="116"/>
    </row>
    <row r="22" spans="1:7" s="8" customFormat="1" ht="9.9" customHeight="1">
      <c r="A22" s="164"/>
      <c r="B22" s="55"/>
      <c r="C22" s="114"/>
      <c r="D22" s="157"/>
      <c r="E22" s="163"/>
      <c r="F22" s="163"/>
      <c r="G22" s="116"/>
    </row>
    <row r="23" spans="1:7" s="88" customFormat="1" ht="15" customHeight="1">
      <c r="A23" s="165" t="s">
        <v>3333</v>
      </c>
      <c r="B23" s="166"/>
      <c r="C23" s="114"/>
      <c r="D23" s="157"/>
      <c r="E23" s="163"/>
      <c r="F23" s="163"/>
      <c r="G23" s="116"/>
    </row>
    <row r="24" spans="1:7" s="88" customFormat="1" ht="15" customHeight="1">
      <c r="A24" s="167"/>
      <c r="B24" s="168" t="s">
        <v>3334</v>
      </c>
      <c r="C24" s="114">
        <v>239</v>
      </c>
      <c r="D24" s="157">
        <f>'ATR-A3'!E23</f>
        <v>236</v>
      </c>
      <c r="E24" s="114">
        <f>D24-C24</f>
        <v>-3</v>
      </c>
      <c r="F24" s="160">
        <f>((D24/C24)-1)</f>
        <v>-1.2552301255230103E-2</v>
      </c>
      <c r="G24" s="116"/>
    </row>
    <row r="25" spans="1:7" s="88" customFormat="1" ht="15" customHeight="1">
      <c r="A25" s="167"/>
      <c r="B25" s="169" t="s">
        <v>3335</v>
      </c>
      <c r="C25" s="114">
        <v>131</v>
      </c>
      <c r="D25" s="157">
        <f>'ATR-A3'!E37</f>
        <v>234</v>
      </c>
      <c r="E25" s="114">
        <f>D25-C25</f>
        <v>103</v>
      </c>
      <c r="F25" s="160">
        <f>((D25/C25)-1)</f>
        <v>0.78625954198473291</v>
      </c>
      <c r="G25" s="116"/>
    </row>
    <row r="26" spans="1:7" s="88" customFormat="1" ht="9.9" customHeight="1">
      <c r="A26" s="164"/>
      <c r="B26" s="55"/>
      <c r="C26" s="114"/>
      <c r="D26" s="157"/>
      <c r="E26" s="163"/>
      <c r="F26" s="163"/>
      <c r="G26" s="116"/>
    </row>
    <row r="27" spans="1:7" s="88" customFormat="1" ht="15" customHeight="1">
      <c r="A27" s="165" t="s">
        <v>3336</v>
      </c>
      <c r="B27" s="170"/>
      <c r="C27" s="114"/>
      <c r="D27" s="157"/>
      <c r="E27" s="163"/>
      <c r="F27" s="163"/>
      <c r="G27" s="116"/>
    </row>
    <row r="28" spans="1:7" s="88" customFormat="1" ht="15" customHeight="1">
      <c r="A28" s="164"/>
      <c r="B28" s="169" t="s">
        <v>3337</v>
      </c>
      <c r="C28" s="114">
        <v>120</v>
      </c>
      <c r="D28" s="114">
        <f>'ATR-A8'!E33</f>
        <v>112</v>
      </c>
      <c r="E28" s="114">
        <f>D28-C28</f>
        <v>-8</v>
      </c>
      <c r="F28" s="160">
        <f>((D28/C28)-1)</f>
        <v>-6.6666666666666652E-2</v>
      </c>
      <c r="G28" s="116"/>
    </row>
    <row r="29" spans="1:7" s="88" customFormat="1" ht="15" customHeight="1">
      <c r="A29" s="167"/>
      <c r="B29" s="169" t="s">
        <v>3338</v>
      </c>
      <c r="C29" s="114">
        <v>104</v>
      </c>
      <c r="D29" s="114">
        <v>74</v>
      </c>
      <c r="E29" s="114">
        <f>D29-C29</f>
        <v>-30</v>
      </c>
      <c r="F29" s="160">
        <f>((D29/C29)-1)</f>
        <v>-0.28846153846153844</v>
      </c>
      <c r="G29" s="116"/>
    </row>
    <row r="30" spans="1:7" s="88" customFormat="1" ht="15" customHeight="1">
      <c r="A30" s="167"/>
      <c r="B30" s="169" t="s">
        <v>3339</v>
      </c>
      <c r="C30" s="114">
        <v>48</v>
      </c>
      <c r="D30" s="114">
        <v>56</v>
      </c>
      <c r="E30" s="114">
        <f>D30-C30</f>
        <v>8</v>
      </c>
      <c r="F30" s="160">
        <f>((D30/C30)-1)</f>
        <v>0.16666666666666674</v>
      </c>
      <c r="G30" s="116"/>
    </row>
    <row r="31" spans="1:7" s="88" customFormat="1" ht="15" customHeight="1">
      <c r="A31" s="167"/>
      <c r="B31" s="169" t="s">
        <v>3340</v>
      </c>
      <c r="C31" s="114">
        <v>30</v>
      </c>
      <c r="D31" s="114">
        <v>36</v>
      </c>
      <c r="E31" s="114">
        <f>D31-C31</f>
        <v>6</v>
      </c>
      <c r="F31" s="160">
        <f>((D31/C31)-1)</f>
        <v>0.19999999999999996</v>
      </c>
      <c r="G31" s="116"/>
    </row>
    <row r="32" spans="1:7" s="88" customFormat="1" ht="15" customHeight="1">
      <c r="A32" s="167"/>
      <c r="B32" s="169" t="s">
        <v>3341</v>
      </c>
      <c r="C32" s="114">
        <v>68</v>
      </c>
      <c r="D32" s="114">
        <f>D11-SUM(D28:D31)</f>
        <v>192</v>
      </c>
      <c r="E32" s="114">
        <f>D32-C32</f>
        <v>124</v>
      </c>
      <c r="F32" s="160">
        <f>((D32/C32)-1)</f>
        <v>1.8235294117647061</v>
      </c>
      <c r="G32" s="116"/>
    </row>
    <row r="33" spans="1:7" s="88" customFormat="1" ht="9.9" customHeight="1">
      <c r="A33" s="167"/>
      <c r="B33" s="169"/>
      <c r="D33" s="157"/>
      <c r="E33" s="163"/>
      <c r="F33" s="163"/>
      <c r="G33" s="116"/>
    </row>
    <row r="34" spans="1:7" s="88" customFormat="1" ht="15" customHeight="1">
      <c r="A34" s="165" t="s">
        <v>3342</v>
      </c>
      <c r="B34" s="169"/>
      <c r="D34" s="157"/>
      <c r="E34" s="163"/>
      <c r="F34" s="163"/>
      <c r="G34" s="116"/>
    </row>
    <row r="35" spans="1:7" s="88" customFormat="1" ht="15" customHeight="1">
      <c r="A35" s="167"/>
      <c r="B35" s="169" t="s">
        <v>3343</v>
      </c>
      <c r="C35" s="157">
        <v>19</v>
      </c>
      <c r="D35" s="157">
        <v>23</v>
      </c>
      <c r="E35" s="114">
        <f t="shared" ref="E35:E46" si="0">D35-C35</f>
        <v>4</v>
      </c>
      <c r="F35" s="160">
        <f t="shared" ref="F35:F46" si="1">((D35/C35)-1)</f>
        <v>0.21052631578947367</v>
      </c>
      <c r="G35" s="116"/>
    </row>
    <row r="36" spans="1:7" s="88" customFormat="1" ht="15" customHeight="1">
      <c r="A36" s="167"/>
      <c r="B36" s="169" t="s">
        <v>3344</v>
      </c>
      <c r="C36" s="157">
        <v>1</v>
      </c>
      <c r="D36" s="157">
        <f>SUM('ATR-A2.2'!C21)</f>
        <v>1</v>
      </c>
      <c r="E36" s="114">
        <f t="shared" si="0"/>
        <v>0</v>
      </c>
      <c r="F36" s="160">
        <f t="shared" si="1"/>
        <v>0</v>
      </c>
      <c r="G36" s="116"/>
    </row>
    <row r="37" spans="1:7" s="88" customFormat="1" ht="15" customHeight="1">
      <c r="A37" s="167"/>
      <c r="B37" s="169" t="s">
        <v>3345</v>
      </c>
      <c r="C37" s="157">
        <v>100</v>
      </c>
      <c r="D37" s="157">
        <v>90</v>
      </c>
      <c r="E37" s="114">
        <f t="shared" si="0"/>
        <v>-10</v>
      </c>
      <c r="F37" s="160">
        <f t="shared" si="1"/>
        <v>-9.9999999999999978E-2</v>
      </c>
      <c r="G37" s="116"/>
    </row>
    <row r="38" spans="1:7" s="88" customFormat="1" ht="15" customHeight="1">
      <c r="A38" s="167"/>
      <c r="B38" s="169" t="s">
        <v>3346</v>
      </c>
      <c r="C38" s="157">
        <v>5</v>
      </c>
      <c r="D38" s="157">
        <v>7</v>
      </c>
      <c r="E38" s="114">
        <f t="shared" si="0"/>
        <v>2</v>
      </c>
      <c r="F38" s="160">
        <f t="shared" si="1"/>
        <v>0.39999999999999991</v>
      </c>
      <c r="G38" s="116"/>
    </row>
    <row r="39" spans="1:7" s="88" customFormat="1" ht="15" customHeight="1">
      <c r="A39" s="167"/>
      <c r="B39" s="169" t="s">
        <v>3347</v>
      </c>
      <c r="C39" s="157">
        <v>48</v>
      </c>
      <c r="D39" s="157">
        <f>SUM('ATR-A2.1'!F38:F39)</f>
        <v>37</v>
      </c>
      <c r="E39" s="114">
        <f t="shared" si="0"/>
        <v>-11</v>
      </c>
      <c r="F39" s="160">
        <f t="shared" si="1"/>
        <v>-0.22916666666666663</v>
      </c>
      <c r="G39" s="116"/>
    </row>
    <row r="40" spans="1:7" s="88" customFormat="1" ht="15" customHeight="1">
      <c r="A40" s="167"/>
      <c r="B40" s="169" t="s">
        <v>3348</v>
      </c>
      <c r="C40" s="157">
        <v>38</v>
      </c>
      <c r="D40" s="157">
        <v>35</v>
      </c>
      <c r="E40" s="114">
        <f t="shared" si="0"/>
        <v>-3</v>
      </c>
      <c r="F40" s="160">
        <f t="shared" si="1"/>
        <v>-7.8947368421052655E-2</v>
      </c>
      <c r="G40" s="116"/>
    </row>
    <row r="41" spans="1:7" s="88" customFormat="1" ht="15" customHeight="1">
      <c r="A41" s="167"/>
      <c r="B41" s="168" t="s">
        <v>3349</v>
      </c>
      <c r="C41" s="157">
        <v>19</v>
      </c>
      <c r="D41" s="157">
        <v>10</v>
      </c>
      <c r="E41" s="114">
        <f t="shared" si="0"/>
        <v>-9</v>
      </c>
      <c r="F41" s="160">
        <f t="shared" si="1"/>
        <v>-0.47368421052631582</v>
      </c>
      <c r="G41" s="116"/>
    </row>
    <row r="42" spans="1:7" s="88" customFormat="1" ht="15" customHeight="1">
      <c r="A42" s="167"/>
      <c r="B42" s="169" t="s">
        <v>3350</v>
      </c>
      <c r="C42" s="157">
        <v>12</v>
      </c>
      <c r="D42" s="157">
        <f>SUM('ATR-A2.1'!F45:F46)</f>
        <v>18</v>
      </c>
      <c r="E42" s="114">
        <f t="shared" si="0"/>
        <v>6</v>
      </c>
      <c r="F42" s="160">
        <f t="shared" si="1"/>
        <v>0.5</v>
      </c>
      <c r="G42" s="116"/>
    </row>
    <row r="43" spans="1:7" s="88" customFormat="1" ht="15" customHeight="1">
      <c r="A43" s="167"/>
      <c r="B43" s="168" t="s">
        <v>3351</v>
      </c>
      <c r="C43" s="157">
        <v>36</v>
      </c>
      <c r="D43" s="157">
        <v>37</v>
      </c>
      <c r="E43" s="114">
        <f t="shared" si="0"/>
        <v>1</v>
      </c>
      <c r="F43" s="160">
        <f t="shared" si="1"/>
        <v>2.7777777777777679E-2</v>
      </c>
      <c r="G43" s="116"/>
    </row>
    <row r="44" spans="1:7" s="88" customFormat="1" ht="15" customHeight="1">
      <c r="A44" s="167"/>
      <c r="B44" s="169" t="s">
        <v>3352</v>
      </c>
      <c r="C44" s="157">
        <v>13</v>
      </c>
      <c r="D44" s="157">
        <f>'ATR-A2.1'!F51</f>
        <v>7</v>
      </c>
      <c r="E44" s="114">
        <f t="shared" si="0"/>
        <v>-6</v>
      </c>
      <c r="F44" s="160">
        <f t="shared" si="1"/>
        <v>-0.46153846153846156</v>
      </c>
      <c r="G44" s="116"/>
    </row>
    <row r="45" spans="1:7" s="88" customFormat="1" ht="15" customHeight="1">
      <c r="A45" s="167"/>
      <c r="B45" s="62" t="s">
        <v>3353</v>
      </c>
      <c r="C45" s="157">
        <v>65</v>
      </c>
      <c r="D45" s="157">
        <f>SUM('ATR-A2.1'!F53:F55)</f>
        <v>188</v>
      </c>
      <c r="E45" s="114">
        <f t="shared" si="0"/>
        <v>123</v>
      </c>
      <c r="F45" s="160">
        <f t="shared" si="1"/>
        <v>1.8923076923076922</v>
      </c>
      <c r="G45" s="116"/>
    </row>
    <row r="46" spans="1:7" s="88" customFormat="1" ht="15" customHeight="1">
      <c r="A46" s="167"/>
      <c r="B46" s="169" t="s">
        <v>3354</v>
      </c>
      <c r="C46" s="157">
        <v>14</v>
      </c>
      <c r="D46" s="157">
        <f>D11-SUM(D35:D45)</f>
        <v>17</v>
      </c>
      <c r="E46" s="114">
        <f t="shared" si="0"/>
        <v>3</v>
      </c>
      <c r="F46" s="160">
        <f t="shared" si="1"/>
        <v>0.21428571428571419</v>
      </c>
      <c r="G46" s="116"/>
    </row>
    <row r="47" spans="1:7" s="88" customFormat="1" ht="9.9" customHeight="1">
      <c r="A47" s="167"/>
      <c r="B47" s="169"/>
      <c r="D47" s="157"/>
      <c r="E47" s="163"/>
      <c r="F47" s="163"/>
      <c r="G47" s="116"/>
    </row>
    <row r="48" spans="1:7" s="88" customFormat="1" ht="15" customHeight="1">
      <c r="A48" s="164" t="s">
        <v>3355</v>
      </c>
      <c r="B48" s="55"/>
      <c r="D48" s="157"/>
      <c r="E48" s="163"/>
      <c r="F48" s="163"/>
      <c r="G48" s="116"/>
    </row>
    <row r="49" spans="1:211" s="88" customFormat="1" ht="15" customHeight="1">
      <c r="A49" s="165" t="s">
        <v>3342</v>
      </c>
      <c r="B49" s="169"/>
      <c r="D49" s="157"/>
      <c r="E49" s="163"/>
      <c r="F49" s="163"/>
      <c r="G49" s="116"/>
    </row>
    <row r="50" spans="1:211" s="88" customFormat="1" ht="15" customHeight="1">
      <c r="A50" s="164"/>
      <c r="B50" s="159" t="s">
        <v>3356</v>
      </c>
      <c r="C50" s="114">
        <v>297.27232555336843</v>
      </c>
      <c r="D50" s="114">
        <f>'ATR-I2.1'!I9</f>
        <v>366.39745548660699</v>
      </c>
      <c r="E50" s="114">
        <f t="shared" ref="E50:E61" si="2">D50-C50</f>
        <v>69.125129933238554</v>
      </c>
      <c r="F50" s="160">
        <f t="shared" ref="F50:F61" si="3">((D50/C50)-1)</f>
        <v>0.23253133235514967</v>
      </c>
      <c r="G50" s="116"/>
    </row>
    <row r="51" spans="1:211" s="88" customFormat="1" ht="15" customHeight="1">
      <c r="A51" s="167"/>
      <c r="B51" s="168" t="s">
        <v>3343</v>
      </c>
      <c r="C51" s="114">
        <v>263.37676739672861</v>
      </c>
      <c r="D51" s="114">
        <f>'ATR-I2.1'!I18</f>
        <v>325.08833922261482</v>
      </c>
      <c r="E51" s="114">
        <f t="shared" si="2"/>
        <v>61.71157182588621</v>
      </c>
      <c r="F51" s="160">
        <f t="shared" si="3"/>
        <v>0.2343090942904964</v>
      </c>
      <c r="G51" s="116"/>
    </row>
    <row r="52" spans="1:211" s="88" customFormat="1" ht="15" customHeight="1">
      <c r="A52" s="167"/>
      <c r="B52" s="168" t="s">
        <v>3344</v>
      </c>
      <c r="C52" s="114">
        <v>719.42446043165467</v>
      </c>
      <c r="D52" s="114">
        <f>'ATR-I2.1'!I19</f>
        <v>684.93150684931504</v>
      </c>
      <c r="E52" s="114">
        <f t="shared" si="2"/>
        <v>-34.492953582339624</v>
      </c>
      <c r="F52" s="160">
        <f t="shared" si="3"/>
        <v>-4.7945205479452024E-2</v>
      </c>
      <c r="G52" s="116"/>
    </row>
    <row r="53" spans="1:211" s="88" customFormat="1" ht="15" customHeight="1">
      <c r="A53" s="167"/>
      <c r="B53" s="168" t="s">
        <v>3345</v>
      </c>
      <c r="C53" s="114">
        <v>408.279916710897</v>
      </c>
      <c r="D53" s="114">
        <f>'ATR-I2.1'!I20</f>
        <v>355.73122529644269</v>
      </c>
      <c r="E53" s="114">
        <f t="shared" si="2"/>
        <v>-52.548691414454311</v>
      </c>
      <c r="F53" s="160">
        <f t="shared" si="3"/>
        <v>-0.12870750988142299</v>
      </c>
      <c r="G53" s="116"/>
    </row>
    <row r="54" spans="1:211" s="88" customFormat="1" ht="15" customHeight="1">
      <c r="A54" s="164"/>
      <c r="B54" s="159" t="s">
        <v>3346</v>
      </c>
      <c r="C54" s="114">
        <v>494.55984174085063</v>
      </c>
      <c r="D54" s="114">
        <f>'ATR-I2.1'!I22</f>
        <v>658.51364063969902</v>
      </c>
      <c r="E54" s="114">
        <f t="shared" si="2"/>
        <v>163.95379889884839</v>
      </c>
      <c r="F54" s="160">
        <f t="shared" si="3"/>
        <v>0.33151458137347145</v>
      </c>
      <c r="G54" s="116"/>
    </row>
    <row r="55" spans="1:211" s="88" customFormat="1" ht="15" customHeight="1">
      <c r="A55" s="167"/>
      <c r="B55" s="169" t="s">
        <v>3347</v>
      </c>
      <c r="C55" s="114">
        <v>574.30007178750895</v>
      </c>
      <c r="D55" s="114">
        <f>'ATR-I2.1'!I23</f>
        <v>439.37774611091317</v>
      </c>
      <c r="E55" s="114">
        <f t="shared" si="2"/>
        <v>-134.92232567659579</v>
      </c>
      <c r="F55" s="160">
        <f t="shared" si="3"/>
        <v>-0.23493349958437237</v>
      </c>
      <c r="G55" s="116"/>
    </row>
    <row r="56" spans="1:211" s="88" customFormat="1" ht="15" customHeight="1">
      <c r="A56" s="167"/>
      <c r="B56" s="169" t="s">
        <v>3348</v>
      </c>
      <c r="C56" s="114">
        <v>201.59151193633951</v>
      </c>
      <c r="D56" s="114">
        <f>'ATR-I2.1'!I24</f>
        <v>183.46700214918488</v>
      </c>
      <c r="E56" s="114">
        <f t="shared" si="2"/>
        <v>-18.124509787154636</v>
      </c>
      <c r="F56" s="160">
        <f t="shared" si="3"/>
        <v>-8.9907107759964466E-2</v>
      </c>
      <c r="G56" s="116"/>
    </row>
    <row r="57" spans="1:211" s="88" customFormat="1" ht="15" customHeight="1">
      <c r="A57" s="167"/>
      <c r="B57" s="168" t="s">
        <v>3349</v>
      </c>
      <c r="C57" s="114">
        <v>408.69004086900406</v>
      </c>
      <c r="D57" s="114">
        <f>'ATR-I2.1'!I25</f>
        <v>216.59085986571367</v>
      </c>
      <c r="E57" s="114">
        <f t="shared" si="2"/>
        <v>-192.0991810032904</v>
      </c>
      <c r="F57" s="160">
        <f t="shared" si="3"/>
        <v>-0.47003636446541952</v>
      </c>
      <c r="G57" s="116"/>
    </row>
    <row r="58" spans="1:211" s="88" customFormat="1" ht="15" customHeight="1">
      <c r="A58" s="164"/>
      <c r="B58" s="159" t="s">
        <v>3350</v>
      </c>
      <c r="C58" s="114">
        <v>151.70670037926675</v>
      </c>
      <c r="D58" s="114">
        <f>'ATR-I2.1'!I26</f>
        <v>201.1847546663686</v>
      </c>
      <c r="E58" s="114">
        <f t="shared" si="2"/>
        <v>49.478054287101855</v>
      </c>
      <c r="F58" s="160">
        <f t="shared" si="3"/>
        <v>0.32614284117581316</v>
      </c>
      <c r="G58" s="116"/>
    </row>
    <row r="59" spans="1:211" s="88" customFormat="1" ht="15" customHeight="1">
      <c r="A59" s="167"/>
      <c r="B59" s="169" t="s">
        <v>3351</v>
      </c>
      <c r="C59" s="114">
        <v>514.65332380271627</v>
      </c>
      <c r="D59" s="114">
        <f>'ATR-I2.1'!I31</f>
        <v>502.3079011675265</v>
      </c>
      <c r="E59" s="114">
        <f t="shared" si="2"/>
        <v>-12.345422635189777</v>
      </c>
      <c r="F59" s="160">
        <f t="shared" si="3"/>
        <v>-2.3987842036986784E-2</v>
      </c>
      <c r="G59" s="116"/>
    </row>
    <row r="60" spans="1:211" s="88" customFormat="1" ht="15" customHeight="1">
      <c r="A60" s="167"/>
      <c r="B60" s="169" t="s">
        <v>3352</v>
      </c>
      <c r="C60" s="114">
        <v>187.56312220458807</v>
      </c>
      <c r="D60" s="114">
        <f>'ATR-I2.1'!I32</f>
        <v>99.361249112845996</v>
      </c>
      <c r="E60" s="114">
        <f t="shared" si="2"/>
        <v>-88.201873091742073</v>
      </c>
      <c r="F60" s="160">
        <f t="shared" si="3"/>
        <v>-0.47025167876835716</v>
      </c>
      <c r="G60" s="116"/>
    </row>
    <row r="61" spans="1:211" s="88" customFormat="1" ht="15" customHeight="1">
      <c r="A61" s="167"/>
      <c r="B61" s="62" t="s">
        <v>3353</v>
      </c>
      <c r="C61" s="114">
        <v>545.21053514510993</v>
      </c>
      <c r="D61" s="114">
        <f>'ATR-I2.1'!I34</f>
        <v>1539.46937438585</v>
      </c>
      <c r="E61" s="114">
        <f t="shared" si="2"/>
        <v>994.25883924074003</v>
      </c>
      <c r="F61" s="160">
        <f t="shared" si="3"/>
        <v>1.8236236740658618</v>
      </c>
      <c r="G61" s="116"/>
    </row>
    <row r="62" spans="1:211" s="88" customFormat="1" ht="9.9" customHeight="1">
      <c r="A62" s="164"/>
      <c r="B62" s="55"/>
      <c r="D62" s="157"/>
      <c r="E62" s="163"/>
      <c r="F62" s="163"/>
      <c r="G62" s="171"/>
      <c r="H62" s="171"/>
      <c r="I62" s="172"/>
      <c r="J62" s="171"/>
      <c r="K62" s="172"/>
      <c r="L62" s="171"/>
      <c r="M62" s="172"/>
      <c r="N62" s="171"/>
      <c r="O62" s="172"/>
      <c r="P62" s="171"/>
      <c r="Q62" s="172"/>
      <c r="R62" s="171"/>
      <c r="S62" s="172"/>
      <c r="T62" s="171"/>
      <c r="U62" s="172"/>
      <c r="V62" s="171"/>
      <c r="W62" s="172"/>
      <c r="X62" s="171"/>
      <c r="Y62" s="172"/>
      <c r="Z62" s="171"/>
      <c r="AA62" s="172"/>
      <c r="AB62" s="171"/>
      <c r="AC62" s="172"/>
      <c r="AD62" s="171"/>
      <c r="AE62" s="172"/>
      <c r="AF62" s="171"/>
      <c r="AG62" s="172"/>
      <c r="AH62" s="171"/>
      <c r="AI62" s="172"/>
      <c r="AJ62" s="171"/>
      <c r="AK62" s="172"/>
      <c r="AL62" s="171"/>
      <c r="AM62" s="172"/>
      <c r="AN62" s="171"/>
      <c r="AO62" s="172"/>
      <c r="AP62" s="171"/>
      <c r="AQ62" s="172"/>
      <c r="AR62" s="171"/>
      <c r="AS62" s="172"/>
      <c r="AT62" s="171"/>
      <c r="AU62" s="172"/>
      <c r="AV62" s="171"/>
      <c r="AW62" s="172"/>
      <c r="AX62" s="171"/>
      <c r="AY62" s="172"/>
      <c r="AZ62" s="171"/>
      <c r="BA62" s="172"/>
      <c r="BB62" s="171"/>
      <c r="BC62" s="172"/>
      <c r="BD62" s="171"/>
      <c r="BE62" s="172"/>
      <c r="BF62" s="171"/>
      <c r="BG62" s="172"/>
      <c r="BH62" s="171"/>
      <c r="BI62" s="172"/>
      <c r="BJ62" s="171"/>
      <c r="BK62" s="172"/>
      <c r="BL62" s="171"/>
      <c r="BM62" s="172"/>
      <c r="BN62" s="171"/>
      <c r="BO62" s="172"/>
      <c r="BP62" s="171"/>
      <c r="BQ62" s="172"/>
      <c r="BR62" s="171"/>
      <c r="BS62" s="172"/>
      <c r="BT62" s="171"/>
      <c r="BU62" s="172"/>
      <c r="BV62" s="171"/>
      <c r="BW62" s="172"/>
      <c r="BX62" s="171"/>
      <c r="BY62" s="172"/>
      <c r="BZ62" s="171"/>
      <c r="CA62" s="172"/>
      <c r="CB62" s="171"/>
      <c r="CC62" s="172"/>
      <c r="CD62" s="171"/>
      <c r="CE62" s="172"/>
      <c r="CF62" s="171"/>
      <c r="CG62" s="172"/>
      <c r="CH62" s="171"/>
      <c r="CI62" s="172"/>
      <c r="CJ62" s="171"/>
      <c r="CK62" s="172"/>
      <c r="CL62" s="171"/>
      <c r="CM62" s="172"/>
      <c r="CN62" s="171"/>
      <c r="CO62" s="172"/>
      <c r="CP62" s="171"/>
      <c r="CQ62" s="172"/>
      <c r="CR62" s="171"/>
      <c r="CS62" s="172"/>
      <c r="CT62" s="171"/>
      <c r="CU62" s="172"/>
      <c r="CV62" s="171"/>
      <c r="CW62" s="172"/>
      <c r="CX62" s="171"/>
      <c r="CY62" s="172"/>
      <c r="CZ62" s="171"/>
      <c r="DA62" s="172"/>
      <c r="DB62" s="171"/>
      <c r="DC62" s="172"/>
      <c r="DD62" s="171"/>
      <c r="DE62" s="172"/>
      <c r="DF62" s="171"/>
      <c r="DG62" s="172"/>
      <c r="DH62" s="171"/>
      <c r="DI62" s="172"/>
      <c r="DJ62" s="171"/>
      <c r="DK62" s="172"/>
      <c r="DL62" s="171"/>
      <c r="DM62" s="172"/>
      <c r="DN62" s="171"/>
      <c r="DO62" s="172"/>
      <c r="DP62" s="171"/>
      <c r="DQ62" s="172"/>
      <c r="DR62" s="171"/>
      <c r="DS62" s="172"/>
      <c r="DT62" s="171"/>
      <c r="DU62" s="172"/>
      <c r="DV62" s="171"/>
      <c r="DW62" s="172"/>
      <c r="DX62" s="171"/>
      <c r="DY62" s="172"/>
      <c r="DZ62" s="171"/>
      <c r="EA62" s="172"/>
      <c r="EB62" s="171"/>
      <c r="EC62" s="172"/>
      <c r="ED62" s="171"/>
      <c r="EE62" s="172"/>
      <c r="EF62" s="171"/>
      <c r="EG62" s="172"/>
      <c r="EH62" s="171"/>
      <c r="EI62" s="172"/>
      <c r="EJ62" s="171"/>
      <c r="EK62" s="172"/>
      <c r="EL62" s="171"/>
      <c r="EM62" s="172"/>
      <c r="EN62" s="171"/>
      <c r="EO62" s="172"/>
      <c r="EP62" s="171"/>
      <c r="EQ62" s="172"/>
      <c r="ER62" s="171"/>
      <c r="ES62" s="172"/>
      <c r="ET62" s="171"/>
      <c r="EU62" s="172"/>
      <c r="EV62" s="171"/>
      <c r="EW62" s="172"/>
      <c r="EX62" s="171"/>
      <c r="EY62" s="172"/>
      <c r="EZ62" s="171"/>
      <c r="FA62" s="172"/>
      <c r="FB62" s="171"/>
      <c r="FC62" s="172"/>
      <c r="FD62" s="171"/>
      <c r="FE62" s="172"/>
      <c r="FF62" s="171"/>
      <c r="FG62" s="172"/>
      <c r="FH62" s="171"/>
      <c r="FI62" s="172"/>
      <c r="FJ62" s="171"/>
      <c r="FK62" s="172"/>
      <c r="FL62" s="171"/>
      <c r="FM62" s="172"/>
      <c r="FN62" s="171"/>
      <c r="FO62" s="172"/>
      <c r="FP62" s="171"/>
      <c r="FQ62" s="172"/>
      <c r="FR62" s="171"/>
      <c r="FS62" s="172"/>
      <c r="FT62" s="171"/>
      <c r="FU62" s="172"/>
      <c r="FV62" s="171"/>
      <c r="FW62" s="172"/>
      <c r="FX62" s="171"/>
      <c r="FY62" s="172"/>
      <c r="FZ62" s="171"/>
      <c r="GA62" s="172"/>
      <c r="GB62" s="171"/>
      <c r="GC62" s="172"/>
      <c r="GD62" s="171"/>
      <c r="GE62" s="172"/>
      <c r="GF62" s="171"/>
      <c r="GG62" s="172"/>
      <c r="GH62" s="171"/>
      <c r="GI62" s="172"/>
      <c r="GJ62" s="171"/>
      <c r="GK62" s="172"/>
      <c r="GL62" s="171"/>
      <c r="GM62" s="172"/>
      <c r="GN62" s="171"/>
      <c r="GO62" s="172"/>
      <c r="GP62" s="171"/>
      <c r="GQ62" s="172"/>
      <c r="GR62" s="171"/>
      <c r="GS62" s="172"/>
      <c r="GT62" s="171"/>
      <c r="GU62" s="172"/>
      <c r="GV62" s="171"/>
      <c r="GW62" s="172"/>
      <c r="GX62" s="171"/>
      <c r="GY62" s="172"/>
      <c r="GZ62" s="171"/>
      <c r="HA62" s="172"/>
      <c r="HB62" s="171"/>
      <c r="HC62" s="172"/>
    </row>
    <row r="63" spans="1:211" s="88" customFormat="1" ht="15" customHeight="1">
      <c r="A63" s="165" t="s">
        <v>3357</v>
      </c>
      <c r="B63" s="169"/>
      <c r="D63" s="157"/>
      <c r="E63" s="163"/>
      <c r="F63" s="163"/>
      <c r="G63" s="116"/>
    </row>
    <row r="64" spans="1:211" s="88" customFormat="1" ht="15" customHeight="1">
      <c r="A64" s="173" t="s">
        <v>3331</v>
      </c>
      <c r="B64" s="168"/>
      <c r="D64" s="157"/>
      <c r="E64" s="163"/>
      <c r="F64" s="163"/>
      <c r="G64" s="116"/>
    </row>
    <row r="65" spans="1:7" s="88" customFormat="1" ht="15" customHeight="1">
      <c r="A65" s="174"/>
      <c r="B65" s="168" t="s">
        <v>35</v>
      </c>
      <c r="C65" s="157">
        <v>62</v>
      </c>
      <c r="D65" s="157">
        <f>'ATR-A2_II'!C9</f>
        <v>27</v>
      </c>
      <c r="E65" s="114">
        <f>D65-C65</f>
        <v>-35</v>
      </c>
      <c r="F65" s="160">
        <f>((D65/C65)-1)</f>
        <v>-0.56451612903225801</v>
      </c>
      <c r="G65" s="116"/>
    </row>
    <row r="66" spans="1:7" s="88" customFormat="1" ht="15" customHeight="1">
      <c r="A66" s="164"/>
      <c r="B66" s="168" t="s">
        <v>36</v>
      </c>
      <c r="C66" s="157">
        <v>0</v>
      </c>
      <c r="D66" s="157">
        <f>'ATR-A2_II'!D9</f>
        <v>0</v>
      </c>
      <c r="E66" s="114">
        <f>D66-C66</f>
        <v>0</v>
      </c>
      <c r="F66" s="160" t="e">
        <f>((D66/C66)-1)</f>
        <v>#DIV/0!</v>
      </c>
      <c r="G66" s="116"/>
    </row>
    <row r="67" spans="1:7" s="88" customFormat="1" ht="15" customHeight="1">
      <c r="A67" s="174"/>
      <c r="B67" s="168" t="s">
        <v>3332</v>
      </c>
      <c r="C67" s="157">
        <v>0</v>
      </c>
      <c r="D67" s="157">
        <f>'ATR-A2_II'!E9</f>
        <v>0</v>
      </c>
      <c r="E67" s="114">
        <v>0</v>
      </c>
      <c r="F67" s="163"/>
      <c r="G67" s="115"/>
    </row>
    <row r="68" spans="1:7" s="88" customFormat="1" ht="9.9" customHeight="1">
      <c r="A68" s="167"/>
      <c r="B68" s="169"/>
      <c r="D68" s="157"/>
      <c r="E68" s="163"/>
      <c r="F68" s="163"/>
      <c r="G68" s="116"/>
    </row>
    <row r="69" spans="1:7" s="88" customFormat="1" ht="15" customHeight="1">
      <c r="A69" s="164" t="s">
        <v>3333</v>
      </c>
      <c r="B69" s="55"/>
      <c r="D69" s="157"/>
      <c r="E69" s="163"/>
      <c r="F69" s="163"/>
      <c r="G69" s="116"/>
    </row>
    <row r="70" spans="1:7" s="88" customFormat="1" ht="15" customHeight="1">
      <c r="A70" s="167"/>
      <c r="B70" s="169" t="s">
        <v>3334</v>
      </c>
      <c r="C70" s="157">
        <v>27</v>
      </c>
      <c r="D70" s="157">
        <f>'ATR-A3_II'!E22</f>
        <v>9</v>
      </c>
      <c r="E70" s="114">
        <f>D70-C70</f>
        <v>-18</v>
      </c>
      <c r="F70" s="160">
        <f>((D70/C70)-1)</f>
        <v>-0.66666666666666674</v>
      </c>
      <c r="G70" s="116"/>
    </row>
    <row r="71" spans="1:7" s="88" customFormat="1" ht="15" customHeight="1">
      <c r="A71" s="167"/>
      <c r="B71" s="168" t="s">
        <v>3335</v>
      </c>
      <c r="C71" s="157">
        <v>35</v>
      </c>
      <c r="D71" s="157">
        <f>'ATR-A3_II'!E35</f>
        <v>18</v>
      </c>
      <c r="E71" s="114">
        <f>D71-C71</f>
        <v>-17</v>
      </c>
      <c r="F71" s="160">
        <f>((D71/C71)-1)</f>
        <v>-0.48571428571428577</v>
      </c>
      <c r="G71" s="116"/>
    </row>
    <row r="72" spans="1:7" s="88" customFormat="1" ht="9.9" customHeight="1">
      <c r="A72" s="164"/>
      <c r="B72" s="55"/>
      <c r="D72" s="157"/>
      <c r="E72" s="163"/>
      <c r="F72" s="163"/>
      <c r="G72" s="116"/>
    </row>
    <row r="73" spans="1:7" s="88" customFormat="1" ht="15" customHeight="1">
      <c r="A73" s="165" t="s">
        <v>3336</v>
      </c>
      <c r="B73" s="168"/>
      <c r="D73" s="157"/>
      <c r="E73" s="163"/>
      <c r="F73" s="163"/>
      <c r="G73" s="116"/>
    </row>
    <row r="74" spans="1:7" s="88" customFormat="1" ht="15" customHeight="1">
      <c r="A74" s="167"/>
      <c r="B74" s="168" t="s">
        <v>3358</v>
      </c>
      <c r="C74" s="157">
        <v>30</v>
      </c>
      <c r="D74" s="157">
        <v>12</v>
      </c>
      <c r="E74" s="114">
        <f>D74-C74</f>
        <v>-18</v>
      </c>
      <c r="F74" s="160">
        <f>((D74/C74)-1)</f>
        <v>-0.6</v>
      </c>
      <c r="G74" s="116"/>
    </row>
    <row r="75" spans="1:7" s="88" customFormat="1" ht="15" customHeight="1">
      <c r="A75" s="164"/>
      <c r="B75" s="168" t="s">
        <v>3337</v>
      </c>
      <c r="C75" s="157">
        <v>4</v>
      </c>
      <c r="D75" s="157">
        <f>'ATR-A8_II'!E16</f>
        <v>2</v>
      </c>
      <c r="E75" s="114">
        <f>D75-C75</f>
        <v>-2</v>
      </c>
      <c r="F75" s="160">
        <f>((D75/C75)-1)</f>
        <v>-0.5</v>
      </c>
      <c r="G75" s="116"/>
    </row>
    <row r="76" spans="1:7" s="88" customFormat="1" ht="15" customHeight="1">
      <c r="A76" s="167"/>
      <c r="B76" s="168" t="s">
        <v>3339</v>
      </c>
      <c r="C76" s="157">
        <v>26</v>
      </c>
      <c r="D76" s="157">
        <v>12</v>
      </c>
      <c r="E76" s="114">
        <f>D76-C76</f>
        <v>-14</v>
      </c>
      <c r="F76" s="160">
        <f>((D76/C76)-1)</f>
        <v>-0.53846153846153844</v>
      </c>
      <c r="G76" s="116"/>
    </row>
    <row r="77" spans="1:7" s="88" customFormat="1" ht="15" customHeight="1">
      <c r="A77" s="167"/>
      <c r="B77" s="168" t="s">
        <v>3341</v>
      </c>
      <c r="C77" s="157">
        <v>2</v>
      </c>
      <c r="D77" s="157">
        <f>D12-SUM(D74:D76)</f>
        <v>1</v>
      </c>
      <c r="E77" s="114">
        <f>D77-C77</f>
        <v>-1</v>
      </c>
      <c r="F77" s="160">
        <f>((D77/C77)-1)</f>
        <v>-0.5</v>
      </c>
      <c r="G77" s="116"/>
    </row>
    <row r="78" spans="1:7" s="2" customFormat="1" ht="9.9" customHeight="1">
      <c r="A78" s="175"/>
      <c r="B78" s="76"/>
      <c r="C78" s="76"/>
      <c r="D78" s="76"/>
      <c r="E78" s="76"/>
      <c r="F78" s="76"/>
      <c r="G78" s="76"/>
    </row>
    <row r="79" spans="1:7" s="2" customFormat="1" ht="21" customHeight="1">
      <c r="A79" s="324" t="s">
        <v>3359</v>
      </c>
      <c r="B79" s="325"/>
      <c r="C79" s="325"/>
      <c r="D79" s="325"/>
      <c r="E79" s="325"/>
      <c r="F79" s="325"/>
      <c r="G79" s="325"/>
    </row>
    <row r="80" spans="1:7" s="15" customFormat="1" ht="15" customHeight="1">
      <c r="A80" s="176"/>
      <c r="B80" s="55"/>
      <c r="C80" s="55"/>
      <c r="D80" s="66"/>
      <c r="E80" s="66"/>
      <c r="F80" s="66"/>
      <c r="G80" s="66"/>
    </row>
    <row r="81" spans="1:7" s="15" customFormat="1" ht="15" customHeight="1">
      <c r="A81" s="174"/>
      <c r="B81" s="159"/>
      <c r="C81" s="159"/>
      <c r="D81" s="66"/>
      <c r="E81" s="66"/>
      <c r="F81" s="66"/>
      <c r="G81" s="66"/>
    </row>
    <row r="82" spans="1:7" s="15" customFormat="1" ht="15" customHeight="1">
      <c r="A82" s="176"/>
      <c r="B82" s="55"/>
      <c r="C82" s="55"/>
      <c r="D82" s="66"/>
      <c r="E82" s="66"/>
      <c r="F82" s="66"/>
      <c r="G82" s="66"/>
    </row>
    <row r="83" spans="1:7" s="15" customFormat="1" ht="15" customHeight="1">
      <c r="A83" s="167"/>
      <c r="B83" s="56"/>
      <c r="C83" s="56"/>
      <c r="D83" s="66"/>
      <c r="E83" s="66"/>
      <c r="F83" s="66"/>
      <c r="G83" s="66"/>
    </row>
    <row r="84" spans="1:7" s="15" customFormat="1" ht="24.75" customHeight="1">
      <c r="A84" s="167"/>
      <c r="B84" s="62"/>
      <c r="C84" s="62"/>
      <c r="D84" s="66"/>
      <c r="E84" s="66"/>
      <c r="F84" s="66"/>
      <c r="G84" s="66"/>
    </row>
    <row r="85" spans="1:7" s="15" customFormat="1" ht="24.75" customHeight="1">
      <c r="A85" s="167"/>
      <c r="B85" s="62"/>
      <c r="C85" s="62"/>
      <c r="D85" s="66"/>
      <c r="E85" s="66"/>
      <c r="F85" s="66"/>
      <c r="G85" s="66"/>
    </row>
    <row r="86" spans="1:7" s="15" customFormat="1" ht="15" customHeight="1">
      <c r="A86" s="167"/>
      <c r="B86" s="56"/>
      <c r="C86" s="56"/>
      <c r="D86" s="66"/>
      <c r="E86" s="66"/>
      <c r="F86" s="66"/>
      <c r="G86" s="66"/>
    </row>
    <row r="87" spans="1:7" s="15" customFormat="1" ht="15" customHeight="1">
      <c r="A87" s="167"/>
      <c r="B87" s="56"/>
      <c r="C87" s="56"/>
      <c r="D87" s="66"/>
      <c r="E87" s="66"/>
      <c r="F87" s="66"/>
      <c r="G87" s="66"/>
    </row>
    <row r="88" spans="1:7" s="15" customFormat="1" ht="15" customHeight="1">
      <c r="A88" s="167"/>
      <c r="B88" s="62"/>
      <c r="C88" s="62"/>
      <c r="D88" s="66"/>
      <c r="E88" s="66"/>
      <c r="F88" s="66"/>
      <c r="G88" s="66"/>
    </row>
    <row r="89" spans="1:7" s="15" customFormat="1" ht="15" customHeight="1">
      <c r="A89" s="167"/>
      <c r="B89" s="56"/>
      <c r="C89" s="56"/>
      <c r="D89" s="66"/>
      <c r="E89" s="66"/>
      <c r="F89" s="66"/>
      <c r="G89" s="66"/>
    </row>
    <row r="90" spans="1:7" s="15" customFormat="1" ht="15" customHeight="1">
      <c r="A90" s="177"/>
      <c r="B90" s="178"/>
      <c r="C90" s="178"/>
      <c r="D90" s="66"/>
      <c r="E90" s="66"/>
      <c r="F90" s="66"/>
      <c r="G90" s="66"/>
    </row>
    <row r="91" spans="1:7" s="15" customFormat="1" ht="15" customHeight="1">
      <c r="A91" s="167"/>
      <c r="B91" s="56"/>
      <c r="C91" s="56"/>
      <c r="D91" s="66"/>
      <c r="E91" s="66"/>
      <c r="F91" s="66"/>
      <c r="G91" s="66"/>
    </row>
    <row r="92" spans="1:7" s="15" customFormat="1" ht="15" customHeight="1">
      <c r="A92" s="167"/>
      <c r="B92" s="56"/>
      <c r="C92" s="56"/>
      <c r="D92" s="66"/>
      <c r="E92" s="66"/>
      <c r="F92" s="66"/>
      <c r="G92" s="66"/>
    </row>
    <row r="93" spans="1:7" s="15" customFormat="1" ht="24.75" customHeight="1">
      <c r="A93" s="167"/>
      <c r="B93" s="62"/>
      <c r="C93" s="62"/>
      <c r="D93" s="66"/>
      <c r="E93" s="66"/>
      <c r="F93" s="66"/>
      <c r="G93" s="66"/>
    </row>
    <row r="94" spans="1:7" s="15" customFormat="1" ht="15" customHeight="1">
      <c r="A94" s="167"/>
      <c r="B94" s="56"/>
      <c r="C94" s="56"/>
      <c r="D94" s="66"/>
      <c r="E94" s="66"/>
      <c r="F94" s="66"/>
      <c r="G94" s="66"/>
    </row>
    <row r="95" spans="1:7" s="15" customFormat="1" ht="15" customHeight="1">
      <c r="A95" s="167"/>
      <c r="B95" s="56"/>
      <c r="C95" s="56"/>
      <c r="D95" s="66"/>
      <c r="E95" s="66"/>
      <c r="F95" s="66"/>
      <c r="G95" s="66"/>
    </row>
    <row r="96" spans="1:7" s="15" customFormat="1" ht="24.75" customHeight="1">
      <c r="A96" s="167"/>
      <c r="B96" s="62"/>
      <c r="C96" s="62"/>
      <c r="D96" s="66"/>
      <c r="E96" s="66"/>
      <c r="F96" s="66"/>
      <c r="G96" s="66"/>
    </row>
    <row r="97" spans="1:7" s="15" customFormat="1" ht="15" customHeight="1">
      <c r="A97" s="176"/>
      <c r="B97" s="63"/>
      <c r="C97" s="63"/>
      <c r="D97" s="66"/>
      <c r="E97" s="66"/>
      <c r="F97" s="66"/>
      <c r="G97" s="66"/>
    </row>
    <row r="98" spans="1:7" s="15" customFormat="1" ht="15" customHeight="1">
      <c r="A98" s="174"/>
      <c r="B98" s="62"/>
      <c r="C98" s="62"/>
      <c r="D98" s="66"/>
      <c r="E98" s="66"/>
      <c r="F98" s="66"/>
      <c r="G98" s="66"/>
    </row>
    <row r="99" spans="1:7" s="15" customFormat="1" ht="15" customHeight="1">
      <c r="A99" s="176"/>
      <c r="B99" s="55"/>
      <c r="C99" s="55"/>
      <c r="D99" s="66"/>
      <c r="E99" s="66"/>
      <c r="F99" s="66"/>
      <c r="G99" s="66"/>
    </row>
    <row r="100" spans="1:7" s="15" customFormat="1" ht="15" customHeight="1">
      <c r="A100" s="174"/>
      <c r="B100" s="159"/>
      <c r="C100" s="159"/>
      <c r="D100" s="66"/>
      <c r="E100" s="66"/>
      <c r="F100" s="66"/>
      <c r="G100" s="66"/>
    </row>
    <row r="101" spans="1:7" s="15" customFormat="1" ht="15" customHeight="1">
      <c r="A101" s="176"/>
      <c r="B101" s="55"/>
      <c r="C101" s="55"/>
      <c r="D101" s="66"/>
      <c r="E101" s="66"/>
      <c r="F101" s="66"/>
      <c r="G101" s="66"/>
    </row>
    <row r="102" spans="1:7" s="15" customFormat="1" ht="15" customHeight="1">
      <c r="A102" s="167"/>
      <c r="B102" s="56"/>
      <c r="C102" s="56"/>
      <c r="D102" s="66"/>
      <c r="E102" s="66"/>
      <c r="F102" s="66"/>
      <c r="G102" s="66"/>
    </row>
    <row r="103" spans="1:7" s="15" customFormat="1" ht="15" customHeight="1">
      <c r="A103" s="167"/>
      <c r="B103" s="56"/>
      <c r="C103" s="56"/>
      <c r="D103" s="66"/>
      <c r="E103" s="66"/>
      <c r="F103" s="66"/>
      <c r="G103" s="66"/>
    </row>
    <row r="104" spans="1:7" s="15" customFormat="1" ht="15" customHeight="1">
      <c r="A104" s="167"/>
      <c r="B104" s="56"/>
      <c r="C104" s="56"/>
      <c r="D104" s="66"/>
      <c r="E104" s="66"/>
      <c r="F104" s="66"/>
      <c r="G104" s="66"/>
    </row>
    <row r="105" spans="1:7" s="15" customFormat="1" ht="15" customHeight="1">
      <c r="A105" s="177"/>
      <c r="B105" s="178"/>
      <c r="C105" s="178"/>
      <c r="D105" s="66"/>
      <c r="E105" s="66"/>
      <c r="F105" s="66"/>
      <c r="G105" s="66"/>
    </row>
    <row r="106" spans="1:7" s="15" customFormat="1" ht="15" customHeight="1">
      <c r="A106" s="167"/>
      <c r="B106" s="56"/>
      <c r="C106" s="56"/>
      <c r="D106" s="66"/>
      <c r="E106" s="66"/>
      <c r="F106" s="66"/>
      <c r="G106" s="66"/>
    </row>
    <row r="107" spans="1:7" s="15" customFormat="1" ht="24.75" customHeight="1">
      <c r="A107" s="167"/>
      <c r="B107" s="62"/>
      <c r="C107" s="62"/>
      <c r="D107" s="66"/>
      <c r="E107" s="66"/>
      <c r="F107" s="66"/>
      <c r="G107" s="66"/>
    </row>
    <row r="108" spans="1:7" s="15" customFormat="1" ht="15" customHeight="1">
      <c r="A108" s="167"/>
      <c r="B108" s="56"/>
      <c r="C108" s="56"/>
      <c r="D108" s="66"/>
      <c r="E108" s="66"/>
      <c r="F108" s="66"/>
      <c r="G108" s="66"/>
    </row>
    <row r="109" spans="1:7" s="15" customFormat="1" ht="15" customHeight="1">
      <c r="A109" s="167"/>
      <c r="B109" s="62"/>
      <c r="C109" s="62"/>
      <c r="D109" s="66"/>
      <c r="E109" s="66"/>
      <c r="F109" s="66"/>
      <c r="G109" s="66"/>
    </row>
    <row r="110" spans="1:7" s="15" customFormat="1" ht="15" customHeight="1">
      <c r="A110" s="177"/>
      <c r="B110" s="63"/>
      <c r="C110" s="63"/>
      <c r="D110" s="66"/>
      <c r="E110" s="66"/>
      <c r="F110" s="66"/>
      <c r="G110" s="66"/>
    </row>
    <row r="111" spans="1:7" s="15" customFormat="1" ht="15" customHeight="1">
      <c r="A111" s="167"/>
      <c r="B111" s="56"/>
      <c r="C111" s="56"/>
      <c r="D111" s="66"/>
      <c r="E111" s="66"/>
      <c r="F111" s="66"/>
      <c r="G111" s="66"/>
    </row>
    <row r="112" spans="1:7" s="15" customFormat="1" ht="24.75" customHeight="1">
      <c r="A112" s="167"/>
      <c r="B112" s="62"/>
      <c r="C112" s="62"/>
      <c r="D112" s="66"/>
      <c r="E112" s="66"/>
      <c r="F112" s="66"/>
      <c r="G112" s="66"/>
    </row>
    <row r="113" spans="1:7" s="15" customFormat="1" ht="15" customHeight="1">
      <c r="A113" s="167"/>
      <c r="B113" s="56"/>
      <c r="C113" s="56"/>
      <c r="D113" s="66"/>
      <c r="E113" s="66"/>
      <c r="F113" s="66"/>
      <c r="G113" s="66"/>
    </row>
    <row r="114" spans="1:7" s="15" customFormat="1" ht="15" customHeight="1">
      <c r="A114" s="176"/>
      <c r="B114" s="63"/>
      <c r="C114" s="63"/>
      <c r="D114" s="66"/>
      <c r="E114" s="66"/>
      <c r="F114" s="66"/>
      <c r="G114" s="66"/>
    </row>
    <row r="115" spans="1:7" s="15" customFormat="1" ht="15" customHeight="1">
      <c r="A115" s="174"/>
      <c r="B115" s="62"/>
      <c r="C115" s="62"/>
      <c r="D115" s="66"/>
      <c r="E115" s="66"/>
      <c r="F115" s="66"/>
      <c r="G115" s="66"/>
    </row>
    <row r="116" spans="1:7" s="15" customFormat="1" ht="15" customHeight="1">
      <c r="A116" s="176"/>
      <c r="B116" s="63"/>
      <c r="C116" s="63"/>
      <c r="D116" s="66"/>
      <c r="E116" s="66"/>
      <c r="F116" s="66"/>
      <c r="G116" s="66"/>
    </row>
    <row r="117" spans="1:7" s="15" customFormat="1" ht="15" customHeight="1">
      <c r="A117" s="174"/>
      <c r="B117" s="62"/>
      <c r="C117" s="62"/>
      <c r="D117" s="66"/>
      <c r="E117" s="66"/>
      <c r="F117" s="66"/>
      <c r="G117" s="66"/>
    </row>
    <row r="118" spans="1:7" s="15" customFormat="1" ht="9" customHeight="1">
      <c r="A118" s="176"/>
      <c r="B118" s="62"/>
      <c r="C118" s="62"/>
      <c r="D118" s="89"/>
      <c r="E118" s="89"/>
      <c r="F118" s="89"/>
      <c r="G118" s="89"/>
    </row>
    <row r="119" spans="1:7" s="15" customFormat="1" ht="36" customHeight="1">
      <c r="A119" s="179"/>
      <c r="B119" s="140"/>
      <c r="C119" s="140"/>
      <c r="D119" s="140"/>
      <c r="E119" s="140"/>
      <c r="F119" s="140"/>
      <c r="G119" s="140"/>
    </row>
    <row r="120" spans="1:7" s="15" customFormat="1" ht="15" customHeight="1">
      <c r="A120" s="180"/>
      <c r="B120" s="90"/>
      <c r="C120" s="90"/>
    </row>
    <row r="121" spans="1:7" ht="15" customHeight="1">
      <c r="D121" s="12"/>
      <c r="E121" s="12"/>
      <c r="F121" s="12"/>
    </row>
    <row r="122" spans="1:7" ht="15" customHeight="1"/>
    <row r="123" spans="1:7" ht="15" customHeight="1"/>
    <row r="124" spans="1:7" ht="15" customHeight="1"/>
    <row r="125" spans="1:7" ht="15" customHeight="1"/>
    <row r="126" spans="1:7" ht="15" customHeight="1"/>
    <row r="127" spans="1:7" ht="15" customHeight="1"/>
    <row r="128" spans="1:7" ht="15" customHeight="1"/>
    <row r="129" spans="2:211" ht="15" customHeight="1"/>
    <row r="130" spans="2:211" ht="15" customHeight="1"/>
    <row r="131" spans="2:211" ht="15" customHeight="1"/>
    <row r="132" spans="2:211" ht="15" customHeight="1"/>
    <row r="133" spans="2:211" ht="15" customHeight="1"/>
    <row r="134" spans="2:211" ht="15" customHeight="1"/>
    <row r="135" spans="2:211" ht="15" customHeight="1"/>
    <row r="136" spans="2:211" ht="15" customHeight="1"/>
    <row r="137" spans="2:211" s="181"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row>
    <row r="138" spans="2:211" s="181"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row>
    <row r="139" spans="2:211" s="181"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row>
    <row r="140" spans="2:211" s="181"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row>
    <row r="141" spans="2:211" s="181"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row>
    <row r="142" spans="2:211" s="181"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row>
    <row r="143" spans="2:211" s="181"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row>
    <row r="144" spans="2:211" s="181"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row>
    <row r="145" spans="2:211" s="181"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row>
    <row r="146" spans="2:211" s="181"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row>
    <row r="147" spans="2:211" s="181"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row>
    <row r="148" spans="2:211" s="181"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row>
    <row r="149" spans="2:211" s="181"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row>
    <row r="150" spans="2:211" s="181"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row>
    <row r="151" spans="2:211" s="181"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row>
    <row r="152" spans="2:211" s="181"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row>
    <row r="153" spans="2:211" s="181"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row>
    <row r="154" spans="2:211" s="181"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row>
    <row r="155" spans="2:211" s="181"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row>
    <row r="156" spans="2:211" s="181"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row>
    <row r="157" spans="2:211" s="181"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row>
    <row r="158" spans="2:211" s="181"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row>
    <row r="159" spans="2:211" s="181"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row>
    <row r="160" spans="2:211" s="181"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row>
    <row r="161" spans="2:211" s="181"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row>
    <row r="162" spans="2:211" s="181"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row>
    <row r="163" spans="2:211" s="181"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row>
    <row r="164" spans="2:211" s="181"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row>
    <row r="165" spans="2:211" s="181"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row>
    <row r="166" spans="2:211" s="181"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row>
    <row r="167" spans="2:211" s="181"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row>
    <row r="168" spans="2:211" s="181"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row>
    <row r="169" spans="2:211" s="181"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row>
    <row r="170" spans="2:211" s="181"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row>
    <row r="171" spans="2:211" s="181"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row>
    <row r="172" spans="2:211" s="181"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row>
    <row r="173" spans="2:211" s="181"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row>
    <row r="174" spans="2:211" s="181"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row>
    <row r="175" spans="2:211" s="181"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row>
    <row r="176" spans="2:211" s="181"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row>
    <row r="177" spans="2:211" s="181"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row>
    <row r="178" spans="2:211" s="181"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row>
    <row r="179" spans="2:211" s="181"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row>
    <row r="180" spans="2:211" s="181"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row>
    <row r="181" spans="2:211" s="181"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row>
    <row r="182" spans="2:211" s="181"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row>
    <row r="183" spans="2:211" s="181"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row>
    <row r="184" spans="2:211" s="181"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row>
    <row r="185" spans="2:211" s="181"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row>
    <row r="186" spans="2:211" s="181"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row>
    <row r="187" spans="2:211" s="181"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row>
    <row r="188" spans="2:211" s="181"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c r="GW188" s="11"/>
      <c r="GX188" s="11"/>
      <c r="GY188" s="11"/>
      <c r="GZ188" s="11"/>
      <c r="HA188" s="11"/>
      <c r="HB188" s="11"/>
      <c r="HC188" s="11"/>
    </row>
    <row r="189" spans="2:211" s="181"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row>
    <row r="190" spans="2:211" s="181"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row>
    <row r="191" spans="2:211" s="181"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row>
    <row r="192" spans="2:211" s="181"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row>
    <row r="193" spans="2:211" s="181"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row>
    <row r="194" spans="2:211" s="181"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row>
    <row r="195" spans="2:211" s="181"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row>
    <row r="196" spans="2:211" s="181"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row>
    <row r="197" spans="2:211" s="181"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row>
    <row r="198" spans="2:211" s="181"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row>
    <row r="199" spans="2:211" s="181"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row>
    <row r="200" spans="2:211" s="181"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row>
    <row r="201" spans="2:211" s="181"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c r="GW201" s="11"/>
      <c r="GX201" s="11"/>
      <c r="GY201" s="11"/>
      <c r="GZ201" s="11"/>
      <c r="HA201" s="11"/>
      <c r="HB201" s="11"/>
      <c r="HC201" s="11"/>
    </row>
    <row r="202" spans="2:211" s="181" customFormat="1" ht="15" customHeight="1">
      <c r="B202" s="64"/>
      <c r="C202" s="64"/>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row>
    <row r="203" spans="2:211" s="181" customFormat="1" ht="15" customHeight="1">
      <c r="B203" s="64"/>
      <c r="C203" s="64"/>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row>
    <row r="204" spans="2:211" s="181" customFormat="1" ht="15" customHeight="1">
      <c r="B204" s="64"/>
      <c r="C204" s="64"/>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row>
    <row r="205" spans="2:211" s="181" customFormat="1" ht="15" customHeight="1">
      <c r="B205" s="64"/>
      <c r="C205" s="64"/>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row>
    <row r="206" spans="2:211" s="181" customFormat="1" ht="15" customHeight="1">
      <c r="B206" s="64"/>
      <c r="C206" s="64"/>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row>
  </sheetData>
  <mergeCells count="6">
    <mergeCell ref="A79:G79"/>
    <mergeCell ref="A1:D1"/>
    <mergeCell ref="F1:G1"/>
    <mergeCell ref="A6:C6"/>
    <mergeCell ref="C7:D7"/>
    <mergeCell ref="E7:F7"/>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A23" sqref="A23:XFD29"/>
    </sheetView>
  </sheetViews>
  <sheetFormatPr baseColWidth="10" defaultColWidth="11.44140625" defaultRowHeight="24.75" customHeight="1"/>
  <cols>
    <col min="1" max="1" width="54.3320312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4">
        <v>44562</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65">
        <f>SUM(B11:B28)</f>
        <v>27</v>
      </c>
      <c r="C9" s="65">
        <f>SUM(C11:C28)</f>
        <v>0</v>
      </c>
      <c r="D9" s="65">
        <f>SUM(D11:D28)</f>
        <v>0</v>
      </c>
      <c r="E9" s="65">
        <f>SUM(E11:E35)</f>
        <v>27</v>
      </c>
      <c r="F9" s="10"/>
    </row>
    <row r="10" spans="1:9" s="8" customFormat="1" ht="9" customHeight="1">
      <c r="A10" s="62"/>
      <c r="B10" s="66"/>
      <c r="C10" s="66"/>
      <c r="D10" s="66"/>
      <c r="E10" s="65"/>
    </row>
    <row r="11" spans="1:9" s="88" customFormat="1" ht="12" customHeight="1">
      <c r="A11" s="85" t="s">
        <v>3280</v>
      </c>
      <c r="B11" s="96">
        <v>1</v>
      </c>
      <c r="C11" s="96">
        <v>0</v>
      </c>
      <c r="D11" s="96">
        <v>0</v>
      </c>
      <c r="E11" s="65">
        <f t="shared" ref="E11:E22" si="0">SUM(B11:D11)</f>
        <v>1</v>
      </c>
      <c r="F11" s="41"/>
      <c r="G11" s="15"/>
      <c r="H11" s="15"/>
      <c r="I11" s="15"/>
    </row>
    <row r="12" spans="1:9" s="88" customFormat="1" ht="12" customHeight="1">
      <c r="A12" s="85" t="s">
        <v>3281</v>
      </c>
      <c r="B12" s="96">
        <v>1</v>
      </c>
      <c r="C12" s="96">
        <v>0</v>
      </c>
      <c r="D12" s="96">
        <v>0</v>
      </c>
      <c r="E12" s="65">
        <f t="shared" si="0"/>
        <v>1</v>
      </c>
      <c r="F12" s="41"/>
      <c r="G12" s="15"/>
      <c r="H12" s="15"/>
      <c r="I12" s="15"/>
    </row>
    <row r="13" spans="1:9" s="88" customFormat="1" ht="12" customHeight="1">
      <c r="A13" s="85" t="s">
        <v>3282</v>
      </c>
      <c r="B13" s="96">
        <v>1</v>
      </c>
      <c r="C13" s="96">
        <v>0</v>
      </c>
      <c r="D13" s="96">
        <v>0</v>
      </c>
      <c r="E13" s="65">
        <f t="shared" si="0"/>
        <v>1</v>
      </c>
      <c r="F13" s="41"/>
      <c r="G13" s="15"/>
      <c r="H13" s="15"/>
      <c r="I13" s="15"/>
    </row>
    <row r="14" spans="1:9" s="88" customFormat="1" ht="12" customHeight="1">
      <c r="A14" s="85" t="s">
        <v>3283</v>
      </c>
      <c r="B14" s="96">
        <v>6</v>
      </c>
      <c r="C14" s="96">
        <v>0</v>
      </c>
      <c r="D14" s="96">
        <v>0</v>
      </c>
      <c r="E14" s="65">
        <f t="shared" si="0"/>
        <v>6</v>
      </c>
      <c r="F14" s="41"/>
      <c r="G14" s="15"/>
      <c r="H14" s="15"/>
      <c r="I14" s="15"/>
    </row>
    <row r="15" spans="1:9" s="88" customFormat="1" ht="12" customHeight="1">
      <c r="A15" s="85" t="s">
        <v>3284</v>
      </c>
      <c r="B15" s="96">
        <v>1</v>
      </c>
      <c r="C15" s="96">
        <v>0</v>
      </c>
      <c r="D15" s="96">
        <v>0</v>
      </c>
      <c r="E15" s="65">
        <f t="shared" si="0"/>
        <v>1</v>
      </c>
      <c r="F15" s="41"/>
      <c r="G15" s="15"/>
      <c r="H15" s="15"/>
      <c r="I15" s="15"/>
    </row>
    <row r="16" spans="1:9" s="88" customFormat="1" ht="12" customHeight="1">
      <c r="A16" s="85" t="s">
        <v>3285</v>
      </c>
      <c r="B16" s="96">
        <v>1</v>
      </c>
      <c r="C16" s="96">
        <v>0</v>
      </c>
      <c r="D16" s="96">
        <v>0</v>
      </c>
      <c r="E16" s="65">
        <f t="shared" si="0"/>
        <v>1</v>
      </c>
      <c r="F16" s="41"/>
      <c r="G16" s="15"/>
      <c r="H16" s="15"/>
      <c r="I16" s="15"/>
    </row>
    <row r="17" spans="1:9" s="88" customFormat="1" ht="12" customHeight="1">
      <c r="A17" s="85" t="s">
        <v>3286</v>
      </c>
      <c r="B17" s="96">
        <v>4</v>
      </c>
      <c r="C17" s="96">
        <v>0</v>
      </c>
      <c r="D17" s="96">
        <v>0</v>
      </c>
      <c r="E17" s="65">
        <f t="shared" si="0"/>
        <v>4</v>
      </c>
      <c r="F17" s="41"/>
      <c r="G17" s="15"/>
      <c r="H17" s="15"/>
      <c r="I17" s="15"/>
    </row>
    <row r="18" spans="1:9" s="88" customFormat="1" ht="12" customHeight="1">
      <c r="A18" s="85" t="s">
        <v>3287</v>
      </c>
      <c r="B18" s="96">
        <v>5</v>
      </c>
      <c r="C18" s="96">
        <v>0</v>
      </c>
      <c r="D18" s="96">
        <v>0</v>
      </c>
      <c r="E18" s="65">
        <f t="shared" si="0"/>
        <v>5</v>
      </c>
      <c r="F18" s="41"/>
      <c r="G18" s="15"/>
      <c r="H18" s="15"/>
      <c r="I18" s="15"/>
    </row>
    <row r="19" spans="1:9" s="88" customFormat="1" ht="12" customHeight="1">
      <c r="A19" s="85" t="s">
        <v>3288</v>
      </c>
      <c r="B19" s="96">
        <v>4</v>
      </c>
      <c r="C19" s="96">
        <v>0</v>
      </c>
      <c r="D19" s="96">
        <v>0</v>
      </c>
      <c r="E19" s="65">
        <f t="shared" si="0"/>
        <v>4</v>
      </c>
      <c r="F19" s="41"/>
      <c r="G19" s="15"/>
      <c r="H19" s="15"/>
      <c r="I19" s="15"/>
    </row>
    <row r="20" spans="1:9" s="88" customFormat="1" ht="12" customHeight="1">
      <c r="A20" s="85" t="s">
        <v>3289</v>
      </c>
      <c r="B20" s="96">
        <v>1</v>
      </c>
      <c r="C20" s="96">
        <v>0</v>
      </c>
      <c r="D20" s="96">
        <v>0</v>
      </c>
      <c r="E20" s="65">
        <f t="shared" si="0"/>
        <v>1</v>
      </c>
      <c r="F20" s="41"/>
      <c r="G20" s="15"/>
      <c r="H20" s="15"/>
      <c r="I20" s="15"/>
    </row>
    <row r="21" spans="1:9" s="88" customFormat="1" ht="12" customHeight="1">
      <c r="A21" s="85" t="s">
        <v>3290</v>
      </c>
      <c r="B21" s="96">
        <v>1</v>
      </c>
      <c r="C21" s="96">
        <v>0</v>
      </c>
      <c r="D21" s="96">
        <v>0</v>
      </c>
      <c r="E21" s="65">
        <f t="shared" si="0"/>
        <v>1</v>
      </c>
      <c r="F21" s="41"/>
      <c r="G21" s="15"/>
      <c r="H21" s="15"/>
      <c r="I21" s="15"/>
    </row>
    <row r="22" spans="1:9" s="88" customFormat="1" ht="12" customHeight="1">
      <c r="A22" s="85" t="s">
        <v>3292</v>
      </c>
      <c r="B22" s="96">
        <v>1</v>
      </c>
      <c r="C22" s="217">
        <v>0</v>
      </c>
      <c r="D22" s="96">
        <v>0</v>
      </c>
      <c r="E22" s="65">
        <f t="shared" si="0"/>
        <v>1</v>
      </c>
      <c r="F22" s="218"/>
      <c r="G22" s="219"/>
      <c r="H22" s="219"/>
      <c r="I22" s="219"/>
    </row>
    <row r="23" spans="1:9" s="88" customFormat="1" ht="12" customHeight="1">
      <c r="A23" s="85"/>
      <c r="B23" s="96"/>
      <c r="C23" s="96"/>
      <c r="D23" s="96"/>
      <c r="E23" s="65"/>
      <c r="F23" s="41"/>
      <c r="G23" s="15"/>
      <c r="H23" s="15"/>
      <c r="I23" s="15"/>
    </row>
    <row r="24" spans="1:9" s="88" customFormat="1" ht="12" customHeight="1">
      <c r="A24" s="85"/>
      <c r="B24" s="96"/>
      <c r="C24" s="96"/>
      <c r="D24" s="96"/>
      <c r="E24" s="65"/>
      <c r="F24" s="41"/>
      <c r="G24" s="15"/>
      <c r="H24" s="15"/>
      <c r="I24" s="15"/>
    </row>
    <row r="25" spans="1:9" s="88" customFormat="1" ht="12" customHeight="1">
      <c r="A25" s="85"/>
      <c r="B25" s="96"/>
      <c r="C25" s="96"/>
      <c r="D25" s="96"/>
      <c r="E25" s="65"/>
      <c r="F25" s="41"/>
      <c r="G25" s="15"/>
      <c r="H25" s="15"/>
      <c r="I25" s="15"/>
    </row>
    <row r="26" spans="1:9" s="88" customFormat="1" ht="12" customHeight="1">
      <c r="A26" s="85"/>
      <c r="B26" s="96"/>
      <c r="C26" s="96"/>
      <c r="D26" s="96"/>
      <c r="E26" s="65"/>
      <c r="F26" s="41"/>
      <c r="G26" s="15"/>
      <c r="H26" s="15"/>
      <c r="I26" s="15"/>
    </row>
    <row r="27" spans="1:9" s="88" customFormat="1" ht="12" customHeight="1">
      <c r="A27" s="85"/>
      <c r="B27" s="96"/>
      <c r="C27" s="96"/>
      <c r="D27" s="96"/>
      <c r="E27" s="65"/>
      <c r="F27" s="41"/>
      <c r="G27" s="15"/>
      <c r="H27" s="15"/>
      <c r="I27" s="15"/>
    </row>
    <row r="28" spans="1:9" s="88" customFormat="1" ht="12" customHeight="1">
      <c r="A28" s="85"/>
      <c r="B28" s="96"/>
      <c r="C28" s="96"/>
      <c r="D28" s="96"/>
      <c r="E28" s="65"/>
      <c r="F28" s="41"/>
      <c r="G28" s="15"/>
      <c r="H28" s="15"/>
      <c r="I28" s="15"/>
    </row>
    <row r="29" spans="1:9" s="88" customFormat="1" ht="12" customHeight="1">
      <c r="A29" s="85"/>
      <c r="B29" s="96"/>
      <c r="C29" s="96"/>
      <c r="D29" s="96"/>
      <c r="E29" s="65"/>
      <c r="F29" s="41"/>
      <c r="G29" s="15"/>
      <c r="H29" s="15"/>
      <c r="I29" s="15"/>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3"/>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36" activePane="bottomLeft" state="frozen"/>
      <selection pane="bottomLeft" activeCell="D34" sqref="D34"/>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4">
        <v>44562</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65">
        <f>SUM(B11:B45)</f>
        <v>467</v>
      </c>
      <c r="C9" s="65">
        <f>SUM(C11:C45)</f>
        <v>3</v>
      </c>
      <c r="D9" s="65">
        <f>SUM(D11:D45)</f>
        <v>0</v>
      </c>
      <c r="E9" s="65">
        <f>SUM(E11:E45)</f>
        <v>470</v>
      </c>
      <c r="F9" s="10"/>
    </row>
    <row r="10" spans="1:9" s="8" customFormat="1" ht="9" customHeight="1">
      <c r="A10" s="62"/>
      <c r="B10" s="66"/>
      <c r="C10" s="66"/>
      <c r="D10" s="66"/>
      <c r="E10" s="65"/>
    </row>
    <row r="11" spans="1:9" s="88" customFormat="1" ht="12" customHeight="1">
      <c r="A11" s="82" t="s">
        <v>3600</v>
      </c>
      <c r="B11" s="96">
        <v>1</v>
      </c>
      <c r="C11" s="96">
        <v>0</v>
      </c>
      <c r="D11" s="96">
        <v>0</v>
      </c>
      <c r="E11" s="65">
        <f t="shared" ref="E11:E37" si="0">SUM(B11:D11)</f>
        <v>1</v>
      </c>
      <c r="F11" s="40"/>
      <c r="G11" s="11"/>
      <c r="H11" s="11"/>
      <c r="I11" s="11"/>
    </row>
    <row r="12" spans="1:9" s="88" customFormat="1" ht="12" customHeight="1">
      <c r="A12" s="82" t="s">
        <v>3294</v>
      </c>
      <c r="B12" s="96">
        <v>1</v>
      </c>
      <c r="C12" s="96">
        <v>0</v>
      </c>
      <c r="D12" s="96">
        <v>0</v>
      </c>
      <c r="E12" s="65">
        <f t="shared" si="0"/>
        <v>1</v>
      </c>
      <c r="F12" s="41"/>
      <c r="G12" s="11"/>
      <c r="H12" s="11"/>
      <c r="I12" s="11"/>
    </row>
    <row r="13" spans="1:9" s="88" customFormat="1" ht="12" customHeight="1">
      <c r="A13" s="82" t="s">
        <v>3295</v>
      </c>
      <c r="B13" s="96">
        <v>7</v>
      </c>
      <c r="C13" s="96">
        <v>0</v>
      </c>
      <c r="D13" s="96">
        <v>0</v>
      </c>
      <c r="E13" s="65">
        <f t="shared" si="0"/>
        <v>7</v>
      </c>
      <c r="F13" s="41"/>
      <c r="G13" s="11"/>
      <c r="H13" s="11"/>
      <c r="I13" s="11"/>
    </row>
    <row r="14" spans="1:9" s="88" customFormat="1" ht="12" customHeight="1">
      <c r="A14" s="82" t="s">
        <v>3297</v>
      </c>
      <c r="B14" s="96">
        <v>4</v>
      </c>
      <c r="C14" s="96">
        <v>0</v>
      </c>
      <c r="D14" s="96">
        <v>0</v>
      </c>
      <c r="E14" s="65">
        <f t="shared" si="0"/>
        <v>4</v>
      </c>
      <c r="F14" s="41"/>
      <c r="G14" s="11"/>
      <c r="H14" s="11"/>
      <c r="I14" s="11"/>
    </row>
    <row r="15" spans="1:9" s="88" customFormat="1" ht="12" customHeight="1">
      <c r="A15" s="82" t="s">
        <v>3298</v>
      </c>
      <c r="B15" s="96">
        <v>7</v>
      </c>
      <c r="C15" s="96">
        <v>0</v>
      </c>
      <c r="D15" s="96">
        <v>0</v>
      </c>
      <c r="E15" s="65">
        <f t="shared" si="0"/>
        <v>7</v>
      </c>
      <c r="F15" s="41"/>
      <c r="G15" s="11"/>
      <c r="H15" s="11"/>
      <c r="I15" s="11"/>
    </row>
    <row r="16" spans="1:9" s="88" customFormat="1" ht="12" customHeight="1">
      <c r="A16" s="82" t="s">
        <v>3299</v>
      </c>
      <c r="B16" s="96">
        <v>4</v>
      </c>
      <c r="C16" s="96">
        <v>0</v>
      </c>
      <c r="D16" s="96">
        <v>0</v>
      </c>
      <c r="E16" s="65">
        <f t="shared" si="0"/>
        <v>4</v>
      </c>
      <c r="F16" s="41"/>
      <c r="G16" s="11"/>
      <c r="H16" s="11"/>
      <c r="I16" s="11"/>
    </row>
    <row r="17" spans="1:9" s="88" customFormat="1" ht="12" customHeight="1">
      <c r="A17" s="82" t="s">
        <v>3300</v>
      </c>
      <c r="B17" s="96">
        <v>39</v>
      </c>
      <c r="C17" s="96">
        <v>0</v>
      </c>
      <c r="D17" s="96">
        <v>0</v>
      </c>
      <c r="E17" s="65">
        <f t="shared" si="0"/>
        <v>39</v>
      </c>
      <c r="F17" s="40"/>
      <c r="G17" s="11"/>
      <c r="H17" s="11"/>
      <c r="I17" s="11"/>
    </row>
    <row r="18" spans="1:9" s="88" customFormat="1" ht="12" customHeight="1">
      <c r="A18" s="82" t="s">
        <v>3301</v>
      </c>
      <c r="B18" s="96">
        <v>11</v>
      </c>
      <c r="C18" s="96">
        <v>0</v>
      </c>
      <c r="D18" s="96">
        <v>0</v>
      </c>
      <c r="E18" s="65">
        <f t="shared" si="0"/>
        <v>11</v>
      </c>
      <c r="F18" s="41"/>
      <c r="G18" s="11"/>
      <c r="H18" s="11"/>
      <c r="I18" s="11"/>
    </row>
    <row r="19" spans="1:9" s="88" customFormat="1" ht="12" customHeight="1">
      <c r="A19" s="82" t="s">
        <v>3302</v>
      </c>
      <c r="B19" s="96">
        <v>11</v>
      </c>
      <c r="C19" s="96">
        <v>0</v>
      </c>
      <c r="D19" s="96">
        <v>0</v>
      </c>
      <c r="E19" s="65">
        <f t="shared" si="0"/>
        <v>11</v>
      </c>
      <c r="F19" s="41"/>
      <c r="G19" s="11"/>
      <c r="H19" s="11"/>
      <c r="I19" s="11"/>
    </row>
    <row r="20" spans="1:9" s="88" customFormat="1" ht="12" customHeight="1">
      <c r="A20" s="82" t="s">
        <v>3303</v>
      </c>
      <c r="B20" s="96">
        <v>2</v>
      </c>
      <c r="C20" s="96">
        <v>0</v>
      </c>
      <c r="D20" s="96">
        <v>0</v>
      </c>
      <c r="E20" s="65">
        <f t="shared" si="0"/>
        <v>2</v>
      </c>
      <c r="F20" s="41"/>
      <c r="G20" s="11"/>
      <c r="H20" s="11"/>
      <c r="I20" s="11"/>
    </row>
    <row r="21" spans="1:9" s="88" customFormat="1" ht="12" customHeight="1">
      <c r="A21" s="82" t="s">
        <v>3498</v>
      </c>
      <c r="B21" s="96">
        <v>1</v>
      </c>
      <c r="C21" s="96">
        <v>0</v>
      </c>
      <c r="D21" s="96">
        <v>0</v>
      </c>
      <c r="E21" s="65">
        <f t="shared" si="0"/>
        <v>1</v>
      </c>
      <c r="F21" s="41"/>
      <c r="G21" s="11"/>
      <c r="H21" s="11"/>
      <c r="I21" s="11"/>
    </row>
    <row r="22" spans="1:9" s="88" customFormat="1" ht="12" customHeight="1">
      <c r="A22" s="81" t="s">
        <v>3304</v>
      </c>
      <c r="B22" s="96">
        <v>17</v>
      </c>
      <c r="C22" s="96">
        <v>0</v>
      </c>
      <c r="D22" s="96">
        <v>0</v>
      </c>
      <c r="E22" s="65">
        <f t="shared" si="0"/>
        <v>17</v>
      </c>
      <c r="F22" s="41"/>
      <c r="G22" s="11"/>
      <c r="H22" s="11"/>
      <c r="I22" s="11"/>
    </row>
    <row r="23" spans="1:9" s="88" customFormat="1" ht="12" customHeight="1">
      <c r="A23" s="82" t="s">
        <v>3305</v>
      </c>
      <c r="B23" s="96">
        <v>11</v>
      </c>
      <c r="C23" s="96">
        <v>0</v>
      </c>
      <c r="D23" s="96">
        <v>0</v>
      </c>
      <c r="E23" s="65">
        <f t="shared" si="0"/>
        <v>11</v>
      </c>
      <c r="F23" s="41"/>
      <c r="G23" s="11"/>
      <c r="H23" s="11"/>
      <c r="I23" s="11"/>
    </row>
    <row r="24" spans="1:9" s="88" customFormat="1" ht="12" customHeight="1">
      <c r="A24" s="82" t="s">
        <v>3306</v>
      </c>
      <c r="B24" s="96">
        <v>27</v>
      </c>
      <c r="C24" s="96">
        <v>0</v>
      </c>
      <c r="D24" s="96">
        <v>0</v>
      </c>
      <c r="E24" s="65">
        <f t="shared" si="0"/>
        <v>27</v>
      </c>
      <c r="F24" s="41"/>
      <c r="G24" s="11"/>
      <c r="H24" s="11"/>
      <c r="I24" s="11"/>
    </row>
    <row r="25" spans="1:9" s="88" customFormat="1" ht="12" customHeight="1">
      <c r="A25" s="82" t="s">
        <v>3307</v>
      </c>
      <c r="B25" s="96">
        <v>39</v>
      </c>
      <c r="C25" s="96">
        <v>0</v>
      </c>
      <c r="D25" s="96">
        <v>0</v>
      </c>
      <c r="E25" s="65">
        <f t="shared" si="0"/>
        <v>39</v>
      </c>
      <c r="F25" s="41"/>
      <c r="G25" s="11"/>
      <c r="H25" s="11"/>
      <c r="I25" s="11"/>
    </row>
    <row r="26" spans="1:9" s="15" customFormat="1" ht="12" customHeight="1">
      <c r="A26" s="82" t="s">
        <v>3308</v>
      </c>
      <c r="B26" s="96">
        <v>20</v>
      </c>
      <c r="C26" s="96">
        <v>0</v>
      </c>
      <c r="D26" s="96">
        <v>0</v>
      </c>
      <c r="E26" s="65">
        <f t="shared" si="0"/>
        <v>20</v>
      </c>
      <c r="F26" s="40"/>
      <c r="G26" s="11"/>
      <c r="H26" s="11"/>
      <c r="I26" s="11"/>
    </row>
    <row r="27" spans="1:9" s="15" customFormat="1" ht="12" customHeight="1">
      <c r="A27" s="82" t="s">
        <v>3499</v>
      </c>
      <c r="B27" s="96">
        <v>1</v>
      </c>
      <c r="C27" s="96">
        <v>0</v>
      </c>
      <c r="D27" s="96">
        <v>0</v>
      </c>
      <c r="E27" s="65">
        <f t="shared" si="0"/>
        <v>1</v>
      </c>
      <c r="F27" s="41"/>
      <c r="G27" s="11"/>
      <c r="H27" s="11"/>
      <c r="I27" s="11"/>
    </row>
    <row r="28" spans="1:9" s="15" customFormat="1" ht="12" customHeight="1">
      <c r="A28" s="82" t="s">
        <v>3309</v>
      </c>
      <c r="B28" s="96">
        <v>3</v>
      </c>
      <c r="C28" s="96">
        <v>0</v>
      </c>
      <c r="D28" s="96">
        <v>0</v>
      </c>
      <c r="E28" s="65">
        <f t="shared" si="0"/>
        <v>3</v>
      </c>
      <c r="F28" s="41"/>
      <c r="G28" s="11"/>
      <c r="H28" s="11"/>
      <c r="I28" s="11"/>
    </row>
    <row r="29" spans="1:9" s="15" customFormat="1" ht="12" customHeight="1">
      <c r="A29" s="82" t="s">
        <v>3310</v>
      </c>
      <c r="B29" s="96">
        <v>4</v>
      </c>
      <c r="C29" s="96">
        <v>0</v>
      </c>
      <c r="D29" s="96">
        <v>0</v>
      </c>
      <c r="E29" s="65">
        <f t="shared" si="0"/>
        <v>4</v>
      </c>
      <c r="F29" s="41"/>
      <c r="G29" s="11"/>
      <c r="H29" s="11"/>
      <c r="I29" s="11"/>
    </row>
    <row r="30" spans="1:9" s="15" customFormat="1" ht="12" customHeight="1">
      <c r="A30" s="82" t="s">
        <v>3311</v>
      </c>
      <c r="B30" s="96">
        <v>38</v>
      </c>
      <c r="C30" s="96">
        <v>2</v>
      </c>
      <c r="D30" s="96">
        <v>0</v>
      </c>
      <c r="E30" s="65">
        <f t="shared" si="0"/>
        <v>40</v>
      </c>
      <c r="F30" s="41"/>
      <c r="G30" s="11"/>
      <c r="H30" s="11"/>
      <c r="I30" s="11"/>
    </row>
    <row r="31" spans="1:9" s="15" customFormat="1" ht="12" customHeight="1">
      <c r="A31" s="82" t="s">
        <v>3312</v>
      </c>
      <c r="B31" s="96">
        <v>23</v>
      </c>
      <c r="C31" s="96">
        <v>0</v>
      </c>
      <c r="D31" s="96">
        <v>0</v>
      </c>
      <c r="E31" s="65">
        <f t="shared" si="0"/>
        <v>23</v>
      </c>
      <c r="F31" s="41"/>
      <c r="G31" s="11"/>
      <c r="H31" s="11"/>
      <c r="I31" s="11"/>
    </row>
    <row r="32" spans="1:9" s="15" customFormat="1" ht="12" customHeight="1">
      <c r="A32" s="82" t="s">
        <v>3313</v>
      </c>
      <c r="B32" s="96">
        <v>6</v>
      </c>
      <c r="C32" s="96">
        <v>0</v>
      </c>
      <c r="D32" s="96">
        <v>0</v>
      </c>
      <c r="E32" s="65">
        <f t="shared" si="0"/>
        <v>6</v>
      </c>
      <c r="F32" s="41"/>
      <c r="G32" s="11"/>
      <c r="H32" s="11"/>
      <c r="I32" s="11"/>
    </row>
    <row r="33" spans="1:9" s="15" customFormat="1" ht="12" customHeight="1">
      <c r="A33" s="82" t="s">
        <v>3314</v>
      </c>
      <c r="B33" s="96">
        <v>4</v>
      </c>
      <c r="C33" s="96">
        <v>1</v>
      </c>
      <c r="D33" s="96">
        <v>0</v>
      </c>
      <c r="E33" s="65">
        <f t="shared" si="0"/>
        <v>5</v>
      </c>
      <c r="F33" s="41"/>
      <c r="G33" s="11"/>
      <c r="H33" s="11"/>
      <c r="I33" s="11"/>
    </row>
    <row r="34" spans="1:9" s="15" customFormat="1" ht="12" customHeight="1">
      <c r="A34" s="82" t="s">
        <v>3315</v>
      </c>
      <c r="B34" s="96">
        <v>2</v>
      </c>
      <c r="C34" s="96">
        <v>0</v>
      </c>
      <c r="D34" s="96">
        <v>0</v>
      </c>
      <c r="E34" s="65">
        <f t="shared" si="0"/>
        <v>2</v>
      </c>
      <c r="F34" s="41"/>
      <c r="G34" s="11"/>
      <c r="H34" s="11"/>
      <c r="I34" s="11"/>
    </row>
    <row r="35" spans="1:9" s="15" customFormat="1" ht="12" customHeight="1">
      <c r="A35" s="82" t="s">
        <v>3316</v>
      </c>
      <c r="B35" s="96">
        <v>9</v>
      </c>
      <c r="C35" s="96">
        <v>0</v>
      </c>
      <c r="D35" s="96">
        <v>0</v>
      </c>
      <c r="E35" s="65">
        <f t="shared" si="0"/>
        <v>9</v>
      </c>
      <c r="F35" s="40"/>
      <c r="G35" s="11"/>
      <c r="H35" s="11"/>
      <c r="I35" s="11"/>
    </row>
    <row r="36" spans="1:9" s="15" customFormat="1" ht="12" customHeight="1">
      <c r="A36" s="82" t="s">
        <v>3454</v>
      </c>
      <c r="B36" s="96">
        <v>167</v>
      </c>
      <c r="C36" s="96">
        <v>0</v>
      </c>
      <c r="D36" s="96">
        <v>0</v>
      </c>
      <c r="E36" s="65">
        <f t="shared" si="0"/>
        <v>167</v>
      </c>
      <c r="F36" s="41"/>
      <c r="G36" s="11"/>
      <c r="H36" s="11"/>
      <c r="I36" s="11"/>
    </row>
    <row r="37" spans="1:9" s="15" customFormat="1" ht="12" customHeight="1">
      <c r="A37" s="82" t="s">
        <v>3317</v>
      </c>
      <c r="B37" s="96">
        <v>8</v>
      </c>
      <c r="C37" s="96">
        <v>0</v>
      </c>
      <c r="D37" s="96">
        <v>0</v>
      </c>
      <c r="E37" s="65">
        <f t="shared" si="0"/>
        <v>8</v>
      </c>
      <c r="F37" s="41"/>
      <c r="G37" s="11"/>
      <c r="H37" s="11"/>
      <c r="I37" s="11"/>
    </row>
    <row r="38" spans="1:9" s="15" customFormat="1" ht="12" customHeight="1">
      <c r="A38" s="81"/>
      <c r="B38" s="96"/>
      <c r="C38" s="96"/>
      <c r="D38" s="96"/>
      <c r="E38" s="65"/>
      <c r="F38" s="41"/>
      <c r="G38" s="11"/>
      <c r="H38" s="11"/>
      <c r="I38" s="11"/>
    </row>
    <row r="39" spans="1:9" s="15" customFormat="1" ht="12" customHeight="1">
      <c r="A39" s="82"/>
      <c r="B39" s="96"/>
      <c r="C39" s="96"/>
      <c r="D39" s="96"/>
      <c r="E39" s="65"/>
      <c r="F39" s="41"/>
      <c r="G39" s="11"/>
      <c r="H39" s="11"/>
      <c r="I39" s="11"/>
    </row>
    <row r="40" spans="1:9" s="15" customFormat="1" ht="12" customHeight="1">
      <c r="A40" s="82"/>
      <c r="B40" s="96"/>
      <c r="C40" s="96"/>
      <c r="D40" s="96"/>
      <c r="E40" s="65"/>
      <c r="F40" s="41"/>
      <c r="G40" s="11"/>
      <c r="H40" s="11"/>
      <c r="I40" s="11"/>
    </row>
    <row r="41" spans="1:9" s="15" customFormat="1" ht="12" customHeight="1">
      <c r="A41" s="82"/>
      <c r="B41" s="96"/>
      <c r="C41" s="96"/>
      <c r="D41" s="96"/>
      <c r="E41" s="65"/>
      <c r="F41" s="41"/>
      <c r="G41" s="11"/>
      <c r="H41" s="11"/>
      <c r="I41" s="11"/>
    </row>
    <row r="42" spans="1:9" s="15" customFormat="1" ht="12" customHeight="1">
      <c r="A42" s="82"/>
      <c r="B42" s="96"/>
      <c r="C42" s="96"/>
      <c r="D42" s="96"/>
      <c r="E42" s="65"/>
      <c r="F42" s="41"/>
      <c r="G42" s="11"/>
      <c r="H42" s="11"/>
      <c r="I42" s="11"/>
    </row>
    <row r="43" spans="1:9" s="15" customFormat="1" ht="12" customHeight="1">
      <c r="A43" s="82"/>
      <c r="B43" s="96"/>
      <c r="C43" s="96"/>
      <c r="D43" s="96"/>
      <c r="E43" s="65"/>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G29" sqref="G29"/>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4">
        <v>44562</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65">
        <f t="shared" ref="B9:D9" si="0">SUM(B11:B40)</f>
        <v>27</v>
      </c>
      <c r="C9" s="65">
        <f t="shared" si="0"/>
        <v>0</v>
      </c>
      <c r="D9" s="65">
        <f t="shared" si="0"/>
        <v>0</v>
      </c>
      <c r="E9" s="65">
        <f>SUM(E11:E40)</f>
        <v>27</v>
      </c>
      <c r="F9" s="10"/>
    </row>
    <row r="10" spans="1:9" s="8" customFormat="1" ht="9" customHeight="1">
      <c r="A10" s="62"/>
      <c r="B10" s="66"/>
      <c r="C10" s="66"/>
      <c r="D10" s="66"/>
      <c r="E10" s="65"/>
    </row>
    <row r="11" spans="1:9" s="88" customFormat="1" ht="12" customHeight="1">
      <c r="A11" s="82" t="s">
        <v>3296</v>
      </c>
      <c r="B11" s="96">
        <v>1</v>
      </c>
      <c r="C11" s="96">
        <v>0</v>
      </c>
      <c r="D11" s="96">
        <v>0</v>
      </c>
      <c r="E11" s="65">
        <f t="shared" ref="E11:E23" si="1">SUM(B11:D11)</f>
        <v>1</v>
      </c>
      <c r="F11" s="40"/>
      <c r="G11" s="11"/>
      <c r="H11" s="11"/>
      <c r="I11" s="11"/>
    </row>
    <row r="12" spans="1:9" s="88" customFormat="1" ht="12" customHeight="1">
      <c r="A12" s="82" t="s">
        <v>3298</v>
      </c>
      <c r="B12" s="96">
        <v>5</v>
      </c>
      <c r="C12" s="96">
        <v>0</v>
      </c>
      <c r="D12" s="96">
        <v>0</v>
      </c>
      <c r="E12" s="65">
        <f t="shared" si="1"/>
        <v>5</v>
      </c>
      <c r="F12" s="40"/>
      <c r="G12" s="11"/>
      <c r="H12" s="11"/>
      <c r="I12" s="11"/>
    </row>
    <row r="13" spans="1:9" s="88" customFormat="1" ht="12" customHeight="1">
      <c r="A13" s="82" t="s">
        <v>3299</v>
      </c>
      <c r="B13" s="96">
        <v>2</v>
      </c>
      <c r="C13" s="96">
        <v>0</v>
      </c>
      <c r="D13" s="96">
        <v>0</v>
      </c>
      <c r="E13" s="65">
        <f t="shared" si="1"/>
        <v>2</v>
      </c>
      <c r="F13" s="40"/>
      <c r="G13" s="11"/>
      <c r="H13" s="11"/>
      <c r="I13" s="11"/>
    </row>
    <row r="14" spans="1:9" s="88" customFormat="1" ht="12" customHeight="1">
      <c r="A14" s="82" t="s">
        <v>3300</v>
      </c>
      <c r="B14" s="96">
        <v>2</v>
      </c>
      <c r="C14" s="96">
        <v>0</v>
      </c>
      <c r="D14" s="96">
        <v>0</v>
      </c>
      <c r="E14" s="65">
        <f t="shared" si="1"/>
        <v>2</v>
      </c>
      <c r="F14" s="40"/>
      <c r="G14" s="11"/>
      <c r="H14" s="11"/>
      <c r="I14" s="11"/>
    </row>
    <row r="15" spans="1:9" s="88" customFormat="1" ht="12" customHeight="1">
      <c r="A15" s="82" t="s">
        <v>3301</v>
      </c>
      <c r="B15" s="96">
        <v>2</v>
      </c>
      <c r="C15" s="96">
        <v>0</v>
      </c>
      <c r="D15" s="96">
        <v>0</v>
      </c>
      <c r="E15" s="65">
        <f t="shared" si="1"/>
        <v>2</v>
      </c>
      <c r="F15" s="40"/>
      <c r="G15" s="11"/>
      <c r="H15" s="11"/>
      <c r="I15" s="11"/>
    </row>
    <row r="16" spans="1:9" s="88" customFormat="1" ht="12" customHeight="1">
      <c r="A16" s="82" t="s">
        <v>3305</v>
      </c>
      <c r="B16" s="96">
        <v>1</v>
      </c>
      <c r="C16" s="96">
        <v>0</v>
      </c>
      <c r="D16" s="96">
        <v>0</v>
      </c>
      <c r="E16" s="65">
        <f t="shared" si="1"/>
        <v>1</v>
      </c>
      <c r="F16" s="40"/>
      <c r="G16" s="11"/>
      <c r="H16" s="11"/>
      <c r="I16" s="11"/>
    </row>
    <row r="17" spans="1:9" s="88" customFormat="1" ht="12" customHeight="1">
      <c r="A17" s="82" t="s">
        <v>3306</v>
      </c>
      <c r="B17" s="96">
        <v>1</v>
      </c>
      <c r="C17" s="96">
        <v>0</v>
      </c>
      <c r="D17" s="96">
        <v>0</v>
      </c>
      <c r="E17" s="65">
        <f t="shared" si="1"/>
        <v>1</v>
      </c>
      <c r="F17" s="40"/>
      <c r="G17" s="11"/>
      <c r="H17" s="11"/>
      <c r="I17" s="11"/>
    </row>
    <row r="18" spans="1:9" s="88" customFormat="1" ht="12" customHeight="1">
      <c r="A18" s="82" t="s">
        <v>3308</v>
      </c>
      <c r="B18" s="96">
        <v>1</v>
      </c>
      <c r="C18" s="96">
        <v>0</v>
      </c>
      <c r="D18" s="96">
        <v>0</v>
      </c>
      <c r="E18" s="65">
        <f t="shared" si="1"/>
        <v>1</v>
      </c>
      <c r="F18" s="40"/>
      <c r="G18" s="11"/>
      <c r="H18" s="11"/>
      <c r="I18" s="11"/>
    </row>
    <row r="19" spans="1:9" s="88" customFormat="1" ht="12" customHeight="1">
      <c r="A19" s="82" t="s">
        <v>3311</v>
      </c>
      <c r="B19" s="96">
        <v>2</v>
      </c>
      <c r="C19" s="96">
        <v>0</v>
      </c>
      <c r="D19" s="96">
        <v>0</v>
      </c>
      <c r="E19" s="65">
        <f t="shared" si="1"/>
        <v>2</v>
      </c>
      <c r="F19" s="40"/>
      <c r="G19" s="11"/>
      <c r="H19" s="11"/>
      <c r="I19" s="11"/>
    </row>
    <row r="20" spans="1:9" s="88" customFormat="1" ht="12" customHeight="1">
      <c r="A20" s="82" t="s">
        <v>3312</v>
      </c>
      <c r="B20" s="96">
        <v>4</v>
      </c>
      <c r="C20" s="96">
        <v>0</v>
      </c>
      <c r="D20" s="96">
        <v>0</v>
      </c>
      <c r="E20" s="65">
        <f t="shared" si="1"/>
        <v>4</v>
      </c>
      <c r="F20" s="40"/>
      <c r="G20" s="11"/>
      <c r="H20" s="11"/>
      <c r="I20" s="11"/>
    </row>
    <row r="21" spans="1:9" s="88" customFormat="1" ht="12" customHeight="1">
      <c r="A21" s="82" t="s">
        <v>3454</v>
      </c>
      <c r="B21" s="96">
        <v>1</v>
      </c>
      <c r="C21" s="96">
        <v>0</v>
      </c>
      <c r="D21" s="96">
        <v>0</v>
      </c>
      <c r="E21" s="65">
        <f t="shared" si="1"/>
        <v>1</v>
      </c>
      <c r="F21" s="40"/>
      <c r="G21" s="11"/>
      <c r="H21" s="11"/>
      <c r="I21" s="11"/>
    </row>
    <row r="22" spans="1:9" s="88" customFormat="1" ht="12" customHeight="1">
      <c r="A22" s="82" t="s">
        <v>3317</v>
      </c>
      <c r="B22" s="96">
        <v>4</v>
      </c>
      <c r="C22" s="96">
        <v>0</v>
      </c>
      <c r="D22" s="96">
        <v>0</v>
      </c>
      <c r="E22" s="65">
        <f t="shared" si="1"/>
        <v>4</v>
      </c>
      <c r="F22" s="40"/>
      <c r="G22" s="11"/>
      <c r="H22" s="11"/>
      <c r="I22" s="11"/>
    </row>
    <row r="23" spans="1:9" s="88" customFormat="1" ht="12" customHeight="1">
      <c r="A23" s="82" t="s">
        <v>3416</v>
      </c>
      <c r="B23" s="96">
        <v>1</v>
      </c>
      <c r="C23" s="96">
        <v>0</v>
      </c>
      <c r="D23" s="96">
        <v>0</v>
      </c>
      <c r="E23" s="65">
        <f t="shared" si="1"/>
        <v>1</v>
      </c>
      <c r="F23" s="40"/>
      <c r="G23" s="11"/>
      <c r="H23" s="11"/>
      <c r="I23" s="11"/>
    </row>
    <row r="24" spans="1:9" s="88" customFormat="1" ht="12" customHeight="1">
      <c r="A24" s="82"/>
      <c r="B24" s="96"/>
      <c r="C24" s="96"/>
      <c r="D24" s="96"/>
      <c r="E24" s="65"/>
      <c r="F24" s="40"/>
      <c r="G24" s="11"/>
      <c r="H24" s="11"/>
      <c r="I24" s="11"/>
    </row>
    <row r="25" spans="1:9" s="88" customFormat="1" ht="12" customHeight="1">
      <c r="A25" s="82"/>
      <c r="B25" s="96"/>
      <c r="C25" s="96"/>
      <c r="D25" s="96"/>
      <c r="E25" s="65"/>
      <c r="F25" s="40"/>
      <c r="G25" s="11"/>
      <c r="H25" s="11"/>
      <c r="I25" s="11"/>
    </row>
    <row r="26" spans="1:9" s="88" customFormat="1" ht="12" customHeight="1">
      <c r="A26" s="82"/>
      <c r="B26" s="96"/>
      <c r="C26" s="96"/>
      <c r="D26" s="96"/>
      <c r="E26" s="65"/>
      <c r="F26" s="40"/>
      <c r="G26" s="11"/>
      <c r="H26" s="11"/>
      <c r="I26" s="11"/>
    </row>
    <row r="27" spans="1:9" s="88" customFormat="1" ht="12" customHeight="1">
      <c r="A27" s="82"/>
      <c r="B27" s="96"/>
      <c r="C27" s="96"/>
      <c r="D27" s="96"/>
      <c r="E27" s="65"/>
      <c r="F27" s="40"/>
      <c r="G27" s="11"/>
      <c r="H27" s="11"/>
      <c r="I27" s="11"/>
    </row>
    <row r="28" spans="1:9" s="88" customFormat="1" ht="12" customHeight="1">
      <c r="A28" s="82"/>
      <c r="B28" s="96"/>
      <c r="C28" s="96"/>
      <c r="D28" s="96"/>
      <c r="E28" s="65"/>
      <c r="F28" s="40"/>
      <c r="G28" s="11"/>
      <c r="H28" s="11"/>
      <c r="I28" s="11"/>
    </row>
    <row r="29" spans="1:9" s="88" customFormat="1" ht="12" customHeight="1">
      <c r="A29" s="82"/>
      <c r="B29" s="96"/>
      <c r="C29" s="96"/>
      <c r="D29" s="96"/>
      <c r="E29" s="65"/>
      <c r="F29" s="40"/>
      <c r="G29" s="11"/>
      <c r="H29" s="11"/>
      <c r="I29" s="11"/>
    </row>
    <row r="30" spans="1:9" s="88" customFormat="1" ht="12" customHeight="1">
      <c r="A30" s="82"/>
      <c r="B30" s="96"/>
      <c r="C30" s="96"/>
      <c r="D30" s="96"/>
      <c r="E30" s="65"/>
      <c r="F30" s="40"/>
      <c r="G30" s="11"/>
      <c r="H30" s="11"/>
      <c r="I30" s="11"/>
    </row>
    <row r="31" spans="1:9" s="88" customFormat="1" ht="12" customHeight="1">
      <c r="A31" s="82"/>
      <c r="B31" s="96"/>
      <c r="C31" s="96"/>
      <c r="D31" s="96"/>
      <c r="E31" s="65"/>
      <c r="F31" s="40"/>
      <c r="G31" s="11"/>
      <c r="H31" s="11"/>
      <c r="I31" s="11"/>
    </row>
    <row r="32" spans="1:9" s="88" customFormat="1" ht="12" customHeight="1">
      <c r="A32" s="82"/>
      <c r="B32" s="96"/>
      <c r="C32" s="96"/>
      <c r="D32" s="96"/>
      <c r="E32" s="65"/>
      <c r="F32" s="40"/>
      <c r="G32" s="11"/>
      <c r="H32" s="11"/>
      <c r="I32" s="11"/>
    </row>
    <row r="33" spans="1:9" s="88" customFormat="1" ht="12" customHeight="1">
      <c r="A33" s="82"/>
      <c r="B33" s="96"/>
      <c r="C33" s="96"/>
      <c r="D33" s="96"/>
      <c r="E33" s="65"/>
      <c r="F33" s="40"/>
      <c r="G33" s="11"/>
      <c r="H33" s="11"/>
      <c r="I33" s="11"/>
    </row>
    <row r="34" spans="1:9" s="88" customFormat="1" ht="12" customHeight="1">
      <c r="A34" s="82"/>
      <c r="B34" s="96"/>
      <c r="C34" s="96"/>
      <c r="D34" s="96"/>
      <c r="E34" s="65"/>
      <c r="F34" s="40"/>
      <c r="G34" s="11"/>
      <c r="H34" s="11"/>
      <c r="I34" s="11"/>
    </row>
    <row r="35" spans="1:9" s="88" customFormat="1" ht="12" customHeight="1">
      <c r="A35" s="82"/>
      <c r="B35" s="96"/>
      <c r="C35" s="96"/>
      <c r="D35" s="96"/>
      <c r="E35" s="65"/>
      <c r="F35" s="40"/>
      <c r="G35" s="11"/>
      <c r="H35" s="11"/>
      <c r="I35" s="11"/>
    </row>
    <row r="36" spans="1:9" s="88" customFormat="1" ht="12" customHeight="1">
      <c r="A36" s="82"/>
      <c r="B36" s="96"/>
      <c r="C36" s="96"/>
      <c r="D36" s="96"/>
      <c r="E36" s="65"/>
      <c r="F36" s="40"/>
      <c r="G36" s="11"/>
      <c r="H36" s="11"/>
      <c r="I36" s="11"/>
    </row>
    <row r="37" spans="1:9" s="88" customFormat="1" ht="12.75" customHeight="1">
      <c r="A37" s="82"/>
      <c r="B37" s="96"/>
      <c r="C37" s="96"/>
      <c r="D37" s="96"/>
      <c r="E37" s="65"/>
      <c r="F37" s="40"/>
      <c r="G37" s="11"/>
      <c r="H37" s="11"/>
      <c r="I37" s="11"/>
    </row>
    <row r="38" spans="1:9" s="88" customFormat="1" ht="12.75" customHeight="1">
      <c r="A38" s="82"/>
      <c r="B38" s="96"/>
      <c r="C38" s="96"/>
      <c r="D38" s="96"/>
      <c r="E38" s="65"/>
      <c r="F38" s="40"/>
      <c r="G38" s="11"/>
      <c r="H38" s="11"/>
      <c r="I38" s="11"/>
    </row>
    <row r="39" spans="1:9" s="88" customFormat="1" ht="12.75" customHeight="1">
      <c r="A39" s="82"/>
      <c r="B39" s="96"/>
      <c r="C39" s="96"/>
      <c r="D39" s="96"/>
      <c r="E39" s="65"/>
      <c r="F39" s="40"/>
      <c r="G39" s="11"/>
      <c r="H39" s="11"/>
      <c r="I39" s="11"/>
    </row>
    <row r="40" spans="1:9" s="88" customFormat="1" ht="12.75" customHeight="1">
      <c r="A40" s="82"/>
      <c r="B40" s="96"/>
      <c r="C40" s="96"/>
      <c r="D40" s="96"/>
      <c r="E40" s="65"/>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E17" sqref="E17"/>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129"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4">
        <v>44562</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65">
        <f>SUM(B11:B41)</f>
        <v>467</v>
      </c>
      <c r="C9" s="65">
        <f>SUM(C11:C41)</f>
        <v>3</v>
      </c>
      <c r="D9" s="65">
        <f>SUM(D11:D41)</f>
        <v>0</v>
      </c>
      <c r="E9" s="65">
        <f>SUM(B9:D9)</f>
        <v>470</v>
      </c>
      <c r="F9" s="10"/>
    </row>
    <row r="10" spans="1:9" s="8" customFormat="1" ht="9" customHeight="1">
      <c r="A10" s="62"/>
      <c r="B10" s="66"/>
      <c r="C10" s="66"/>
      <c r="D10" s="66"/>
      <c r="E10" s="65"/>
    </row>
    <row r="11" spans="1:9" s="88" customFormat="1" ht="12" customHeight="1">
      <c r="A11" s="82" t="s">
        <v>3318</v>
      </c>
      <c r="B11" s="96">
        <v>256</v>
      </c>
      <c r="C11" s="96">
        <v>1</v>
      </c>
      <c r="D11" s="96">
        <v>0</v>
      </c>
      <c r="E11" s="65">
        <f t="shared" ref="E11:E17" si="0">SUM(B11:D11)</f>
        <v>257</v>
      </c>
      <c r="F11" s="40"/>
      <c r="G11" s="11"/>
      <c r="H11" s="11"/>
      <c r="I11" s="11"/>
    </row>
    <row r="12" spans="1:9" s="88" customFormat="1" ht="12" customHeight="1">
      <c r="A12" s="82" t="s">
        <v>3319</v>
      </c>
      <c r="B12" s="96">
        <v>13</v>
      </c>
      <c r="C12" s="96">
        <v>1</v>
      </c>
      <c r="D12" s="96">
        <v>0</v>
      </c>
      <c r="E12" s="65">
        <f t="shared" si="0"/>
        <v>14</v>
      </c>
      <c r="F12" s="41"/>
      <c r="G12" s="11"/>
      <c r="H12" s="11"/>
      <c r="I12" s="11"/>
    </row>
    <row r="13" spans="1:9" s="88" customFormat="1" ht="12" customHeight="1">
      <c r="A13" s="82" t="s">
        <v>3320</v>
      </c>
      <c r="B13" s="96">
        <v>145</v>
      </c>
      <c r="C13" s="96">
        <v>1</v>
      </c>
      <c r="D13" s="96">
        <v>0</v>
      </c>
      <c r="E13" s="65">
        <f t="shared" si="0"/>
        <v>146</v>
      </c>
      <c r="F13" s="41"/>
      <c r="G13" s="11"/>
      <c r="H13" s="11"/>
      <c r="I13" s="11"/>
    </row>
    <row r="14" spans="1:9" s="88" customFormat="1" ht="12" customHeight="1">
      <c r="A14" s="82" t="s">
        <v>3321</v>
      </c>
      <c r="B14" s="96">
        <v>22</v>
      </c>
      <c r="C14" s="96">
        <v>0</v>
      </c>
      <c r="D14" s="96">
        <v>0</v>
      </c>
      <c r="E14" s="65">
        <f t="shared" si="0"/>
        <v>22</v>
      </c>
      <c r="F14" s="41"/>
      <c r="G14" s="11"/>
      <c r="H14" s="11"/>
      <c r="I14" s="11"/>
    </row>
    <row r="15" spans="1:9" s="88" customFormat="1" ht="12" customHeight="1">
      <c r="A15" s="82" t="s">
        <v>3404</v>
      </c>
      <c r="B15" s="96">
        <v>10</v>
      </c>
      <c r="C15" s="96">
        <v>0</v>
      </c>
      <c r="D15" s="96">
        <v>0</v>
      </c>
      <c r="E15" s="65">
        <f t="shared" si="0"/>
        <v>10</v>
      </c>
      <c r="F15" s="41"/>
      <c r="G15" s="11"/>
      <c r="H15" s="11"/>
      <c r="I15" s="11"/>
    </row>
    <row r="16" spans="1:9" s="88" customFormat="1" ht="12" customHeight="1">
      <c r="A16" s="82" t="s">
        <v>3597</v>
      </c>
      <c r="B16" s="96">
        <v>21</v>
      </c>
      <c r="C16" s="96">
        <v>0</v>
      </c>
      <c r="D16" s="96">
        <v>0</v>
      </c>
      <c r="E16" s="65">
        <f t="shared" si="0"/>
        <v>21</v>
      </c>
      <c r="F16" s="41"/>
      <c r="G16" s="11"/>
      <c r="H16" s="11"/>
      <c r="I16" s="11"/>
    </row>
    <row r="17" spans="1:9" s="88" customFormat="1" ht="12" customHeight="1">
      <c r="A17" s="82" t="s">
        <v>3598</v>
      </c>
      <c r="B17" s="96">
        <v>0</v>
      </c>
      <c r="C17" s="96">
        <v>0</v>
      </c>
      <c r="D17" s="96">
        <v>0</v>
      </c>
      <c r="E17" s="65">
        <f t="shared" si="0"/>
        <v>0</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35"/>
      <c r="B24" s="96"/>
      <c r="C24" s="96"/>
      <c r="D24" s="96"/>
      <c r="E24" s="95"/>
      <c r="F24" s="40"/>
      <c r="G24" s="11"/>
      <c r="H24" s="11"/>
      <c r="I24" s="11"/>
    </row>
    <row r="25" spans="1:9" s="15" customFormat="1" ht="12" customHeight="1">
      <c r="A25" s="235"/>
      <c r="B25" s="96"/>
      <c r="C25" s="96"/>
      <c r="D25" s="96"/>
      <c r="E25" s="95"/>
      <c r="F25" s="41"/>
      <c r="G25" s="11"/>
      <c r="H25" s="11"/>
      <c r="I25" s="11"/>
    </row>
    <row r="26" spans="1:9" s="15" customFormat="1" ht="12" customHeight="1">
      <c r="A26" s="235"/>
      <c r="B26" s="96"/>
      <c r="C26" s="96"/>
      <c r="D26" s="96"/>
      <c r="E26" s="95"/>
      <c r="F26" s="41"/>
      <c r="G26" s="11"/>
      <c r="H26" s="11"/>
      <c r="I26" s="11"/>
    </row>
    <row r="27" spans="1:9" s="15" customFormat="1" ht="12" customHeight="1">
      <c r="A27" s="235"/>
      <c r="B27" s="96"/>
      <c r="C27" s="96"/>
      <c r="D27" s="96"/>
      <c r="E27" s="95"/>
      <c r="F27" s="41"/>
      <c r="G27" s="11"/>
      <c r="H27" s="11"/>
      <c r="I27" s="11"/>
    </row>
    <row r="28" spans="1:9" s="15" customFormat="1" ht="12" customHeight="1">
      <c r="A28" s="235"/>
      <c r="B28" s="96"/>
      <c r="C28" s="96"/>
      <c r="D28" s="96"/>
      <c r="E28" s="95"/>
      <c r="F28" s="41"/>
      <c r="G28" s="11"/>
      <c r="H28" s="11"/>
      <c r="I28" s="11"/>
    </row>
    <row r="29" spans="1:9" s="15" customFormat="1" ht="12" customHeight="1">
      <c r="A29" s="235"/>
      <c r="B29" s="96"/>
      <c r="C29" s="96"/>
      <c r="D29" s="96"/>
      <c r="E29" s="96"/>
      <c r="F29" s="41"/>
      <c r="G29" s="11"/>
      <c r="H29" s="11"/>
      <c r="I29" s="11"/>
    </row>
    <row r="30" spans="1:9" s="15" customFormat="1" ht="12" customHeight="1">
      <c r="A30" s="236"/>
      <c r="B30" s="96"/>
      <c r="C30" s="96"/>
      <c r="D30" s="96"/>
      <c r="E30" s="94"/>
      <c r="F30" s="41"/>
      <c r="G30" s="11"/>
      <c r="H30" s="11"/>
      <c r="I30" s="11"/>
    </row>
    <row r="31" spans="1:9" s="15" customFormat="1" ht="12" customHeight="1">
      <c r="A31" s="237"/>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52"/>
      <c r="B43" s="353"/>
      <c r="C43" s="353"/>
      <c r="D43" s="353"/>
      <c r="E43" s="353"/>
    </row>
    <row r="44" spans="1:9" s="15" customFormat="1" ht="12" customHeight="1">
      <c r="A44" s="350"/>
      <c r="B44" s="351"/>
      <c r="C44" s="351"/>
      <c r="D44" s="351"/>
      <c r="E44" s="351"/>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3"/>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C13" sqref="C13:D13"/>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129"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4">
        <v>44562</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65">
        <f>SUM(B11:B38)</f>
        <v>27</v>
      </c>
      <c r="C9" s="65">
        <f>SUM(C11:C38)</f>
        <v>0</v>
      </c>
      <c r="D9" s="65">
        <f>SUM(D11:D38)</f>
        <v>0</v>
      </c>
      <c r="E9" s="65">
        <f>SUM(B9:D9)</f>
        <v>27</v>
      </c>
      <c r="F9" s="10"/>
    </row>
    <row r="10" spans="1:9" s="8" customFormat="1" ht="9" customHeight="1">
      <c r="A10" s="62"/>
      <c r="B10" s="66"/>
      <c r="C10" s="66"/>
      <c r="D10" s="66"/>
      <c r="E10" s="65"/>
    </row>
    <row r="11" spans="1:9" s="88" customFormat="1" ht="12" customHeight="1">
      <c r="A11" s="82" t="s">
        <v>3318</v>
      </c>
      <c r="B11" s="96">
        <v>12</v>
      </c>
      <c r="C11" s="96">
        <v>0</v>
      </c>
      <c r="D11" s="96">
        <v>0</v>
      </c>
      <c r="E11" s="65">
        <f t="shared" ref="E11:E17" si="0">SUM(B11:D11)</f>
        <v>12</v>
      </c>
      <c r="F11" s="40"/>
      <c r="G11" s="11"/>
      <c r="H11" s="11"/>
      <c r="I11" s="11"/>
    </row>
    <row r="12" spans="1:9" s="88" customFormat="1" ht="12" customHeight="1">
      <c r="A12" s="82" t="s">
        <v>3319</v>
      </c>
      <c r="B12" s="96">
        <v>3</v>
      </c>
      <c r="C12" s="96">
        <v>0</v>
      </c>
      <c r="D12" s="96">
        <v>0</v>
      </c>
      <c r="E12" s="65">
        <f t="shared" si="0"/>
        <v>3</v>
      </c>
      <c r="F12" s="41"/>
      <c r="G12" s="11"/>
      <c r="H12" s="11"/>
      <c r="I12" s="11"/>
    </row>
    <row r="13" spans="1:9" s="88" customFormat="1" ht="12" customHeight="1">
      <c r="A13" s="82" t="s">
        <v>3320</v>
      </c>
      <c r="B13" s="96">
        <v>7</v>
      </c>
      <c r="C13" s="96">
        <v>0</v>
      </c>
      <c r="D13" s="96">
        <v>0</v>
      </c>
      <c r="E13" s="65">
        <f t="shared" si="0"/>
        <v>7</v>
      </c>
      <c r="F13" s="41"/>
      <c r="G13" s="11"/>
      <c r="H13" s="11"/>
      <c r="I13" s="11"/>
    </row>
    <row r="14" spans="1:9" s="88" customFormat="1" ht="12" customHeight="1">
      <c r="A14" s="82" t="s">
        <v>3321</v>
      </c>
      <c r="B14" s="96">
        <v>2</v>
      </c>
      <c r="C14" s="96">
        <v>0</v>
      </c>
      <c r="D14" s="96">
        <v>0</v>
      </c>
      <c r="E14" s="65">
        <f t="shared" si="0"/>
        <v>2</v>
      </c>
      <c r="F14" s="41"/>
      <c r="G14" s="11"/>
      <c r="H14" s="11"/>
      <c r="I14" s="11"/>
    </row>
    <row r="15" spans="1:9" s="88" customFormat="1" ht="12" customHeight="1">
      <c r="A15" s="82" t="s">
        <v>3404</v>
      </c>
      <c r="B15" s="96">
        <v>2</v>
      </c>
      <c r="C15" s="96">
        <v>0</v>
      </c>
      <c r="D15" s="96">
        <v>0</v>
      </c>
      <c r="E15" s="65">
        <f t="shared" si="0"/>
        <v>2</v>
      </c>
      <c r="F15" s="41"/>
      <c r="G15" s="11"/>
      <c r="H15" s="11"/>
      <c r="I15" s="11"/>
    </row>
    <row r="16" spans="1:9" s="88" customFormat="1" ht="12" customHeight="1">
      <c r="A16" s="82" t="s">
        <v>3597</v>
      </c>
      <c r="B16" s="96">
        <v>1</v>
      </c>
      <c r="C16" s="96">
        <v>0</v>
      </c>
      <c r="D16" s="96">
        <v>0</v>
      </c>
      <c r="E16" s="65">
        <f t="shared" si="0"/>
        <v>1</v>
      </c>
      <c r="F16" s="41"/>
      <c r="G16" s="11"/>
      <c r="H16" s="11"/>
      <c r="I16" s="11"/>
    </row>
    <row r="17" spans="1:9" s="88" customFormat="1" ht="12" customHeight="1">
      <c r="A17" s="81" t="s">
        <v>3598</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35"/>
      <c r="B23" s="96"/>
      <c r="C23" s="96"/>
      <c r="D23" s="96"/>
      <c r="E23" s="95"/>
      <c r="F23" s="41"/>
      <c r="G23" s="11"/>
      <c r="H23" s="11"/>
      <c r="I23" s="11"/>
    </row>
    <row r="24" spans="1:9" s="15" customFormat="1" ht="12" customHeight="1">
      <c r="A24" s="235"/>
      <c r="B24" s="96"/>
      <c r="C24" s="96"/>
      <c r="D24" s="96"/>
      <c r="E24" s="95"/>
      <c r="F24" s="41"/>
      <c r="G24" s="11"/>
      <c r="H24" s="11"/>
      <c r="I24" s="11"/>
    </row>
    <row r="25" spans="1:9" s="15" customFormat="1" ht="12" customHeight="1">
      <c r="A25" s="235"/>
      <c r="B25" s="96"/>
      <c r="C25" s="96"/>
      <c r="D25" s="96"/>
      <c r="E25" s="95"/>
      <c r="F25" s="41"/>
      <c r="G25" s="11"/>
      <c r="H25" s="11"/>
      <c r="I25" s="11"/>
    </row>
    <row r="26" spans="1:9" s="15" customFormat="1" ht="12" customHeight="1">
      <c r="A26" s="235"/>
      <c r="B26" s="96"/>
      <c r="C26" s="96"/>
      <c r="D26" s="96"/>
      <c r="E26" s="96"/>
      <c r="F26" s="41"/>
      <c r="G26" s="11"/>
      <c r="H26" s="11"/>
      <c r="I26" s="11"/>
    </row>
    <row r="27" spans="1:9" s="15" customFormat="1" ht="12" customHeight="1">
      <c r="A27" s="235"/>
      <c r="B27" s="96"/>
      <c r="C27" s="96"/>
      <c r="D27" s="96"/>
      <c r="E27" s="94"/>
      <c r="F27" s="41"/>
      <c r="G27" s="11"/>
      <c r="H27" s="11"/>
      <c r="I27" s="11"/>
    </row>
    <row r="28" spans="1:9" s="15" customFormat="1" ht="12" customHeight="1">
      <c r="A28" s="235"/>
      <c r="B28" s="96"/>
      <c r="C28" s="96"/>
      <c r="D28" s="96"/>
      <c r="E28" s="95"/>
      <c r="F28" s="41"/>
      <c r="G28" s="11"/>
      <c r="H28" s="11"/>
      <c r="I28" s="11"/>
    </row>
    <row r="29" spans="1:9" s="15" customFormat="1" ht="12" customHeight="1">
      <c r="A29" s="236"/>
      <c r="B29" s="96"/>
      <c r="C29" s="96"/>
      <c r="D29" s="96"/>
      <c r="E29" s="95"/>
      <c r="F29" s="41"/>
      <c r="G29" s="11"/>
      <c r="H29" s="11"/>
      <c r="I29" s="11"/>
    </row>
    <row r="30" spans="1:9" s="15" customFormat="1" ht="12" customHeight="1">
      <c r="A30" s="237"/>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52"/>
      <c r="B40" s="353"/>
      <c r="C40" s="353"/>
      <c r="D40" s="353"/>
      <c r="E40" s="353"/>
    </row>
    <row r="41" spans="1:9" s="15" customFormat="1" ht="12" customHeight="1">
      <c r="A41" s="350"/>
      <c r="B41" s="351"/>
      <c r="C41" s="351"/>
      <c r="D41" s="351"/>
      <c r="E41" s="351"/>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3"/>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D21" sqref="D21"/>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6" t="s">
        <v>33</v>
      </c>
      <c r="B1" s="339"/>
      <c r="C1" s="339"/>
      <c r="D1" s="37"/>
      <c r="E1" s="38"/>
      <c r="F1" s="143" t="s">
        <v>102</v>
      </c>
    </row>
    <row r="2" spans="1:11" s="2" customFormat="1" ht="5.25" customHeight="1">
      <c r="A2" s="1"/>
      <c r="B2" s="1"/>
      <c r="C2" s="1"/>
      <c r="D2" s="1"/>
      <c r="E2" s="1"/>
    </row>
    <row r="3" spans="1:11" s="67" customFormat="1" ht="15" customHeight="1">
      <c r="A3" s="42" t="s">
        <v>3403</v>
      </c>
      <c r="B3" s="42"/>
      <c r="C3" s="42"/>
      <c r="D3" s="42"/>
      <c r="E3" s="42"/>
    </row>
    <row r="4" spans="1:11" s="67" customFormat="1" ht="15" customHeight="1">
      <c r="A4" s="43" t="s">
        <v>3401</v>
      </c>
      <c r="B4" s="68"/>
      <c r="C4" s="68"/>
      <c r="D4" s="68"/>
      <c r="E4" s="68"/>
      <c r="F4" s="69"/>
    </row>
    <row r="5" spans="1:11" s="71" customFormat="1" ht="6" customHeight="1">
      <c r="A5" s="50"/>
      <c r="B5" s="70"/>
      <c r="C5" s="70"/>
      <c r="D5" s="70"/>
      <c r="E5" s="70"/>
    </row>
    <row r="6" spans="1:11" s="8" customFormat="1" ht="15" customHeight="1" thickBot="1">
      <c r="A6" s="334">
        <v>44562</v>
      </c>
      <c r="B6" s="335"/>
      <c r="C6" s="9"/>
      <c r="D6" s="9"/>
      <c r="E6" s="9"/>
    </row>
    <row r="7" spans="1:11" s="67" customFormat="1" ht="21.75" customHeight="1">
      <c r="A7" s="336"/>
      <c r="B7" s="338"/>
      <c r="C7" s="338"/>
      <c r="D7" s="338"/>
      <c r="E7" s="142"/>
    </row>
    <row r="8" spans="1:11" s="67" customFormat="1" ht="21.75" customHeight="1">
      <c r="A8" s="337"/>
      <c r="B8" s="45" t="s">
        <v>35</v>
      </c>
      <c r="C8" s="45" t="s">
        <v>36</v>
      </c>
      <c r="D8" s="45" t="s">
        <v>37</v>
      </c>
      <c r="E8" s="45" t="s">
        <v>38</v>
      </c>
    </row>
    <row r="9" spans="1:11" s="8" customFormat="1" ht="21" customHeight="1">
      <c r="A9" s="54" t="s">
        <v>38</v>
      </c>
      <c r="B9" s="65">
        <f>SUM(B11:B26)</f>
        <v>467</v>
      </c>
      <c r="C9" s="65">
        <f>SUM(C11:C26)</f>
        <v>3</v>
      </c>
      <c r="D9" s="65">
        <f>SUM(D11:D26)</f>
        <v>0</v>
      </c>
      <c r="E9" s="65">
        <f>SUM(B9:D9)</f>
        <v>470</v>
      </c>
      <c r="F9" s="10"/>
    </row>
    <row r="10" spans="1:11" s="8" customFormat="1" ht="9" customHeight="1">
      <c r="A10" s="62"/>
      <c r="B10" s="66"/>
      <c r="C10" s="66"/>
      <c r="D10" s="66"/>
      <c r="E10" s="65"/>
    </row>
    <row r="11" spans="1:11" s="88" customFormat="1" ht="12" customHeight="1">
      <c r="A11" s="82" t="s">
        <v>3405</v>
      </c>
      <c r="B11" s="96">
        <v>54</v>
      </c>
      <c r="C11" s="96">
        <v>1</v>
      </c>
      <c r="D11" s="96">
        <v>0</v>
      </c>
      <c r="E11" s="65">
        <f t="shared" ref="E11:E21" si="0">SUM(B11:D11)</f>
        <v>55</v>
      </c>
      <c r="F11" s="40"/>
      <c r="G11" s="238"/>
      <c r="H11" s="238"/>
      <c r="I11" s="238"/>
      <c r="J11" s="238"/>
      <c r="K11" s="238"/>
    </row>
    <row r="12" spans="1:11" s="88" customFormat="1" ht="12" customHeight="1">
      <c r="A12" s="82" t="s">
        <v>3406</v>
      </c>
      <c r="B12" s="96">
        <v>35</v>
      </c>
      <c r="C12" s="96">
        <v>0</v>
      </c>
      <c r="D12" s="96">
        <v>0</v>
      </c>
      <c r="E12" s="65">
        <f t="shared" si="0"/>
        <v>35</v>
      </c>
      <c r="F12" s="41"/>
      <c r="G12" s="238"/>
      <c r="H12" s="238"/>
      <c r="I12" s="238"/>
      <c r="J12" s="238"/>
      <c r="K12" s="238"/>
    </row>
    <row r="13" spans="1:11" s="88" customFormat="1" ht="12" customHeight="1">
      <c r="A13" s="82" t="s">
        <v>3407</v>
      </c>
      <c r="B13" s="96">
        <v>51</v>
      </c>
      <c r="C13" s="96">
        <v>1</v>
      </c>
      <c r="D13" s="96">
        <v>0</v>
      </c>
      <c r="E13" s="65">
        <f t="shared" si="0"/>
        <v>52</v>
      </c>
      <c r="F13" s="41"/>
      <c r="G13" s="238"/>
      <c r="H13" s="238"/>
      <c r="I13" s="238"/>
      <c r="J13" s="238"/>
      <c r="K13" s="238"/>
    </row>
    <row r="14" spans="1:11" s="88" customFormat="1" ht="12" customHeight="1">
      <c r="A14" s="82" t="s">
        <v>3408</v>
      </c>
      <c r="B14" s="96">
        <v>32</v>
      </c>
      <c r="C14" s="96">
        <v>0</v>
      </c>
      <c r="D14" s="96">
        <v>0</v>
      </c>
      <c r="E14" s="65">
        <f t="shared" si="0"/>
        <v>32</v>
      </c>
      <c r="F14" s="41"/>
      <c r="G14" s="238"/>
      <c r="H14" s="238"/>
      <c r="I14" s="238"/>
      <c r="J14" s="238"/>
      <c r="K14" s="238"/>
    </row>
    <row r="15" spans="1:11" s="88" customFormat="1" ht="12" customHeight="1">
      <c r="A15" s="82" t="s">
        <v>3409</v>
      </c>
      <c r="B15" s="96">
        <v>42</v>
      </c>
      <c r="C15" s="96">
        <v>0</v>
      </c>
      <c r="D15" s="96">
        <v>0</v>
      </c>
      <c r="E15" s="65">
        <f t="shared" si="0"/>
        <v>42</v>
      </c>
      <c r="F15" s="41"/>
      <c r="G15" s="238"/>
      <c r="H15" s="238"/>
      <c r="I15" s="238"/>
      <c r="J15" s="238"/>
      <c r="K15" s="238"/>
    </row>
    <row r="16" spans="1:11" s="88" customFormat="1" ht="12" customHeight="1">
      <c r="A16" s="82" t="s">
        <v>3410</v>
      </c>
      <c r="B16" s="96">
        <v>78</v>
      </c>
      <c r="C16" s="96">
        <v>1</v>
      </c>
      <c r="D16" s="96">
        <v>0</v>
      </c>
      <c r="E16" s="65">
        <f t="shared" si="0"/>
        <v>79</v>
      </c>
      <c r="F16" s="41"/>
      <c r="G16" s="238"/>
      <c r="H16" s="238"/>
      <c r="I16" s="238"/>
      <c r="J16" s="238"/>
      <c r="K16" s="238"/>
    </row>
    <row r="17" spans="1:11" s="88" customFormat="1" ht="12" customHeight="1">
      <c r="A17" s="82" t="s">
        <v>3411</v>
      </c>
      <c r="B17" s="96">
        <v>48</v>
      </c>
      <c r="C17" s="96">
        <v>0</v>
      </c>
      <c r="D17" s="96">
        <v>0</v>
      </c>
      <c r="E17" s="65">
        <f t="shared" si="0"/>
        <v>48</v>
      </c>
      <c r="F17" s="40"/>
      <c r="G17" s="238"/>
      <c r="H17" s="238"/>
      <c r="I17" s="238"/>
      <c r="J17" s="238"/>
      <c r="K17" s="238"/>
    </row>
    <row r="18" spans="1:11" s="88" customFormat="1" ht="12" customHeight="1">
      <c r="A18" s="82" t="s">
        <v>3412</v>
      </c>
      <c r="B18" s="96">
        <v>59</v>
      </c>
      <c r="C18" s="96">
        <v>0</v>
      </c>
      <c r="D18" s="96">
        <v>0</v>
      </c>
      <c r="E18" s="65">
        <f t="shared" si="0"/>
        <v>59</v>
      </c>
      <c r="F18" s="41"/>
      <c r="G18" s="238"/>
      <c r="H18" s="238"/>
      <c r="I18" s="238"/>
      <c r="J18" s="238"/>
      <c r="K18" s="238"/>
    </row>
    <row r="19" spans="1:11" s="88" customFormat="1" ht="12" customHeight="1">
      <c r="A19" s="82" t="s">
        <v>3413</v>
      </c>
      <c r="B19" s="96">
        <v>39</v>
      </c>
      <c r="C19" s="96">
        <v>0</v>
      </c>
      <c r="D19" s="96">
        <v>0</v>
      </c>
      <c r="E19" s="65">
        <f t="shared" si="0"/>
        <v>39</v>
      </c>
      <c r="F19" s="41"/>
      <c r="G19" s="238"/>
      <c r="H19" s="238"/>
      <c r="I19" s="238"/>
      <c r="J19" s="238"/>
      <c r="K19" s="238"/>
    </row>
    <row r="20" spans="1:11" s="88" customFormat="1" ht="12" customHeight="1">
      <c r="A20" s="82" t="s">
        <v>3414</v>
      </c>
      <c r="B20" s="96">
        <v>20</v>
      </c>
      <c r="C20" s="96">
        <v>0</v>
      </c>
      <c r="D20" s="96">
        <v>0</v>
      </c>
      <c r="E20" s="65">
        <f t="shared" si="0"/>
        <v>20</v>
      </c>
      <c r="F20" s="41"/>
      <c r="G20" s="238"/>
      <c r="H20" s="238"/>
      <c r="I20" s="238"/>
      <c r="J20" s="238"/>
      <c r="K20" s="238"/>
    </row>
    <row r="21" spans="1:11" s="88" customFormat="1" ht="12" customHeight="1">
      <c r="A21" s="82" t="s">
        <v>3415</v>
      </c>
      <c r="B21" s="96">
        <v>9</v>
      </c>
      <c r="C21" s="96">
        <v>0</v>
      </c>
      <c r="D21" s="96">
        <v>0</v>
      </c>
      <c r="E21" s="65">
        <f t="shared" si="0"/>
        <v>9</v>
      </c>
      <c r="F21" s="41"/>
      <c r="G21" s="238"/>
      <c r="H21" s="238"/>
      <c r="I21" s="238"/>
      <c r="J21" s="238"/>
      <c r="K21" s="238"/>
    </row>
    <row r="22" spans="1:11" s="88" customFormat="1" ht="12" customHeight="1">
      <c r="A22" s="81"/>
      <c r="B22" s="96"/>
      <c r="C22" s="96"/>
      <c r="D22" s="96"/>
      <c r="E22" s="96"/>
      <c r="F22" s="41"/>
      <c r="G22" s="238"/>
      <c r="H22" s="238"/>
      <c r="I22" s="238"/>
      <c r="J22" s="238"/>
      <c r="K22" s="238"/>
    </row>
    <row r="23" spans="1:11" s="88" customFormat="1" ht="12" customHeight="1">
      <c r="A23" s="82"/>
      <c r="B23" s="96"/>
      <c r="C23" s="96"/>
      <c r="D23" s="96"/>
      <c r="E23" s="94"/>
      <c r="F23" s="41"/>
      <c r="G23" s="238"/>
      <c r="H23" s="238"/>
      <c r="I23" s="238"/>
      <c r="J23" s="238"/>
      <c r="K23" s="238"/>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52"/>
      <c r="B28" s="353"/>
      <c r="C28" s="353"/>
      <c r="D28" s="353"/>
      <c r="E28" s="353"/>
    </row>
    <row r="29" spans="1:11" s="15" customFormat="1" ht="12" customHeight="1">
      <c r="A29" s="350"/>
      <c r="B29" s="351"/>
      <c r="C29" s="351"/>
      <c r="D29" s="351"/>
      <c r="E29" s="351"/>
    </row>
    <row r="30" spans="1:11" s="15" customFormat="1" ht="15" customHeight="1">
      <c r="A30" s="304"/>
      <c r="E30" s="96"/>
    </row>
    <row r="31" spans="1:11" s="15" customFormat="1" ht="15" customHeight="1">
      <c r="A31" s="235"/>
      <c r="E31" s="94"/>
    </row>
    <row r="32" spans="1:11" s="15" customFormat="1" ht="15" customHeight="1">
      <c r="A32" s="235"/>
      <c r="E32" s="95"/>
    </row>
    <row r="33" spans="1:5" s="15" customFormat="1" ht="15" customHeight="1">
      <c r="A33" s="235"/>
      <c r="E33" s="95"/>
    </row>
    <row r="34" spans="1:5" s="15" customFormat="1" ht="15" customHeight="1">
      <c r="A34" s="235"/>
      <c r="E34" s="91"/>
    </row>
    <row r="35" spans="1:5" s="15" customFormat="1" ht="15" customHeight="1">
      <c r="A35" s="235"/>
      <c r="E35" s="144"/>
    </row>
    <row r="36" spans="1:5" s="15" customFormat="1" ht="15" customHeight="1">
      <c r="A36" s="235"/>
      <c r="E36" s="11"/>
    </row>
    <row r="37" spans="1:5" s="15" customFormat="1" ht="15" customHeight="1">
      <c r="A37" s="235"/>
    </row>
    <row r="38" spans="1:5" s="15" customFormat="1" ht="15" customHeight="1">
      <c r="A38" s="235"/>
      <c r="E38" s="11"/>
    </row>
    <row r="39" spans="1:5" s="15" customFormat="1" ht="15" customHeight="1">
      <c r="A39" s="235"/>
      <c r="E39" s="11"/>
    </row>
    <row r="40" spans="1:5" s="15" customFormat="1" ht="15" customHeight="1">
      <c r="A40" s="235"/>
      <c r="E40" s="11"/>
    </row>
    <row r="41" spans="1:5" s="15" customFormat="1" ht="15" customHeight="1">
      <c r="A41" s="235"/>
      <c r="E41" s="11"/>
    </row>
    <row r="42" spans="1:5" s="15" customFormat="1" ht="15" customHeight="1">
      <c r="A42" s="235"/>
      <c r="E42" s="11"/>
    </row>
    <row r="43" spans="1:5" s="15" customFormat="1" ht="15" customHeight="1">
      <c r="A43" s="236"/>
      <c r="E43" s="11"/>
    </row>
    <row r="44" spans="1:5" s="15" customFormat="1" ht="15" customHeight="1">
      <c r="A44" s="237"/>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topLeftCell="A7" workbookViewId="0">
      <selection activeCell="G22" sqref="G22"/>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6" t="s">
        <v>33</v>
      </c>
      <c r="B1" s="339"/>
      <c r="C1" s="339"/>
      <c r="D1" s="37"/>
      <c r="E1" s="38"/>
      <c r="F1" s="143" t="s">
        <v>102</v>
      </c>
    </row>
    <row r="2" spans="1:11" s="2" customFormat="1" ht="5.25" customHeight="1">
      <c r="A2" s="1"/>
      <c r="B2" s="1"/>
      <c r="C2" s="1"/>
      <c r="D2" s="1"/>
      <c r="E2" s="1"/>
    </row>
    <row r="3" spans="1:11" s="67" customFormat="1" ht="15" customHeight="1">
      <c r="A3" s="42" t="s">
        <v>3402</v>
      </c>
      <c r="B3" s="42"/>
      <c r="C3" s="42"/>
      <c r="D3" s="42"/>
      <c r="E3" s="42"/>
    </row>
    <row r="4" spans="1:11" s="67" customFormat="1" ht="15" customHeight="1">
      <c r="A4" s="43" t="s">
        <v>3401</v>
      </c>
      <c r="B4" s="68"/>
      <c r="C4" s="68"/>
      <c r="D4" s="68"/>
      <c r="E4" s="68"/>
      <c r="F4" s="69"/>
    </row>
    <row r="5" spans="1:11" s="71" customFormat="1" ht="6" customHeight="1">
      <c r="A5" s="50"/>
      <c r="B5" s="70"/>
      <c r="C5" s="70"/>
      <c r="D5" s="70"/>
      <c r="E5" s="70"/>
    </row>
    <row r="6" spans="1:11" s="8" customFormat="1" ht="15" customHeight="1" thickBot="1">
      <c r="A6" s="334">
        <v>44562</v>
      </c>
      <c r="B6" s="335"/>
      <c r="C6" s="9"/>
      <c r="D6" s="9"/>
      <c r="E6" s="9"/>
    </row>
    <row r="7" spans="1:11" s="67" customFormat="1" ht="21.75" customHeight="1">
      <c r="A7" s="336"/>
      <c r="B7" s="338"/>
      <c r="C7" s="338"/>
      <c r="D7" s="338"/>
      <c r="E7" s="142"/>
    </row>
    <row r="8" spans="1:11" s="67" customFormat="1" ht="21.75" customHeight="1">
      <c r="A8" s="337"/>
      <c r="B8" s="45" t="s">
        <v>35</v>
      </c>
      <c r="C8" s="45" t="s">
        <v>36</v>
      </c>
      <c r="D8" s="45" t="s">
        <v>37</v>
      </c>
      <c r="E8" s="45" t="s">
        <v>38</v>
      </c>
    </row>
    <row r="9" spans="1:11" s="8" customFormat="1" ht="21" customHeight="1">
      <c r="A9" s="54" t="s">
        <v>38</v>
      </c>
      <c r="B9" s="65">
        <f>SUM(B11:B28)</f>
        <v>27</v>
      </c>
      <c r="C9" s="65">
        <f>SUM(C11:C28)</f>
        <v>0</v>
      </c>
      <c r="D9" s="65">
        <f>SUM(D11:D28)</f>
        <v>0</v>
      </c>
      <c r="E9" s="65">
        <f>SUM(B9:D9)</f>
        <v>27</v>
      </c>
      <c r="F9" s="10"/>
    </row>
    <row r="10" spans="1:11" s="8" customFormat="1" ht="9" customHeight="1">
      <c r="A10" s="62"/>
      <c r="B10" s="66"/>
      <c r="C10" s="66"/>
      <c r="D10" s="66"/>
      <c r="E10" s="65"/>
    </row>
    <row r="11" spans="1:11" s="88" customFormat="1" ht="12" customHeight="1">
      <c r="A11" s="82" t="s">
        <v>3405</v>
      </c>
      <c r="B11" s="96">
        <v>1</v>
      </c>
      <c r="C11" s="96">
        <v>0</v>
      </c>
      <c r="D11" s="96">
        <v>0</v>
      </c>
      <c r="E11" s="65">
        <f t="shared" ref="E11:E21" si="0">SUM(B11:D11)</f>
        <v>1</v>
      </c>
      <c r="F11" s="40"/>
      <c r="G11" s="239"/>
      <c r="H11" s="240"/>
      <c r="I11" s="240"/>
      <c r="J11" s="241"/>
      <c r="K11" s="241"/>
    </row>
    <row r="12" spans="1:11" s="88" customFormat="1" ht="12" customHeight="1">
      <c r="A12" s="82" t="s">
        <v>3406</v>
      </c>
      <c r="B12" s="96">
        <v>4</v>
      </c>
      <c r="C12" s="96">
        <v>0</v>
      </c>
      <c r="D12" s="96">
        <v>0</v>
      </c>
      <c r="E12" s="65">
        <f t="shared" si="0"/>
        <v>4</v>
      </c>
      <c r="F12" s="41"/>
      <c r="G12" s="242"/>
      <c r="H12" s="240"/>
      <c r="I12" s="240"/>
      <c r="J12" s="241"/>
      <c r="K12" s="241"/>
    </row>
    <row r="13" spans="1:11" s="88" customFormat="1" ht="12" customHeight="1">
      <c r="A13" s="82" t="s">
        <v>3407</v>
      </c>
      <c r="B13" s="96">
        <v>3</v>
      </c>
      <c r="C13" s="96">
        <v>0</v>
      </c>
      <c r="D13" s="96">
        <v>0</v>
      </c>
      <c r="E13" s="65">
        <f t="shared" si="0"/>
        <v>3</v>
      </c>
      <c r="F13" s="41"/>
      <c r="G13" s="242"/>
      <c r="H13" s="240"/>
      <c r="I13" s="240"/>
      <c r="J13" s="241"/>
      <c r="K13" s="241"/>
    </row>
    <row r="14" spans="1:11" s="88" customFormat="1" ht="12" customHeight="1">
      <c r="A14" s="82" t="s">
        <v>3408</v>
      </c>
      <c r="B14" s="96">
        <v>2</v>
      </c>
      <c r="C14" s="96">
        <v>0</v>
      </c>
      <c r="D14" s="96">
        <v>0</v>
      </c>
      <c r="E14" s="65">
        <f t="shared" si="0"/>
        <v>2</v>
      </c>
      <c r="F14" s="41"/>
      <c r="G14" s="242"/>
      <c r="H14" s="240"/>
      <c r="I14" s="240"/>
      <c r="J14" s="241"/>
      <c r="K14" s="241"/>
    </row>
    <row r="15" spans="1:11" s="88" customFormat="1" ht="12" customHeight="1">
      <c r="A15" s="82" t="s">
        <v>3409</v>
      </c>
      <c r="B15" s="96">
        <v>4</v>
      </c>
      <c r="C15" s="96">
        <v>0</v>
      </c>
      <c r="D15" s="96">
        <v>0</v>
      </c>
      <c r="E15" s="65">
        <f t="shared" si="0"/>
        <v>4</v>
      </c>
      <c r="F15" s="41"/>
      <c r="G15" s="242"/>
      <c r="H15" s="240"/>
      <c r="I15" s="240"/>
      <c r="J15" s="241"/>
      <c r="K15" s="241"/>
    </row>
    <row r="16" spans="1:11" s="88" customFormat="1" ht="12" customHeight="1">
      <c r="A16" s="82" t="s">
        <v>3410</v>
      </c>
      <c r="B16" s="96">
        <v>5</v>
      </c>
      <c r="C16" s="96">
        <v>0</v>
      </c>
      <c r="D16" s="96">
        <v>0</v>
      </c>
      <c r="E16" s="65">
        <f t="shared" si="0"/>
        <v>5</v>
      </c>
      <c r="F16" s="41"/>
      <c r="G16" s="242"/>
      <c r="H16" s="240"/>
      <c r="I16" s="240"/>
      <c r="J16" s="241"/>
      <c r="K16" s="241"/>
    </row>
    <row r="17" spans="1:11" s="88" customFormat="1" ht="12" customHeight="1">
      <c r="A17" s="82" t="s">
        <v>3411</v>
      </c>
      <c r="B17" s="96">
        <v>2</v>
      </c>
      <c r="C17" s="96">
        <v>0</v>
      </c>
      <c r="D17" s="96">
        <v>0</v>
      </c>
      <c r="E17" s="65">
        <f t="shared" si="0"/>
        <v>2</v>
      </c>
      <c r="F17" s="40"/>
      <c r="G17" s="242"/>
      <c r="H17" s="240"/>
      <c r="I17" s="240"/>
      <c r="J17" s="241"/>
      <c r="K17" s="241"/>
    </row>
    <row r="18" spans="1:11" s="88" customFormat="1" ht="12" customHeight="1">
      <c r="A18" s="82" t="s">
        <v>3412</v>
      </c>
      <c r="B18" s="96">
        <v>2</v>
      </c>
      <c r="C18" s="96">
        <v>0</v>
      </c>
      <c r="D18" s="96">
        <v>0</v>
      </c>
      <c r="E18" s="65">
        <f t="shared" si="0"/>
        <v>2</v>
      </c>
      <c r="F18" s="41"/>
      <c r="G18" s="242"/>
      <c r="H18" s="240"/>
      <c r="I18" s="240"/>
      <c r="J18" s="241"/>
      <c r="K18" s="241"/>
    </row>
    <row r="19" spans="1:11" s="88" customFormat="1" ht="12" customHeight="1">
      <c r="A19" s="82" t="s">
        <v>3413</v>
      </c>
      <c r="B19" s="96">
        <v>1</v>
      </c>
      <c r="C19" s="96">
        <v>0</v>
      </c>
      <c r="D19" s="96">
        <v>0</v>
      </c>
      <c r="E19" s="65">
        <f t="shared" si="0"/>
        <v>1</v>
      </c>
      <c r="F19" s="41"/>
      <c r="G19" s="242"/>
      <c r="H19" s="240"/>
      <c r="I19" s="240"/>
      <c r="J19" s="241"/>
      <c r="K19" s="241"/>
    </row>
    <row r="20" spans="1:11" s="88" customFormat="1" ht="12" customHeight="1">
      <c r="A20" s="82" t="s">
        <v>3414</v>
      </c>
      <c r="B20" s="96">
        <v>3</v>
      </c>
      <c r="C20" s="96">
        <v>0</v>
      </c>
      <c r="D20" s="96">
        <v>0</v>
      </c>
      <c r="E20" s="65">
        <f t="shared" si="0"/>
        <v>3</v>
      </c>
      <c r="F20" s="41"/>
      <c r="G20" s="242"/>
      <c r="H20" s="240"/>
      <c r="I20" s="240"/>
      <c r="J20" s="241"/>
      <c r="K20" s="241"/>
    </row>
    <row r="21" spans="1:11" s="88" customFormat="1" ht="12" customHeight="1">
      <c r="A21" s="81" t="s">
        <v>3415</v>
      </c>
      <c r="B21" s="96">
        <v>0</v>
      </c>
      <c r="C21" s="96">
        <v>0</v>
      </c>
      <c r="D21" s="96">
        <v>0</v>
      </c>
      <c r="E21" s="65">
        <f t="shared" si="0"/>
        <v>0</v>
      </c>
      <c r="F21" s="41"/>
      <c r="G21" s="242"/>
      <c r="H21" s="240"/>
      <c r="I21" s="240"/>
      <c r="J21" s="241"/>
      <c r="K21" s="241"/>
    </row>
    <row r="22" spans="1:11" s="88" customFormat="1" ht="12" customHeight="1">
      <c r="A22" s="82"/>
      <c r="B22" s="96"/>
      <c r="C22" s="96"/>
      <c r="D22" s="96"/>
      <c r="E22" s="94"/>
      <c r="F22" s="41"/>
      <c r="G22" s="242"/>
      <c r="H22" s="240"/>
      <c r="I22" s="240"/>
      <c r="J22" s="241"/>
      <c r="K22" s="241"/>
    </row>
    <row r="23" spans="1:11" s="88" customFormat="1" ht="12" customHeight="1">
      <c r="A23" s="82"/>
      <c r="B23" s="96"/>
      <c r="C23" s="96"/>
      <c r="D23" s="96"/>
      <c r="E23" s="95"/>
      <c r="F23" s="41"/>
      <c r="G23" s="242"/>
      <c r="H23" s="240"/>
      <c r="I23" s="240"/>
      <c r="J23" s="241"/>
      <c r="K23" s="241"/>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52"/>
      <c r="B30" s="353"/>
      <c r="C30" s="353"/>
      <c r="D30" s="353"/>
      <c r="E30" s="353"/>
    </row>
    <row r="31" spans="1:11" s="15" customFormat="1" ht="12" customHeight="1">
      <c r="A31" s="350"/>
      <c r="B31" s="351"/>
      <c r="C31" s="351"/>
      <c r="D31" s="351"/>
      <c r="E31" s="351"/>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4"/>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4"/>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222" t="s">
        <v>102</v>
      </c>
    </row>
    <row r="2" spans="1:9" s="2" customFormat="1" ht="5.25" customHeight="1">
      <c r="A2" s="1"/>
      <c r="B2" s="1"/>
      <c r="C2" s="1"/>
      <c r="D2" s="1"/>
      <c r="E2" s="1"/>
    </row>
    <row r="3" spans="1:9" s="67" customFormat="1" ht="15" customHeight="1">
      <c r="A3" s="42" t="s">
        <v>3418</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4">
        <v>44562</v>
      </c>
      <c r="B6" s="335"/>
      <c r="C6" s="9"/>
      <c r="D6" s="9"/>
      <c r="E6" s="9"/>
    </row>
    <row r="7" spans="1:9" s="67" customFormat="1" ht="21.75" customHeight="1">
      <c r="A7" s="336"/>
      <c r="B7" s="338"/>
      <c r="C7" s="338"/>
      <c r="D7" s="338"/>
      <c r="E7" s="223"/>
    </row>
    <row r="8" spans="1:9" s="67" customFormat="1" ht="21.75" customHeight="1">
      <c r="A8" s="337"/>
      <c r="B8" s="45" t="s">
        <v>35</v>
      </c>
      <c r="C8" s="45" t="s">
        <v>36</v>
      </c>
      <c r="D8" s="45" t="s">
        <v>37</v>
      </c>
      <c r="E8" s="45" t="s">
        <v>38</v>
      </c>
    </row>
    <row r="9" spans="1:9" s="8" customFormat="1" ht="21" customHeight="1">
      <c r="A9" s="54" t="s">
        <v>38</v>
      </c>
      <c r="B9" s="65">
        <f>SUM(B11:B34)</f>
        <v>467</v>
      </c>
      <c r="C9" s="65">
        <f>SUM(C11:C34)</f>
        <v>3</v>
      </c>
      <c r="D9" s="65">
        <f>SUM(D11:D34)</f>
        <v>0</v>
      </c>
      <c r="E9" s="65">
        <f>SUM(B9:D9)</f>
        <v>470</v>
      </c>
      <c r="F9" s="10"/>
    </row>
    <row r="10" spans="1:9" s="8" customFormat="1" ht="9" customHeight="1">
      <c r="A10" s="62"/>
      <c r="B10" s="66"/>
      <c r="C10" s="66"/>
      <c r="D10" s="66"/>
      <c r="E10" s="65"/>
    </row>
    <row r="11" spans="1:9" s="88" customFormat="1" ht="12" customHeight="1">
      <c r="A11" s="82" t="s">
        <v>3419</v>
      </c>
      <c r="B11" s="225">
        <v>268</v>
      </c>
      <c r="C11" s="225">
        <v>3</v>
      </c>
      <c r="D11" s="225"/>
      <c r="E11" s="65">
        <f>SUM(B11:D11)</f>
        <v>271</v>
      </c>
      <c r="F11" s="40"/>
      <c r="G11" s="11"/>
      <c r="H11" s="11"/>
      <c r="I11" s="11"/>
    </row>
    <row r="12" spans="1:9" s="88" customFormat="1" ht="12" customHeight="1">
      <c r="A12" s="82" t="s">
        <v>3420</v>
      </c>
      <c r="B12" s="225">
        <v>178</v>
      </c>
      <c r="C12" s="225">
        <v>0</v>
      </c>
      <c r="D12" s="225">
        <v>0</v>
      </c>
      <c r="E12" s="65">
        <f>SUM(B12:D12)</f>
        <v>178</v>
      </c>
      <c r="F12" s="41"/>
      <c r="G12" s="11"/>
      <c r="H12" s="11"/>
      <c r="I12" s="11"/>
    </row>
    <row r="13" spans="1:9" s="88" customFormat="1" ht="12" customHeight="1">
      <c r="A13" s="82" t="s">
        <v>3422</v>
      </c>
      <c r="B13" s="225">
        <v>4</v>
      </c>
      <c r="C13" s="225">
        <v>0</v>
      </c>
      <c r="D13" s="225">
        <v>0</v>
      </c>
      <c r="E13" s="65">
        <f>SUM(B13:D13)</f>
        <v>4</v>
      </c>
      <c r="F13" s="41"/>
      <c r="G13" s="11"/>
      <c r="H13" s="11"/>
      <c r="I13" s="11"/>
    </row>
    <row r="14" spans="1:9" s="88" customFormat="1" ht="12" customHeight="1">
      <c r="A14" s="82" t="s">
        <v>3421</v>
      </c>
      <c r="B14" s="225">
        <v>17</v>
      </c>
      <c r="C14" s="225">
        <v>0</v>
      </c>
      <c r="D14" s="225">
        <v>0</v>
      </c>
      <c r="E14" s="65">
        <f>SUM(B14:D14)</f>
        <v>17</v>
      </c>
      <c r="F14" s="41"/>
      <c r="G14" s="11"/>
      <c r="H14" s="11"/>
      <c r="I14" s="11"/>
    </row>
    <row r="15" spans="1:9" s="88" customFormat="1" ht="12" customHeight="1">
      <c r="A15" s="81"/>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52"/>
      <c r="B36" s="353"/>
      <c r="C36" s="353"/>
      <c r="D36" s="353"/>
      <c r="E36" s="353"/>
    </row>
    <row r="37" spans="1:9" s="15" customFormat="1" ht="12" customHeight="1">
      <c r="A37" s="350"/>
      <c r="B37" s="351"/>
      <c r="C37" s="351"/>
      <c r="D37" s="351"/>
      <c r="E37" s="351"/>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4"/>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D16" sqref="D16"/>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222" t="s">
        <v>102</v>
      </c>
    </row>
    <row r="2" spans="1:9" s="2" customFormat="1" ht="5.25" customHeight="1">
      <c r="A2" s="1"/>
      <c r="B2" s="1"/>
      <c r="C2" s="1"/>
      <c r="D2" s="1"/>
      <c r="E2" s="1"/>
    </row>
    <row r="3" spans="1:9" s="67" customFormat="1" ht="15" customHeight="1">
      <c r="A3" s="42" t="s">
        <v>3417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4">
        <v>44562</v>
      </c>
      <c r="B6" s="335"/>
      <c r="C6" s="9"/>
      <c r="D6" s="9"/>
      <c r="E6" s="9"/>
    </row>
    <row r="7" spans="1:9" s="67" customFormat="1" ht="21.75" customHeight="1">
      <c r="A7" s="336"/>
      <c r="B7" s="338"/>
      <c r="C7" s="338"/>
      <c r="D7" s="338"/>
      <c r="E7" s="223"/>
    </row>
    <row r="8" spans="1:9" s="67" customFormat="1" ht="21.75" customHeight="1">
      <c r="A8" s="337"/>
      <c r="B8" s="45" t="s">
        <v>35</v>
      </c>
      <c r="C8" s="45" t="s">
        <v>36</v>
      </c>
      <c r="D8" s="45" t="s">
        <v>37</v>
      </c>
      <c r="E8" s="45" t="s">
        <v>38</v>
      </c>
    </row>
    <row r="9" spans="1:9" s="8" customFormat="1" ht="21" customHeight="1">
      <c r="A9" s="54" t="s">
        <v>38</v>
      </c>
      <c r="B9" s="65">
        <f>SUM(B11:B36)</f>
        <v>27</v>
      </c>
      <c r="C9" s="65">
        <f>SUM(C11:C36)</f>
        <v>0</v>
      </c>
      <c r="D9" s="65">
        <f>SUM(D11:D36)</f>
        <v>0</v>
      </c>
      <c r="E9" s="65">
        <f>SUM(B9:D9)</f>
        <v>27</v>
      </c>
      <c r="F9" s="10"/>
    </row>
    <row r="10" spans="1:9" s="8" customFormat="1" ht="9" customHeight="1">
      <c r="A10" s="62"/>
      <c r="B10" s="66"/>
      <c r="C10" s="66"/>
      <c r="D10" s="66"/>
      <c r="E10" s="65"/>
    </row>
    <row r="11" spans="1:9" s="88" customFormat="1" ht="12" customHeight="1">
      <c r="A11" s="82" t="s">
        <v>3419</v>
      </c>
      <c r="B11" s="225">
        <v>23</v>
      </c>
      <c r="C11" s="225">
        <v>0</v>
      </c>
      <c r="D11" s="225">
        <v>0</v>
      </c>
      <c r="E11" s="65">
        <f>SUM(B11:D11)</f>
        <v>23</v>
      </c>
      <c r="F11" s="40"/>
      <c r="G11" s="11"/>
      <c r="H11" s="11"/>
      <c r="I11" s="11"/>
    </row>
    <row r="12" spans="1:9" s="88" customFormat="1" ht="12" customHeight="1">
      <c r="A12" s="82" t="s">
        <v>3420</v>
      </c>
      <c r="B12" s="225">
        <v>3</v>
      </c>
      <c r="C12" s="225">
        <v>0</v>
      </c>
      <c r="D12" s="225">
        <v>0</v>
      </c>
      <c r="E12" s="65">
        <f>SUM(B12:D12)</f>
        <v>3</v>
      </c>
      <c r="F12" s="41"/>
      <c r="G12" s="11"/>
      <c r="H12" s="11"/>
      <c r="I12" s="11"/>
    </row>
    <row r="13" spans="1:9" s="88" customFormat="1" ht="12" customHeight="1">
      <c r="A13" s="82" t="s">
        <v>3422</v>
      </c>
      <c r="B13" s="225">
        <v>1</v>
      </c>
      <c r="C13" s="225">
        <v>0</v>
      </c>
      <c r="D13" s="225">
        <v>0</v>
      </c>
      <c r="E13" s="65">
        <f>SUM(B13:D13)</f>
        <v>1</v>
      </c>
      <c r="F13" s="41"/>
      <c r="G13" s="11"/>
      <c r="H13" s="11"/>
      <c r="I13" s="11"/>
    </row>
    <row r="14" spans="1:9" s="88" customFormat="1" ht="12" customHeight="1">
      <c r="A14" s="82" t="s">
        <v>3421</v>
      </c>
      <c r="B14" s="225">
        <v>0</v>
      </c>
      <c r="C14" s="225">
        <v>0</v>
      </c>
      <c r="D14" s="225">
        <v>0</v>
      </c>
      <c r="E14" s="65">
        <f>SUM(B14:D14)</f>
        <v>0</v>
      </c>
      <c r="F14" s="41"/>
      <c r="G14" s="11"/>
      <c r="H14" s="11"/>
      <c r="I14" s="11"/>
    </row>
    <row r="15" spans="1:9" s="88" customFormat="1" ht="12" customHeight="1">
      <c r="A15" s="82"/>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52"/>
      <c r="B38" s="353"/>
      <c r="C38" s="353"/>
      <c r="D38" s="353"/>
      <c r="E38" s="353"/>
    </row>
    <row r="39" spans="1:9" s="15" customFormat="1" ht="12" customHeight="1">
      <c r="A39" s="350"/>
      <c r="B39" s="351"/>
      <c r="C39" s="351"/>
      <c r="D39" s="351"/>
      <c r="E39" s="351"/>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4"/>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zoomScaleNormal="100" workbookViewId="0">
      <selection activeCell="E37" sqref="E37"/>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6" t="s">
        <v>33</v>
      </c>
      <c r="B1" s="339"/>
      <c r="C1" s="339"/>
      <c r="D1" s="339"/>
      <c r="E1" s="37"/>
      <c r="F1" s="37"/>
      <c r="G1" s="1"/>
      <c r="I1" s="1"/>
      <c r="J1" s="182"/>
    </row>
    <row r="2" spans="1:133" ht="5.25" customHeight="1">
      <c r="B2" s="3"/>
      <c r="D2" s="1"/>
      <c r="E2" s="1"/>
      <c r="F2" s="1"/>
      <c r="G2" s="1"/>
      <c r="I2" s="1"/>
      <c r="J2" s="1"/>
    </row>
    <row r="3" spans="1:133" s="67" customFormat="1" ht="15" customHeight="1">
      <c r="A3" s="42" t="s">
        <v>3457</v>
      </c>
      <c r="B3" s="42"/>
      <c r="C3" s="42"/>
      <c r="D3" s="42"/>
      <c r="E3" s="42"/>
      <c r="F3" s="42"/>
      <c r="G3" s="42"/>
      <c r="H3" s="42"/>
      <c r="I3" s="42"/>
      <c r="J3" s="42"/>
    </row>
    <row r="4" spans="1:133" s="67" customFormat="1" ht="15" customHeight="1">
      <c r="A4" s="43" t="s">
        <v>3458</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0">
        <v>44562</v>
      </c>
      <c r="B6" s="356"/>
      <c r="C6" s="356"/>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1"/>
      <c r="C7" s="46"/>
      <c r="D7" s="357" t="s">
        <v>3360</v>
      </c>
      <c r="E7" s="357"/>
      <c r="F7" s="46"/>
      <c r="G7" s="358" t="s">
        <v>3361</v>
      </c>
      <c r="H7" s="46"/>
      <c r="I7" s="360" t="s">
        <v>3362</v>
      </c>
      <c r="J7" s="360"/>
    </row>
    <row r="8" spans="1:133" s="67" customFormat="1" ht="21.9" customHeight="1">
      <c r="B8" s="341"/>
      <c r="C8" s="46"/>
      <c r="D8" s="189" t="s">
        <v>3356</v>
      </c>
      <c r="E8" s="189" t="s">
        <v>37</v>
      </c>
      <c r="F8" s="46"/>
      <c r="G8" s="359"/>
      <c r="H8" s="46"/>
      <c r="I8" s="189" t="s">
        <v>3356</v>
      </c>
      <c r="J8" s="189" t="s">
        <v>37</v>
      </c>
    </row>
    <row r="9" spans="1:133" s="34" customFormat="1" ht="26.25" customHeight="1">
      <c r="A9" s="190"/>
      <c r="B9" s="191" t="s">
        <v>38</v>
      </c>
      <c r="C9" s="192"/>
      <c r="D9" s="193">
        <f>'ATR-A2.1'!F9</f>
        <v>470</v>
      </c>
      <c r="E9" s="193">
        <f>'ATR-A2.1'!E9</f>
        <v>0</v>
      </c>
      <c r="F9" s="194"/>
      <c r="G9" s="306">
        <f>SUM(G12:G15)</f>
        <v>128276</v>
      </c>
      <c r="H9" s="306"/>
      <c r="I9" s="306">
        <f>(D9*100000/G9)/1</f>
        <v>366.39745548660699</v>
      </c>
      <c r="J9" s="307">
        <f>(E9*100000/G9)/7</f>
        <v>0</v>
      </c>
      <c r="K9" s="33"/>
      <c r="L9" s="33"/>
      <c r="M9" s="33"/>
    </row>
    <row r="10" spans="1:133" ht="9" customHeight="1">
      <c r="A10" s="67"/>
      <c r="B10" s="191"/>
      <c r="C10" s="197"/>
      <c r="D10" s="193"/>
      <c r="E10" s="193"/>
      <c r="F10" s="194"/>
      <c r="G10" s="306"/>
      <c r="H10" s="306"/>
      <c r="I10" s="306"/>
      <c r="J10" s="306"/>
      <c r="K10" s="33"/>
      <c r="L10" s="6"/>
    </row>
    <row r="11" spans="1:133" s="34" customFormat="1" ht="13.5" customHeight="1">
      <c r="A11" s="190"/>
      <c r="B11" s="55" t="s">
        <v>9</v>
      </c>
      <c r="C11" s="199"/>
      <c r="D11" s="193"/>
      <c r="E11" s="193"/>
      <c r="F11" s="194"/>
      <c r="G11" s="225"/>
      <c r="H11" s="225"/>
      <c r="I11" s="225"/>
      <c r="J11" s="225"/>
      <c r="K11" s="33"/>
      <c r="L11" s="33"/>
    </row>
    <row r="12" spans="1:133" ht="13.5" customHeight="1">
      <c r="A12" s="67"/>
      <c r="B12" s="57" t="s">
        <v>5</v>
      </c>
      <c r="C12" s="200"/>
      <c r="D12" s="246">
        <f>'ATR-A2.1'!F12</f>
        <v>23</v>
      </c>
      <c r="E12" s="246">
        <f>'ATR-A2.1'!G12</f>
        <v>0</v>
      </c>
      <c r="F12" s="201"/>
      <c r="G12" s="225">
        <f>G18</f>
        <v>7075</v>
      </c>
      <c r="H12" s="225"/>
      <c r="I12" s="225">
        <f>(D12*100000/G12)/1</f>
        <v>325.08833922261482</v>
      </c>
      <c r="J12" s="308">
        <f>(E12*100000/G12)/7</f>
        <v>0</v>
      </c>
      <c r="K12" s="33"/>
      <c r="L12" s="33"/>
    </row>
    <row r="13" spans="1:133" ht="13.5" customHeight="1">
      <c r="A13" s="67"/>
      <c r="B13" s="57" t="s">
        <v>6</v>
      </c>
      <c r="C13" s="200"/>
      <c r="D13" s="246">
        <f>'ATR-A2.1'!F13</f>
        <v>98</v>
      </c>
      <c r="E13" s="246">
        <f>'ATR-A2.1'!G13</f>
        <v>0</v>
      </c>
      <c r="F13" s="201"/>
      <c r="G13" s="225">
        <f>SUM(G19:G22)</f>
        <v>26690</v>
      </c>
      <c r="H13" s="225"/>
      <c r="I13" s="225">
        <f t="shared" ref="I13:I15" si="0">(D13*100000/G13)/1</f>
        <v>367.17871862120643</v>
      </c>
      <c r="J13" s="308">
        <f t="shared" ref="J13:J15" si="1">(E13*100000/G13)/7</f>
        <v>0</v>
      </c>
      <c r="K13" s="33"/>
      <c r="L13" s="33"/>
    </row>
    <row r="14" spans="1:133" ht="13.5" customHeight="1">
      <c r="A14" s="67"/>
      <c r="B14" s="57" t="s">
        <v>44</v>
      </c>
      <c r="C14" s="200"/>
      <c r="D14" s="246">
        <f>'ATR-A2.1'!F14</f>
        <v>37</v>
      </c>
      <c r="E14" s="246">
        <f>'ATR-A2.1'!G14</f>
        <v>0</v>
      </c>
      <c r="F14" s="201"/>
      <c r="G14" s="225">
        <f>G23</f>
        <v>8421</v>
      </c>
      <c r="H14" s="225"/>
      <c r="I14" s="225">
        <f t="shared" si="0"/>
        <v>439.37774611091317</v>
      </c>
      <c r="J14" s="308">
        <f t="shared" si="1"/>
        <v>0</v>
      </c>
      <c r="K14" s="33"/>
      <c r="L14" s="33"/>
    </row>
    <row r="15" spans="1:133" ht="13.5" customHeight="1">
      <c r="A15" s="67"/>
      <c r="B15" s="57" t="s">
        <v>7</v>
      </c>
      <c r="C15" s="200"/>
      <c r="D15" s="246">
        <f>'ATR-A2.1'!F15</f>
        <v>312</v>
      </c>
      <c r="E15" s="246">
        <f>'ATR-A2.1'!G15</f>
        <v>0</v>
      </c>
      <c r="F15" s="201"/>
      <c r="G15" s="225">
        <f>SUM(G24:G38)</f>
        <v>86090</v>
      </c>
      <c r="H15" s="225"/>
      <c r="I15" s="225">
        <f t="shared" si="0"/>
        <v>362.41142989894297</v>
      </c>
      <c r="J15" s="308">
        <f t="shared" si="1"/>
        <v>0</v>
      </c>
      <c r="K15" s="33"/>
      <c r="L15" s="33"/>
      <c r="N15" s="6"/>
    </row>
    <row r="16" spans="1:133" ht="9" customHeight="1">
      <c r="A16" s="67"/>
      <c r="B16" s="202"/>
      <c r="C16" s="200"/>
      <c r="D16" s="246"/>
      <c r="E16" s="246"/>
      <c r="F16" s="201"/>
      <c r="G16" s="225"/>
      <c r="H16" s="225"/>
      <c r="I16" s="225"/>
      <c r="J16" s="308"/>
      <c r="K16" s="33"/>
      <c r="L16" s="33"/>
    </row>
    <row r="17" spans="1:13" ht="13.5" customHeight="1">
      <c r="A17" s="67"/>
      <c r="B17" s="55" t="s">
        <v>3363</v>
      </c>
      <c r="C17" s="200"/>
      <c r="D17" s="246"/>
      <c r="E17" s="246"/>
      <c r="F17" s="201"/>
      <c r="G17" s="225"/>
      <c r="H17" s="225"/>
      <c r="I17" s="225"/>
      <c r="J17" s="308"/>
      <c r="K17" s="33"/>
      <c r="L17" s="33"/>
    </row>
    <row r="18" spans="1:13" ht="13.5" customHeight="1">
      <c r="A18" s="203" t="s">
        <v>39</v>
      </c>
      <c r="B18" s="137" t="s">
        <v>573</v>
      </c>
      <c r="C18" s="200"/>
      <c r="D18" s="246">
        <f>SUM('ATR-A2.1'!F18:F20)</f>
        <v>23</v>
      </c>
      <c r="E18" s="246">
        <v>0</v>
      </c>
      <c r="F18" s="201"/>
      <c r="G18" s="225">
        <v>7075</v>
      </c>
      <c r="H18" s="225"/>
      <c r="I18" s="225">
        <f>(D18*100000/G18)/1</f>
        <v>325.08833922261482</v>
      </c>
      <c r="J18" s="308">
        <f>(E18*100000/G18)/7</f>
        <v>0</v>
      </c>
      <c r="K18" s="33"/>
      <c r="L18" s="33"/>
      <c r="M18" s="204"/>
    </row>
    <row r="19" spans="1:13" ht="13.5" customHeight="1">
      <c r="A19" s="203" t="s">
        <v>40</v>
      </c>
      <c r="B19" s="137" t="s">
        <v>580</v>
      </c>
      <c r="C19" s="200"/>
      <c r="D19" s="246">
        <f>'ATR-A2.1'!F21</f>
        <v>1</v>
      </c>
      <c r="E19" s="246">
        <v>0</v>
      </c>
      <c r="F19" s="201"/>
      <c r="G19" s="225">
        <v>146</v>
      </c>
      <c r="H19" s="225"/>
      <c r="I19" s="225">
        <f t="shared" ref="I19:I37" si="2">(D19*100000/G19)/1</f>
        <v>684.93150684931504</v>
      </c>
      <c r="J19" s="308">
        <f t="shared" ref="J19:J38" si="3">(E19*100000/G19)/7</f>
        <v>0</v>
      </c>
      <c r="K19" s="33"/>
      <c r="L19" s="33"/>
      <c r="M19" s="204"/>
    </row>
    <row r="20" spans="1:13" ht="13.5" customHeight="1">
      <c r="A20" s="203" t="s">
        <v>41</v>
      </c>
      <c r="B20" s="137" t="s">
        <v>589</v>
      </c>
      <c r="C20" s="200"/>
      <c r="D20" s="246">
        <f>SUM('ATR-A2.1'!F22:F35)</f>
        <v>90</v>
      </c>
      <c r="E20" s="246">
        <v>0</v>
      </c>
      <c r="F20" s="201"/>
      <c r="G20" s="225">
        <v>25300</v>
      </c>
      <c r="H20" s="225"/>
      <c r="I20" s="225">
        <f t="shared" si="2"/>
        <v>355.73122529644269</v>
      </c>
      <c r="J20" s="308">
        <f t="shared" si="3"/>
        <v>0</v>
      </c>
      <c r="K20" s="33"/>
      <c r="L20" s="33"/>
    </row>
    <row r="21" spans="1:13" s="34" customFormat="1" ht="13.5" customHeight="1">
      <c r="A21" s="203" t="s">
        <v>622</v>
      </c>
      <c r="B21" s="85" t="s">
        <v>623</v>
      </c>
      <c r="C21" s="205"/>
      <c r="D21" s="246">
        <v>0</v>
      </c>
      <c r="E21" s="246">
        <v>0</v>
      </c>
      <c r="F21" s="195"/>
      <c r="G21" s="225">
        <v>181</v>
      </c>
      <c r="H21" s="225"/>
      <c r="I21" s="225">
        <f t="shared" si="2"/>
        <v>0</v>
      </c>
      <c r="J21" s="308">
        <f t="shared" si="3"/>
        <v>0</v>
      </c>
      <c r="K21" s="33"/>
      <c r="L21" s="33"/>
    </row>
    <row r="22" spans="1:13" ht="13.5" customHeight="1">
      <c r="A22" s="203" t="s">
        <v>42</v>
      </c>
      <c r="B22" s="137" t="s">
        <v>3364</v>
      </c>
      <c r="C22" s="200"/>
      <c r="D22" s="246">
        <f>SUM('ATR-A2.1'!F36:F37)</f>
        <v>7</v>
      </c>
      <c r="E22" s="246">
        <v>0</v>
      </c>
      <c r="F22" s="201"/>
      <c r="G22" s="225">
        <v>1063</v>
      </c>
      <c r="H22" s="225"/>
      <c r="I22" s="225">
        <f t="shared" si="2"/>
        <v>658.51364063969902</v>
      </c>
      <c r="J22" s="308">
        <f t="shared" si="3"/>
        <v>0</v>
      </c>
      <c r="K22" s="33"/>
      <c r="L22" s="33"/>
    </row>
    <row r="23" spans="1:13" ht="13.5" customHeight="1">
      <c r="A23" s="203" t="s">
        <v>43</v>
      </c>
      <c r="B23" s="137" t="s">
        <v>44</v>
      </c>
      <c r="C23" s="200"/>
      <c r="D23" s="246">
        <f>SUM('ATR-A2.1'!F38:F39)</f>
        <v>37</v>
      </c>
      <c r="E23" s="246">
        <v>0</v>
      </c>
      <c r="F23" s="201"/>
      <c r="G23" s="225">
        <v>8421</v>
      </c>
      <c r="H23" s="225"/>
      <c r="I23" s="225">
        <f t="shared" si="2"/>
        <v>439.37774611091317</v>
      </c>
      <c r="J23" s="308">
        <f t="shared" si="3"/>
        <v>0</v>
      </c>
      <c r="K23" s="33"/>
      <c r="L23" s="33"/>
    </row>
    <row r="24" spans="1:13" ht="13.5" customHeight="1">
      <c r="A24" s="203" t="s">
        <v>3463</v>
      </c>
      <c r="B24" s="85" t="s">
        <v>3365</v>
      </c>
      <c r="C24" s="200"/>
      <c r="D24" s="246">
        <f>SUM('ATR-A2.1'!F40:F42)</f>
        <v>35</v>
      </c>
      <c r="E24" s="246">
        <v>0</v>
      </c>
      <c r="F24" s="201"/>
      <c r="G24" s="225">
        <v>19077</v>
      </c>
      <c r="H24" s="225"/>
      <c r="I24" s="225">
        <f t="shared" si="2"/>
        <v>183.46700214918488</v>
      </c>
      <c r="J24" s="308">
        <f t="shared" si="3"/>
        <v>0</v>
      </c>
      <c r="K24" s="33"/>
      <c r="L24" s="33"/>
    </row>
    <row r="25" spans="1:13" ht="13.5" customHeight="1">
      <c r="A25" s="203" t="s">
        <v>45</v>
      </c>
      <c r="B25" s="137" t="s">
        <v>639</v>
      </c>
      <c r="C25" s="200"/>
      <c r="D25" s="246">
        <f>SUM('ATR-A2.1'!F43:F44)</f>
        <v>10</v>
      </c>
      <c r="E25" s="246">
        <v>0</v>
      </c>
      <c r="F25" s="206"/>
      <c r="G25" s="225">
        <v>4617</v>
      </c>
      <c r="H25" s="225"/>
      <c r="I25" s="225">
        <f t="shared" si="2"/>
        <v>216.59085986571367</v>
      </c>
      <c r="J25" s="308">
        <f t="shared" si="3"/>
        <v>0</v>
      </c>
      <c r="K25" s="33"/>
      <c r="L25" s="33"/>
    </row>
    <row r="26" spans="1:13" s="34" customFormat="1" ht="13.5" customHeight="1">
      <c r="A26" s="203" t="s">
        <v>46</v>
      </c>
      <c r="B26" s="137" t="s">
        <v>646</v>
      </c>
      <c r="C26" s="205"/>
      <c r="D26" s="246">
        <f>SUM('ATR-A2.1'!F45:F46)</f>
        <v>18</v>
      </c>
      <c r="E26" s="246">
        <v>0</v>
      </c>
      <c r="F26" s="195"/>
      <c r="G26" s="225">
        <v>8947</v>
      </c>
      <c r="H26" s="225"/>
      <c r="I26" s="225">
        <f t="shared" si="2"/>
        <v>201.1847546663686</v>
      </c>
      <c r="J26" s="308">
        <f t="shared" si="3"/>
        <v>0</v>
      </c>
      <c r="K26" s="33"/>
      <c r="L26" s="33"/>
    </row>
    <row r="27" spans="1:13" ht="13.5" customHeight="1">
      <c r="A27" s="203" t="s">
        <v>47</v>
      </c>
      <c r="B27" s="137" t="s">
        <v>650</v>
      </c>
      <c r="C27" s="200"/>
      <c r="D27" s="246">
        <v>0</v>
      </c>
      <c r="E27" s="246">
        <v>0</v>
      </c>
      <c r="F27" s="201"/>
      <c r="G27" s="225">
        <v>1717</v>
      </c>
      <c r="H27" s="225"/>
      <c r="I27" s="225">
        <f t="shared" si="2"/>
        <v>0</v>
      </c>
      <c r="J27" s="308">
        <f t="shared" si="3"/>
        <v>0</v>
      </c>
      <c r="K27" s="33"/>
      <c r="L27" s="33"/>
    </row>
    <row r="28" spans="1:13" s="34" customFormat="1" ht="13.5" customHeight="1">
      <c r="A28" s="203" t="s">
        <v>48</v>
      </c>
      <c r="B28" s="137" t="s">
        <v>658</v>
      </c>
      <c r="C28" s="192"/>
      <c r="D28" s="246">
        <v>0</v>
      </c>
      <c r="E28" s="246">
        <v>0</v>
      </c>
      <c r="F28" s="195"/>
      <c r="G28" s="225">
        <v>1788</v>
      </c>
      <c r="H28" s="225"/>
      <c r="I28" s="225">
        <f t="shared" si="2"/>
        <v>0</v>
      </c>
      <c r="J28" s="308">
        <f t="shared" si="3"/>
        <v>0</v>
      </c>
      <c r="K28" s="33"/>
      <c r="L28" s="33"/>
    </row>
    <row r="29" spans="1:13" ht="13.5" customHeight="1">
      <c r="A29" s="203" t="s">
        <v>53</v>
      </c>
      <c r="B29" s="137" t="s">
        <v>663</v>
      </c>
      <c r="C29" s="200"/>
      <c r="D29" s="246">
        <v>0</v>
      </c>
      <c r="E29" s="246">
        <v>0</v>
      </c>
      <c r="F29" s="201"/>
      <c r="G29" s="225">
        <v>506</v>
      </c>
      <c r="H29" s="225"/>
      <c r="I29" s="225">
        <f t="shared" si="2"/>
        <v>0</v>
      </c>
      <c r="J29" s="308">
        <f t="shared" si="3"/>
        <v>0</v>
      </c>
      <c r="K29" s="33"/>
      <c r="L29" s="33"/>
    </row>
    <row r="30" spans="1:13" s="34" customFormat="1" ht="13.5" customHeight="1">
      <c r="A30" s="203" t="s">
        <v>49</v>
      </c>
      <c r="B30" s="137" t="s">
        <v>664</v>
      </c>
      <c r="C30" s="199"/>
      <c r="D30" s="246">
        <v>0</v>
      </c>
      <c r="E30" s="246">
        <v>0</v>
      </c>
      <c r="F30" s="195"/>
      <c r="G30" s="225">
        <v>4986</v>
      </c>
      <c r="H30" s="225"/>
      <c r="I30" s="225">
        <f t="shared" si="2"/>
        <v>0</v>
      </c>
      <c r="J30" s="308">
        <f t="shared" si="3"/>
        <v>0</v>
      </c>
      <c r="K30" s="33"/>
      <c r="L30" s="33"/>
    </row>
    <row r="31" spans="1:13" ht="13.5" customHeight="1">
      <c r="A31" s="203" t="s">
        <v>50</v>
      </c>
      <c r="B31" s="137" t="s">
        <v>3366</v>
      </c>
      <c r="C31" s="200"/>
      <c r="D31" s="246">
        <f>SUM('ATR-A2.1'!F47:F50)</f>
        <v>37</v>
      </c>
      <c r="E31" s="246">
        <v>0</v>
      </c>
      <c r="F31" s="201"/>
      <c r="G31" s="225">
        <v>7366</v>
      </c>
      <c r="H31" s="225"/>
      <c r="I31" s="225">
        <f t="shared" si="2"/>
        <v>502.3079011675265</v>
      </c>
      <c r="J31" s="308">
        <f t="shared" si="3"/>
        <v>0</v>
      </c>
      <c r="K31" s="33"/>
      <c r="L31" s="33"/>
    </row>
    <row r="32" spans="1:13" ht="13.5" customHeight="1">
      <c r="A32" s="203" t="s">
        <v>54</v>
      </c>
      <c r="B32" s="85" t="s">
        <v>3367</v>
      </c>
      <c r="C32" s="200"/>
      <c r="D32" s="246">
        <f>SUM('ATR-A2.1'!F51)</f>
        <v>7</v>
      </c>
      <c r="E32" s="246">
        <v>0</v>
      </c>
      <c r="F32" s="201"/>
      <c r="G32" s="225">
        <v>7045</v>
      </c>
      <c r="H32" s="225"/>
      <c r="I32" s="225">
        <f t="shared" si="2"/>
        <v>99.361249112845996</v>
      </c>
      <c r="J32" s="308">
        <f t="shared" si="3"/>
        <v>0</v>
      </c>
      <c r="K32" s="33"/>
      <c r="L32" s="33"/>
    </row>
    <row r="33" spans="1:12" ht="13.5" customHeight="1">
      <c r="A33" s="203" t="s">
        <v>55</v>
      </c>
      <c r="B33" s="137" t="s">
        <v>682</v>
      </c>
      <c r="C33" s="197"/>
      <c r="D33" s="246">
        <f>SUM('ATR-A2.1'!F52)</f>
        <v>3</v>
      </c>
      <c r="E33" s="246">
        <v>0</v>
      </c>
      <c r="F33" s="206"/>
      <c r="G33" s="225">
        <v>9759</v>
      </c>
      <c r="H33" s="225"/>
      <c r="I33" s="225">
        <f t="shared" si="2"/>
        <v>30.740854595757764</v>
      </c>
      <c r="J33" s="308">
        <f t="shared" si="3"/>
        <v>0</v>
      </c>
      <c r="K33" s="33"/>
      <c r="L33" s="33"/>
    </row>
    <row r="34" spans="1:12" s="34" customFormat="1" ht="13.5" customHeight="1">
      <c r="A34" s="203" t="s">
        <v>683</v>
      </c>
      <c r="B34" s="137" t="s">
        <v>684</v>
      </c>
      <c r="C34" s="199"/>
      <c r="D34" s="246">
        <f>SUM('ATR-A2.1'!F53:F55)</f>
        <v>188</v>
      </c>
      <c r="E34" s="246">
        <v>0</v>
      </c>
      <c r="F34" s="195"/>
      <c r="G34" s="225">
        <v>12212</v>
      </c>
      <c r="H34" s="225"/>
      <c r="I34" s="225">
        <f t="shared" si="2"/>
        <v>1539.46937438585</v>
      </c>
      <c r="J34" s="308">
        <f t="shared" si="3"/>
        <v>0</v>
      </c>
      <c r="K34" s="33"/>
      <c r="L34" s="33"/>
    </row>
    <row r="35" spans="1:12" ht="13.5" customHeight="1">
      <c r="A35" s="203" t="s">
        <v>691</v>
      </c>
      <c r="B35" s="137" t="s">
        <v>3368</v>
      </c>
      <c r="C35" s="200"/>
      <c r="D35" s="246">
        <f>SUM('ATR-A2.1'!F56)</f>
        <v>9</v>
      </c>
      <c r="E35" s="246">
        <v>0</v>
      </c>
      <c r="F35" s="201"/>
      <c r="G35" s="225">
        <v>2263</v>
      </c>
      <c r="H35" s="225"/>
      <c r="I35" s="225">
        <f t="shared" si="2"/>
        <v>397.70216526734424</v>
      </c>
      <c r="J35" s="308">
        <f t="shared" si="3"/>
        <v>0</v>
      </c>
      <c r="K35" s="33"/>
      <c r="L35" s="33"/>
    </row>
    <row r="36" spans="1:12" s="34" customFormat="1" ht="13.5" customHeight="1">
      <c r="A36" s="203" t="s">
        <v>700</v>
      </c>
      <c r="B36" s="137" t="s">
        <v>701</v>
      </c>
      <c r="C36" s="205"/>
      <c r="D36" s="246">
        <f>SUM('ATR-A2.1'!F57:F59)</f>
        <v>5</v>
      </c>
      <c r="E36" s="246">
        <v>0</v>
      </c>
      <c r="F36" s="195"/>
      <c r="G36" s="225">
        <v>3203</v>
      </c>
      <c r="H36" s="225"/>
      <c r="I36" s="225">
        <f t="shared" si="2"/>
        <v>156.1036528254761</v>
      </c>
      <c r="J36" s="308">
        <f t="shared" si="3"/>
        <v>0</v>
      </c>
      <c r="K36" s="33"/>
      <c r="L36" s="33"/>
    </row>
    <row r="37" spans="1:12" ht="13.5" customHeight="1">
      <c r="A37" s="203" t="s">
        <v>706</v>
      </c>
      <c r="B37" s="85" t="s">
        <v>3369</v>
      </c>
      <c r="C37" s="200"/>
      <c r="D37" s="246">
        <v>0</v>
      </c>
      <c r="E37" s="246">
        <v>0</v>
      </c>
      <c r="F37" s="201"/>
      <c r="G37" s="225">
        <v>2597</v>
      </c>
      <c r="H37" s="225"/>
      <c r="I37" s="225">
        <f t="shared" si="2"/>
        <v>0</v>
      </c>
      <c r="J37" s="308">
        <f t="shared" si="3"/>
        <v>0</v>
      </c>
      <c r="K37" s="33"/>
      <c r="L37" s="33"/>
    </row>
    <row r="38" spans="1:12" ht="13.5" customHeight="1">
      <c r="A38" s="203" t="s">
        <v>712</v>
      </c>
      <c r="B38" s="85" t="s">
        <v>713</v>
      </c>
      <c r="C38" s="200"/>
      <c r="D38" s="246">
        <v>0</v>
      </c>
      <c r="E38" s="246">
        <v>0</v>
      </c>
      <c r="F38" s="201"/>
      <c r="G38" s="225">
        <v>7</v>
      </c>
      <c r="H38" s="225"/>
      <c r="I38" s="225">
        <f>(D38*100000/G38)/7</f>
        <v>0</v>
      </c>
      <c r="J38" s="308">
        <f t="shared" si="3"/>
        <v>0</v>
      </c>
      <c r="K38" s="33"/>
      <c r="L38" s="33"/>
    </row>
    <row r="39" spans="1:12" s="11" customFormat="1" ht="15" customHeight="1">
      <c r="A39" s="174" t="s">
        <v>149</v>
      </c>
      <c r="B39" s="207" t="s">
        <v>714</v>
      </c>
      <c r="C39" s="66"/>
      <c r="D39" s="243"/>
      <c r="E39" s="246"/>
      <c r="F39" s="243"/>
      <c r="G39" s="201"/>
      <c r="H39" s="201"/>
      <c r="I39" s="247"/>
      <c r="J39" s="201"/>
    </row>
    <row r="40" spans="1:12" s="11" customFormat="1" ht="9" customHeight="1">
      <c r="A40" s="208"/>
      <c r="B40" s="209"/>
      <c r="C40" s="210"/>
      <c r="D40" s="210"/>
      <c r="E40" s="210"/>
      <c r="F40" s="210"/>
      <c r="G40" s="210"/>
      <c r="H40" s="15"/>
    </row>
    <row r="41" spans="1:12" ht="18" customHeight="1">
      <c r="A41" s="354" t="s">
        <v>3371</v>
      </c>
      <c r="B41" s="354"/>
      <c r="C41" s="354"/>
      <c r="D41" s="354"/>
      <c r="E41" s="354"/>
      <c r="F41" s="354"/>
      <c r="G41" s="354"/>
      <c r="H41" s="354"/>
      <c r="I41" s="354"/>
      <c r="J41" s="211"/>
      <c r="K41" s="141"/>
    </row>
    <row r="42" spans="1:12" ht="24.75" customHeight="1">
      <c r="A42" s="355" t="s">
        <v>3372</v>
      </c>
      <c r="B42" s="355"/>
      <c r="C42" s="355"/>
      <c r="D42" s="355"/>
      <c r="E42" s="355"/>
      <c r="F42" s="355"/>
      <c r="G42" s="355"/>
      <c r="H42" s="355"/>
      <c r="I42" s="355"/>
      <c r="J42" s="212"/>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107"/>
  <sheetViews>
    <sheetView topLeftCell="A55" zoomScaleNormal="100" workbookViewId="0">
      <selection activeCell="E40" sqref="E40"/>
    </sheetView>
  </sheetViews>
  <sheetFormatPr baseColWidth="10" defaultColWidth="11.44140625" defaultRowHeight="24.75" customHeight="1"/>
  <cols>
    <col min="1" max="1" width="3.33203125" style="299" customWidth="1"/>
    <col min="2" max="2" width="56.44140625" style="299" customWidth="1"/>
    <col min="3" max="4" width="9.33203125" style="240" customWidth="1"/>
    <col min="5" max="6" width="9.5546875" style="240" customWidth="1"/>
    <col min="7" max="10" width="11.44140625" style="240"/>
    <col min="11" max="11" width="2.109375" style="240" customWidth="1"/>
    <col min="12" max="16384" width="11.44140625" style="240"/>
  </cols>
  <sheetData>
    <row r="1" spans="1:7" s="2" customFormat="1" ht="15.75" customHeight="1">
      <c r="A1" s="326" t="s">
        <v>33</v>
      </c>
      <c r="B1" s="327"/>
      <c r="C1" s="328"/>
      <c r="D1" s="1"/>
      <c r="E1" s="329" t="s">
        <v>102</v>
      </c>
      <c r="F1" s="329"/>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4">
        <v>44562</v>
      </c>
      <c r="B6" s="335"/>
      <c r="C6" s="9"/>
      <c r="D6" s="9"/>
    </row>
    <row r="7" spans="1:7" s="2" customFormat="1" ht="21.75" customHeight="1">
      <c r="A7" s="51"/>
      <c r="B7" s="336"/>
      <c r="C7" s="338"/>
      <c r="D7" s="338"/>
      <c r="E7" s="338"/>
      <c r="F7" s="44"/>
    </row>
    <row r="8" spans="1:7" s="2" customFormat="1" ht="21.75" customHeight="1">
      <c r="A8" s="52"/>
      <c r="B8" s="337"/>
      <c r="C8" s="45" t="s">
        <v>35</v>
      </c>
      <c r="D8" s="45" t="s">
        <v>36</v>
      </c>
      <c r="E8" s="45" t="s">
        <v>37</v>
      </c>
      <c r="F8" s="45" t="s">
        <v>38</v>
      </c>
    </row>
    <row r="9" spans="1:7" s="8" customFormat="1" ht="26.25" customHeight="1">
      <c r="A9" s="53"/>
      <c r="B9" s="54" t="s">
        <v>38</v>
      </c>
      <c r="C9" s="114">
        <f>SUM(C12:C15)</f>
        <v>467</v>
      </c>
      <c r="D9" s="114">
        <f>SUM(D12:D15)</f>
        <v>3</v>
      </c>
      <c r="E9" s="114">
        <f>SUM(E12:E15)</f>
        <v>0</v>
      </c>
      <c r="F9" s="114">
        <f>SUM(F12:F15)</f>
        <v>470</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22</v>
      </c>
      <c r="D12" s="116">
        <f>D18+D19+D20</f>
        <v>1</v>
      </c>
      <c r="E12" s="116">
        <f>E18+E19+E20</f>
        <v>0</v>
      </c>
      <c r="F12" s="115">
        <f>SUM(C12:E12)</f>
        <v>23</v>
      </c>
    </row>
    <row r="13" spans="1:7" s="8" customFormat="1" ht="13.5" customHeight="1">
      <c r="A13" s="56"/>
      <c r="B13" s="57" t="s">
        <v>6</v>
      </c>
      <c r="C13" s="116">
        <f>SUM(C21:C37)</f>
        <v>98</v>
      </c>
      <c r="D13" s="116">
        <f>SUM(D21:D37)</f>
        <v>0</v>
      </c>
      <c r="E13" s="116">
        <f>SUM(E21:E37)</f>
        <v>0</v>
      </c>
      <c r="F13" s="115">
        <f t="shared" ref="F13:F15" si="0">SUM(C13:E13)</f>
        <v>98</v>
      </c>
    </row>
    <row r="14" spans="1:7" s="8" customFormat="1" ht="13.5" customHeight="1">
      <c r="A14" s="56"/>
      <c r="B14" s="57" t="s">
        <v>44</v>
      </c>
      <c r="C14" s="116">
        <f>SUM(C38:C39)</f>
        <v>36</v>
      </c>
      <c r="D14" s="116">
        <f>SUM(D38:D39)</f>
        <v>1</v>
      </c>
      <c r="E14" s="116">
        <f>SUM(E38:E39)</f>
        <v>0</v>
      </c>
      <c r="F14" s="115">
        <f t="shared" si="0"/>
        <v>37</v>
      </c>
    </row>
    <row r="15" spans="1:7" s="8" customFormat="1" ht="13.5" customHeight="1">
      <c r="A15" s="56"/>
      <c r="B15" s="57" t="s">
        <v>7</v>
      </c>
      <c r="C15" s="116">
        <f>SUM(C40:C100)</f>
        <v>311</v>
      </c>
      <c r="D15" s="116">
        <f>SUM(D40:D100)</f>
        <v>1</v>
      </c>
      <c r="E15" s="116">
        <f>SUM(E40:E100)</f>
        <v>0</v>
      </c>
      <c r="F15" s="115">
        <f t="shared" si="0"/>
        <v>312</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252" t="s">
        <v>3504</v>
      </c>
      <c r="C18" s="284">
        <v>20</v>
      </c>
      <c r="D18" s="284">
        <v>0</v>
      </c>
      <c r="E18" s="284">
        <v>0</v>
      </c>
      <c r="F18" s="157">
        <f>SUM(C18:E18)</f>
        <v>20</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8"/>
      <c r="B19" s="252" t="s">
        <v>3505</v>
      </c>
      <c r="C19" s="284">
        <v>0</v>
      </c>
      <c r="D19" s="284">
        <v>1</v>
      </c>
      <c r="E19" s="284"/>
      <c r="F19" s="157">
        <f t="shared" ref="F19:F59" si="1">SUM(C19:E19)</f>
        <v>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8"/>
      <c r="B20" s="252" t="s">
        <v>3506</v>
      </c>
      <c r="C20" s="284">
        <v>2</v>
      </c>
      <c r="D20" s="284">
        <v>0</v>
      </c>
      <c r="E20" s="284">
        <v>0</v>
      </c>
      <c r="F20" s="157">
        <f t="shared" si="1"/>
        <v>2</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8"/>
      <c r="B21" s="252" t="s">
        <v>3507</v>
      </c>
      <c r="C21" s="284">
        <v>1</v>
      </c>
      <c r="D21" s="284">
        <v>0</v>
      </c>
      <c r="E21" s="284">
        <v>0</v>
      </c>
      <c r="F21" s="157">
        <f t="shared" si="1"/>
        <v>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252" t="s">
        <v>3508</v>
      </c>
      <c r="C22" s="284">
        <v>25</v>
      </c>
      <c r="D22" s="284">
        <v>0</v>
      </c>
      <c r="E22" s="284">
        <v>0</v>
      </c>
      <c r="F22" s="157">
        <f t="shared" si="1"/>
        <v>25</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88" customFormat="1" ht="15" customHeight="1">
      <c r="A23" s="58"/>
      <c r="B23" s="252" t="s">
        <v>3509</v>
      </c>
      <c r="C23" s="284">
        <v>6</v>
      </c>
      <c r="D23" s="284">
        <v>0</v>
      </c>
      <c r="E23" s="284">
        <v>0</v>
      </c>
      <c r="F23" s="157">
        <f t="shared" si="1"/>
        <v>6</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88" customFormat="1" ht="15" customHeight="1">
      <c r="A24" s="58"/>
      <c r="B24" s="252" t="s">
        <v>3510</v>
      </c>
      <c r="C24" s="284">
        <v>2</v>
      </c>
      <c r="D24" s="284">
        <v>0</v>
      </c>
      <c r="E24" s="284">
        <v>0</v>
      </c>
      <c r="F24" s="157">
        <f t="shared" si="1"/>
        <v>2</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88" customFormat="1" ht="15" customHeight="1">
      <c r="A25" s="58"/>
      <c r="B25" s="252" t="s">
        <v>3511</v>
      </c>
      <c r="C25" s="284">
        <v>5</v>
      </c>
      <c r="D25" s="284">
        <v>0</v>
      </c>
      <c r="E25" s="284">
        <v>0</v>
      </c>
      <c r="F25" s="157">
        <f t="shared" si="1"/>
        <v>5</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88" customFormat="1" ht="15" customHeight="1">
      <c r="A26" s="58"/>
      <c r="B26" s="252" t="s">
        <v>3512</v>
      </c>
      <c r="C26" s="284">
        <v>3</v>
      </c>
      <c r="D26" s="284">
        <v>0</v>
      </c>
      <c r="E26" s="284">
        <v>0</v>
      </c>
      <c r="F26" s="157">
        <f t="shared" si="1"/>
        <v>3</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88" customFormat="1" ht="15" customHeight="1">
      <c r="A27" s="58"/>
      <c r="B27" s="252" t="s">
        <v>3513</v>
      </c>
      <c r="C27" s="284">
        <v>2</v>
      </c>
      <c r="D27" s="284">
        <v>0</v>
      </c>
      <c r="E27" s="284">
        <v>0</v>
      </c>
      <c r="F27" s="157">
        <f t="shared" si="1"/>
        <v>2</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88" customFormat="1" ht="15" customHeight="1">
      <c r="A28" s="58"/>
      <c r="B28" s="252" t="s">
        <v>3514</v>
      </c>
      <c r="C28" s="284">
        <v>8</v>
      </c>
      <c r="D28" s="284">
        <v>0</v>
      </c>
      <c r="E28" s="284">
        <v>0</v>
      </c>
      <c r="F28" s="157">
        <f t="shared" si="1"/>
        <v>8</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88" customFormat="1" ht="15" customHeight="1">
      <c r="A29" s="58"/>
      <c r="B29" s="252" t="s">
        <v>3515</v>
      </c>
      <c r="C29" s="284">
        <v>10</v>
      </c>
      <c r="D29" s="284">
        <v>0</v>
      </c>
      <c r="E29" s="284">
        <v>0</v>
      </c>
      <c r="F29" s="157">
        <f t="shared" si="1"/>
        <v>10</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88" customFormat="1" ht="15" customHeight="1">
      <c r="A30" s="58"/>
      <c r="B30" s="252" t="s">
        <v>3516</v>
      </c>
      <c r="C30" s="284">
        <v>1</v>
      </c>
      <c r="D30" s="284">
        <v>0</v>
      </c>
      <c r="E30" s="284">
        <v>0</v>
      </c>
      <c r="F30" s="157">
        <f t="shared" si="1"/>
        <v>1</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88" customFormat="1" ht="15" customHeight="1">
      <c r="A31" s="58"/>
      <c r="B31" s="252" t="s">
        <v>3517</v>
      </c>
      <c r="C31" s="284">
        <v>15</v>
      </c>
      <c r="D31" s="284">
        <v>0</v>
      </c>
      <c r="E31" s="284">
        <v>0</v>
      </c>
      <c r="F31" s="157">
        <f t="shared" si="1"/>
        <v>15</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88" customFormat="1" ht="15" customHeight="1">
      <c r="A32" s="58"/>
      <c r="B32" s="252" t="s">
        <v>3518</v>
      </c>
      <c r="C32" s="284">
        <v>2</v>
      </c>
      <c r="D32" s="284">
        <v>0</v>
      </c>
      <c r="E32" s="284">
        <v>0</v>
      </c>
      <c r="F32" s="157">
        <f t="shared" si="1"/>
        <v>2</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88" customFormat="1" ht="15" customHeight="1">
      <c r="A33" s="58"/>
      <c r="B33" s="252" t="s">
        <v>3519</v>
      </c>
      <c r="C33" s="284">
        <v>4</v>
      </c>
      <c r="D33" s="284">
        <v>0</v>
      </c>
      <c r="E33" s="284">
        <v>0</v>
      </c>
      <c r="F33" s="157">
        <f t="shared" si="1"/>
        <v>4</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88" customFormat="1" ht="15" customHeight="1">
      <c r="A34" s="58"/>
      <c r="B34" s="252" t="s">
        <v>3520</v>
      </c>
      <c r="C34" s="284">
        <v>5</v>
      </c>
      <c r="D34" s="284">
        <v>0</v>
      </c>
      <c r="E34" s="284">
        <v>0</v>
      </c>
      <c r="F34" s="157">
        <f t="shared" si="1"/>
        <v>5</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88" customFormat="1" ht="15" customHeight="1">
      <c r="A35" s="58"/>
      <c r="B35" s="252" t="s">
        <v>3521</v>
      </c>
      <c r="C35" s="284">
        <v>2</v>
      </c>
      <c r="D35" s="284">
        <v>0</v>
      </c>
      <c r="E35" s="284">
        <v>0</v>
      </c>
      <c r="F35" s="157">
        <f t="shared" si="1"/>
        <v>2</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88" customFormat="1" ht="15" customHeight="1">
      <c r="A36" s="58"/>
      <c r="B36" s="252" t="s">
        <v>3545</v>
      </c>
      <c r="C36" s="284">
        <v>2</v>
      </c>
      <c r="D36" s="284">
        <v>0</v>
      </c>
      <c r="E36" s="284">
        <v>0</v>
      </c>
      <c r="F36" s="157">
        <f t="shared" si="1"/>
        <v>2</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88" customFormat="1" ht="15" customHeight="1">
      <c r="A37" s="58"/>
      <c r="B37" s="252" t="s">
        <v>3522</v>
      </c>
      <c r="C37" s="284">
        <v>5</v>
      </c>
      <c r="D37" s="284">
        <v>0</v>
      </c>
      <c r="E37" s="284">
        <v>0</v>
      </c>
      <c r="F37" s="157">
        <f t="shared" si="1"/>
        <v>5</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88" customFormat="1" ht="15" customHeight="1">
      <c r="A38" s="58"/>
      <c r="B38" s="252" t="s">
        <v>3523</v>
      </c>
      <c r="C38" s="284">
        <v>16</v>
      </c>
      <c r="D38" s="284">
        <v>0</v>
      </c>
      <c r="E38" s="284">
        <v>0</v>
      </c>
      <c r="F38" s="157">
        <f t="shared" si="1"/>
        <v>16</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88" customFormat="1" ht="15" customHeight="1">
      <c r="A39" s="58"/>
      <c r="B39" s="252" t="s">
        <v>3524</v>
      </c>
      <c r="C39" s="284">
        <v>20</v>
      </c>
      <c r="D39" s="284">
        <v>1</v>
      </c>
      <c r="E39" s="284">
        <v>0</v>
      </c>
      <c r="F39" s="157">
        <f t="shared" si="1"/>
        <v>21</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88" customFormat="1" ht="15" customHeight="1">
      <c r="A40" s="58"/>
      <c r="B40" s="252" t="s">
        <v>3525</v>
      </c>
      <c r="C40" s="284">
        <v>9</v>
      </c>
      <c r="D40" s="284">
        <v>0</v>
      </c>
      <c r="E40" s="284">
        <v>0</v>
      </c>
      <c r="F40" s="157">
        <f t="shared" si="1"/>
        <v>9</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88" customFormat="1" ht="15" customHeight="1">
      <c r="A41" s="58"/>
      <c r="B41" s="252" t="s">
        <v>3526</v>
      </c>
      <c r="C41" s="284">
        <v>10</v>
      </c>
      <c r="D41" s="284">
        <v>0</v>
      </c>
      <c r="E41" s="284">
        <v>0</v>
      </c>
      <c r="F41" s="157">
        <f t="shared" si="1"/>
        <v>10</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88" customFormat="1" ht="15" customHeight="1">
      <c r="A42" s="58"/>
      <c r="B42" s="252" t="s">
        <v>3527</v>
      </c>
      <c r="C42" s="284">
        <v>16</v>
      </c>
      <c r="D42" s="284">
        <v>0</v>
      </c>
      <c r="E42" s="284">
        <v>0</v>
      </c>
      <c r="F42" s="157">
        <f t="shared" si="1"/>
        <v>16</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88" customFormat="1" ht="15" customHeight="1">
      <c r="A43" s="58"/>
      <c r="B43" s="252" t="s">
        <v>3528</v>
      </c>
      <c r="C43" s="284">
        <v>9</v>
      </c>
      <c r="D43" s="284">
        <v>0</v>
      </c>
      <c r="E43" s="284">
        <v>0</v>
      </c>
      <c r="F43" s="157">
        <f t="shared" si="1"/>
        <v>9</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88" customFormat="1" ht="15" customHeight="1">
      <c r="A44" s="58"/>
      <c r="B44" s="252" t="s">
        <v>3529</v>
      </c>
      <c r="C44" s="284">
        <v>1</v>
      </c>
      <c r="D44" s="284">
        <v>0</v>
      </c>
      <c r="E44" s="284">
        <v>0</v>
      </c>
      <c r="F44" s="157">
        <f t="shared" si="1"/>
        <v>1</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88" customFormat="1" ht="15" customHeight="1">
      <c r="A45" s="58"/>
      <c r="B45" s="252" t="s">
        <v>3530</v>
      </c>
      <c r="C45" s="284">
        <v>1</v>
      </c>
      <c r="D45" s="284">
        <v>0</v>
      </c>
      <c r="E45" s="284">
        <v>0</v>
      </c>
      <c r="F45" s="157">
        <f t="shared" si="1"/>
        <v>1</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88" customFormat="1" ht="15" customHeight="1">
      <c r="A46" s="58"/>
      <c r="B46" s="252" t="s">
        <v>3531</v>
      </c>
      <c r="C46" s="284">
        <v>17</v>
      </c>
      <c r="D46" s="284">
        <v>0</v>
      </c>
      <c r="E46" s="284">
        <v>0</v>
      </c>
      <c r="F46" s="157">
        <f t="shared" si="1"/>
        <v>17</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88" customFormat="1" ht="15" customHeight="1">
      <c r="A47" s="58"/>
      <c r="B47" s="252" t="s">
        <v>3532</v>
      </c>
      <c r="C47" s="284">
        <v>9</v>
      </c>
      <c r="D47" s="284">
        <v>0</v>
      </c>
      <c r="E47" s="284">
        <v>0</v>
      </c>
      <c r="F47" s="157">
        <f t="shared" si="1"/>
        <v>9</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88" customFormat="1" ht="15" customHeight="1">
      <c r="A48" s="58"/>
      <c r="B48" s="252" t="s">
        <v>3533</v>
      </c>
      <c r="C48" s="284">
        <v>2</v>
      </c>
      <c r="D48" s="284">
        <v>0</v>
      </c>
      <c r="E48" s="284">
        <v>0</v>
      </c>
      <c r="F48" s="157">
        <f t="shared" si="1"/>
        <v>2</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88" customFormat="1" ht="15" customHeight="1">
      <c r="A49" s="58"/>
      <c r="B49" s="252" t="s">
        <v>3534</v>
      </c>
      <c r="C49" s="284">
        <v>24</v>
      </c>
      <c r="D49" s="284">
        <v>0</v>
      </c>
      <c r="E49" s="284">
        <v>0</v>
      </c>
      <c r="F49" s="157">
        <f t="shared" si="1"/>
        <v>24</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88" customFormat="1" ht="15" customHeight="1">
      <c r="A50" s="58"/>
      <c r="B50" s="252" t="s">
        <v>3535</v>
      </c>
      <c r="C50" s="284">
        <v>2</v>
      </c>
      <c r="D50" s="284">
        <v>0</v>
      </c>
      <c r="E50" s="284">
        <v>0</v>
      </c>
      <c r="F50" s="157">
        <f t="shared" si="1"/>
        <v>2</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88" customFormat="1" ht="15" customHeight="1">
      <c r="A51" s="58"/>
      <c r="B51" s="252" t="s">
        <v>3536</v>
      </c>
      <c r="C51" s="284">
        <v>7</v>
      </c>
      <c r="D51" s="284">
        <v>0</v>
      </c>
      <c r="E51" s="284">
        <v>0</v>
      </c>
      <c r="F51" s="157">
        <f t="shared" si="1"/>
        <v>7</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88" customFormat="1" ht="15" customHeight="1">
      <c r="A52" s="58"/>
      <c r="B52" s="252" t="s">
        <v>3537</v>
      </c>
      <c r="C52" s="284">
        <v>3</v>
      </c>
      <c r="D52" s="284">
        <v>0</v>
      </c>
      <c r="E52" s="284">
        <v>0</v>
      </c>
      <c r="F52" s="157">
        <f t="shared" si="1"/>
        <v>3</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88" customFormat="1" ht="15" customHeight="1">
      <c r="A53" s="58"/>
      <c r="B53" s="252" t="s">
        <v>3538</v>
      </c>
      <c r="C53" s="284">
        <v>171</v>
      </c>
      <c r="D53" s="284">
        <v>0</v>
      </c>
      <c r="E53" s="284">
        <v>0</v>
      </c>
      <c r="F53" s="157">
        <f t="shared" si="1"/>
        <v>171</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88" customFormat="1" ht="15" customHeight="1">
      <c r="A54" s="58"/>
      <c r="B54" s="252" t="s">
        <v>3539</v>
      </c>
      <c r="C54" s="284">
        <v>10</v>
      </c>
      <c r="D54" s="284">
        <v>0</v>
      </c>
      <c r="E54" s="284">
        <v>0</v>
      </c>
      <c r="F54" s="157">
        <f t="shared" si="1"/>
        <v>10</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88" customFormat="1" ht="15" customHeight="1">
      <c r="A55" s="58"/>
      <c r="B55" s="252" t="s">
        <v>3540</v>
      </c>
      <c r="C55" s="284">
        <v>7</v>
      </c>
      <c r="D55" s="284">
        <v>0</v>
      </c>
      <c r="E55" s="284">
        <v>0</v>
      </c>
      <c r="F55" s="157">
        <f t="shared" si="1"/>
        <v>7</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88" customFormat="1" ht="15" customHeight="1">
      <c r="A56" s="58"/>
      <c r="B56" s="252" t="s">
        <v>3541</v>
      </c>
      <c r="C56" s="284">
        <v>8</v>
      </c>
      <c r="D56" s="284">
        <v>1</v>
      </c>
      <c r="E56" s="284"/>
      <c r="F56" s="157">
        <f t="shared" si="1"/>
        <v>9</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88" customFormat="1" ht="15" customHeight="1">
      <c r="A57" s="58"/>
      <c r="B57" s="252" t="s">
        <v>3542</v>
      </c>
      <c r="C57" s="284">
        <v>1</v>
      </c>
      <c r="D57" s="284">
        <v>0</v>
      </c>
      <c r="E57" s="284">
        <v>0</v>
      </c>
      <c r="F57" s="157">
        <f t="shared" si="1"/>
        <v>1</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88" customFormat="1" ht="15" customHeight="1">
      <c r="A58" s="58"/>
      <c r="B58" s="252" t="s">
        <v>3543</v>
      </c>
      <c r="C58" s="284">
        <v>1</v>
      </c>
      <c r="D58" s="284">
        <v>0</v>
      </c>
      <c r="E58" s="284">
        <v>0</v>
      </c>
      <c r="F58" s="157">
        <f t="shared" si="1"/>
        <v>1</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88" customFormat="1" ht="15" customHeight="1">
      <c r="A59" s="58"/>
      <c r="B59" s="252" t="s">
        <v>3544</v>
      </c>
      <c r="C59" s="284">
        <v>3</v>
      </c>
      <c r="D59" s="284">
        <v>0</v>
      </c>
      <c r="E59" s="284">
        <v>0</v>
      </c>
      <c r="F59" s="157">
        <f t="shared" si="1"/>
        <v>3</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88" customFormat="1" ht="15" customHeight="1">
      <c r="A60" s="58"/>
      <c r="B60" s="252"/>
      <c r="C60" s="284"/>
      <c r="D60" s="284"/>
      <c r="E60" s="284"/>
      <c r="F60" s="157"/>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88" customFormat="1" ht="15" customHeight="1">
      <c r="A61" s="58"/>
      <c r="B61" s="252"/>
      <c r="C61" s="284"/>
      <c r="D61" s="284"/>
      <c r="E61" s="284"/>
      <c r="F61" s="157"/>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88" customFormat="1" ht="15" customHeight="1">
      <c r="A62" s="58"/>
      <c r="B62" s="252"/>
      <c r="C62" s="284"/>
      <c r="D62" s="284"/>
      <c r="E62" s="284"/>
      <c r="F62" s="157"/>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88" customFormat="1" ht="15" customHeight="1">
      <c r="A63" s="58"/>
      <c r="B63" s="252"/>
      <c r="C63" s="284"/>
      <c r="D63" s="284"/>
      <c r="E63" s="284"/>
      <c r="F63" s="157"/>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88" customFormat="1" ht="15" customHeight="1">
      <c r="A64" s="58"/>
      <c r="B64" s="252"/>
      <c r="C64" s="284"/>
      <c r="D64" s="284"/>
      <c r="E64" s="284"/>
      <c r="F64" s="157"/>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s="88" customFormat="1" ht="15" customHeight="1">
      <c r="A65" s="58"/>
      <c r="B65" s="252"/>
      <c r="C65" s="284"/>
      <c r="D65" s="284"/>
      <c r="E65" s="284"/>
      <c r="F65" s="157"/>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row>
    <row r="66" spans="1:68" s="88" customFormat="1" ht="15" customHeight="1">
      <c r="A66" s="58"/>
      <c r="B66" s="252"/>
      <c r="C66" s="284"/>
      <c r="D66" s="284"/>
      <c r="E66" s="284"/>
      <c r="F66" s="157"/>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row>
    <row r="67" spans="1:68" s="88" customFormat="1" ht="15" customHeight="1">
      <c r="A67" s="58"/>
      <c r="B67" s="252"/>
      <c r="C67" s="284"/>
      <c r="D67" s="284"/>
      <c r="E67" s="284"/>
      <c r="F67" s="157"/>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row>
    <row r="68" spans="1:68" s="88" customFormat="1" ht="15" customHeight="1">
      <c r="A68" s="58"/>
      <c r="B68" s="252"/>
      <c r="C68" s="284"/>
      <c r="D68" s="284"/>
      <c r="E68" s="284"/>
      <c r="F68" s="157"/>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row>
    <row r="69" spans="1:68" s="88" customFormat="1" ht="15" customHeight="1">
      <c r="A69" s="58"/>
      <c r="B69" s="252"/>
      <c r="C69" s="284"/>
      <c r="D69" s="284"/>
      <c r="E69" s="284"/>
      <c r="F69" s="157"/>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row>
    <row r="70" spans="1:68" s="88" customFormat="1" ht="15" customHeight="1">
      <c r="A70" s="58"/>
      <c r="B70" s="252"/>
      <c r="C70" s="284"/>
      <c r="D70" s="284"/>
      <c r="E70" s="284"/>
      <c r="F70" s="157"/>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row>
    <row r="71" spans="1:68" s="88" customFormat="1" ht="15" customHeight="1">
      <c r="A71" s="58"/>
      <c r="B71" s="252"/>
      <c r="C71" s="284"/>
      <c r="D71" s="284"/>
      <c r="E71" s="284"/>
      <c r="F71" s="157"/>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row>
    <row r="72" spans="1:68" s="88" customFormat="1" ht="15" customHeight="1">
      <c r="A72" s="58"/>
      <c r="B72" s="252"/>
      <c r="C72" s="284"/>
      <c r="D72" s="284"/>
      <c r="E72" s="284"/>
      <c r="F72" s="157"/>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row>
    <row r="73" spans="1:68" s="88" customFormat="1" ht="15" customHeight="1">
      <c r="A73" s="58"/>
      <c r="B73" s="252"/>
      <c r="C73" s="284"/>
      <c r="D73" s="284"/>
      <c r="E73" s="284"/>
      <c r="F73" s="157"/>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row>
    <row r="74" spans="1:68" s="88" customFormat="1" ht="15" customHeight="1">
      <c r="A74" s="58"/>
      <c r="B74" s="252"/>
      <c r="C74" s="284"/>
      <c r="D74" s="284"/>
      <c r="E74" s="284"/>
      <c r="F74" s="157"/>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row>
    <row r="75" spans="1:68" s="88" customFormat="1" ht="15" customHeight="1">
      <c r="A75" s="58"/>
      <c r="B75" s="252"/>
      <c r="C75" s="284"/>
      <c r="D75" s="284"/>
      <c r="E75" s="284"/>
      <c r="F75" s="157"/>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row>
    <row r="76" spans="1:68" s="88" customFormat="1" ht="15" customHeight="1">
      <c r="A76" s="58"/>
      <c r="B76" s="252"/>
      <c r="C76" s="284"/>
      <c r="D76" s="284"/>
      <c r="E76" s="284"/>
      <c r="F76" s="157"/>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row>
    <row r="77" spans="1:68" s="88" customFormat="1" ht="15" customHeight="1">
      <c r="A77" s="58"/>
      <c r="B77" s="252"/>
      <c r="C77" s="284"/>
      <c r="D77" s="284"/>
      <c r="E77" s="284"/>
      <c r="F77" s="157"/>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row>
    <row r="78" spans="1:68" s="88" customFormat="1" ht="15" customHeight="1">
      <c r="A78" s="58"/>
      <c r="B78" s="252"/>
      <c r="C78" s="284"/>
      <c r="D78" s="284"/>
      <c r="E78" s="284"/>
      <c r="F78" s="157"/>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row>
    <row r="79" spans="1:68" s="88" customFormat="1" ht="15" customHeight="1">
      <c r="A79" s="58"/>
      <c r="B79" s="252"/>
      <c r="C79" s="284"/>
      <c r="D79" s="284"/>
      <c r="E79" s="284"/>
      <c r="F79" s="157"/>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row>
    <row r="80" spans="1:68" s="88" customFormat="1" ht="15" customHeight="1">
      <c r="A80" s="58"/>
      <c r="B80" s="252"/>
      <c r="C80" s="284"/>
      <c r="D80" s="284"/>
      <c r="E80" s="284"/>
      <c r="F80" s="157"/>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row>
    <row r="81" spans="1:68" s="88" customFormat="1" ht="15" customHeight="1">
      <c r="A81" s="58"/>
      <c r="B81" s="252"/>
      <c r="C81" s="284"/>
      <c r="D81" s="284"/>
      <c r="E81" s="284"/>
      <c r="F81" s="157"/>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row>
    <row r="82" spans="1:68" s="88" customFormat="1" ht="15" customHeight="1">
      <c r="A82" s="58"/>
      <c r="B82" s="252"/>
      <c r="C82" s="284"/>
      <c r="D82" s="284"/>
      <c r="E82" s="284"/>
      <c r="F82" s="157"/>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row>
    <row r="83" spans="1:68" s="88" customFormat="1" ht="15" customHeight="1">
      <c r="A83" s="58"/>
      <c r="B83" s="252"/>
      <c r="C83" s="284"/>
      <c r="D83" s="284"/>
      <c r="E83" s="284"/>
      <c r="F83" s="157"/>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row>
    <row r="84" spans="1:68" s="88" customFormat="1" ht="15" customHeight="1">
      <c r="A84" s="58"/>
      <c r="B84" s="252"/>
      <c r="C84" s="284"/>
      <c r="D84" s="284"/>
      <c r="E84" s="284"/>
      <c r="F84" s="157"/>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row>
    <row r="85" spans="1:68" ht="24.75" customHeight="1">
      <c r="B85" s="242"/>
      <c r="F85" s="157"/>
    </row>
    <row r="86" spans="1:68" ht="24.75" customHeight="1">
      <c r="B86" s="242"/>
    </row>
    <row r="87" spans="1:68" ht="24.75" customHeight="1">
      <c r="B87" s="242"/>
    </row>
    <row r="88" spans="1:68" ht="24.75" customHeight="1">
      <c r="B88" s="242"/>
    </row>
    <row r="89" spans="1:68" ht="24.75" customHeight="1">
      <c r="B89" s="242"/>
    </row>
    <row r="90" spans="1:68" ht="24.75" customHeight="1">
      <c r="B90" s="242"/>
    </row>
    <row r="91" spans="1:68" ht="24.75" customHeight="1">
      <c r="B91" s="242"/>
    </row>
    <row r="92" spans="1:68" ht="24.75" customHeight="1">
      <c r="B92" s="242"/>
    </row>
    <row r="93" spans="1:68" ht="24.75" customHeight="1">
      <c r="B93" s="242"/>
    </row>
    <row r="94" spans="1:68" ht="24.75" customHeight="1">
      <c r="B94" s="242"/>
    </row>
    <row r="95" spans="1:68" ht="24.75" customHeight="1">
      <c r="B95" s="242"/>
    </row>
    <row r="96" spans="1:68" ht="24.75" customHeight="1">
      <c r="B96" s="242"/>
    </row>
    <row r="97" spans="2:2" ht="24.75" customHeight="1">
      <c r="B97" s="242"/>
    </row>
    <row r="98" spans="2:2" ht="24.75" customHeight="1">
      <c r="B98" s="242"/>
    </row>
    <row r="99" spans="2:2" ht="24.75" customHeight="1">
      <c r="B99" s="242"/>
    </row>
    <row r="100" spans="2:2" ht="24.75" customHeight="1">
      <c r="B100" s="242"/>
    </row>
    <row r="101" spans="2:2" ht="24.75" customHeight="1">
      <c r="B101" s="242"/>
    </row>
    <row r="102" spans="2:2" ht="24.75" customHeight="1">
      <c r="B102" s="242"/>
    </row>
    <row r="103" spans="2:2" ht="24.75" customHeight="1">
      <c r="B103" s="242"/>
    </row>
    <row r="104" spans="2:2" ht="24.75" customHeight="1">
      <c r="B104" s="242"/>
    </row>
    <row r="105" spans="2:2" ht="24.75" customHeight="1">
      <c r="B105" s="242"/>
    </row>
    <row r="106" spans="2:2" ht="24.75" customHeight="1">
      <c r="B106" s="242"/>
    </row>
    <row r="107" spans="2:2" ht="24.75" customHeight="1">
      <c r="B107" s="24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activeCell="I18" sqref="I18:I38"/>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6" t="s">
        <v>33</v>
      </c>
      <c r="B1" s="339"/>
      <c r="C1" s="339"/>
      <c r="D1" s="339"/>
      <c r="E1" s="37"/>
      <c r="F1" s="37"/>
      <c r="G1" s="1"/>
      <c r="I1" s="1"/>
      <c r="J1" s="182"/>
    </row>
    <row r="2" spans="1:133" ht="5.25" customHeight="1">
      <c r="B2" s="3"/>
      <c r="D2" s="1"/>
      <c r="E2" s="1"/>
      <c r="F2" s="1"/>
      <c r="G2" s="1"/>
      <c r="I2" s="1"/>
      <c r="J2" s="1"/>
    </row>
    <row r="3" spans="1:133" s="67" customFormat="1" ht="15" customHeight="1">
      <c r="A3" s="42" t="s">
        <v>3460</v>
      </c>
      <c r="B3" s="42"/>
      <c r="C3" s="42"/>
      <c r="D3" s="42"/>
      <c r="E3" s="42"/>
      <c r="F3" s="42"/>
      <c r="G3" s="42"/>
      <c r="H3" s="42"/>
      <c r="I3" s="42"/>
      <c r="J3" s="42"/>
    </row>
    <row r="4" spans="1:133" s="67" customFormat="1" ht="15" customHeight="1">
      <c r="A4" s="43" t="s">
        <v>3459</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0">
        <v>44562</v>
      </c>
      <c r="B6" s="356"/>
      <c r="C6" s="356"/>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1"/>
      <c r="C7" s="46"/>
      <c r="D7" s="357" t="s">
        <v>3360</v>
      </c>
      <c r="E7" s="357"/>
      <c r="F7" s="46"/>
      <c r="G7" s="358" t="s">
        <v>3361</v>
      </c>
      <c r="H7" s="46"/>
      <c r="I7" s="360" t="s">
        <v>3362</v>
      </c>
      <c r="J7" s="360"/>
    </row>
    <row r="8" spans="1:133" s="67" customFormat="1" ht="21.9" customHeight="1">
      <c r="B8" s="341"/>
      <c r="C8" s="46"/>
      <c r="D8" s="189" t="s">
        <v>3356</v>
      </c>
      <c r="E8" s="189" t="s">
        <v>37</v>
      </c>
      <c r="F8" s="46"/>
      <c r="G8" s="359"/>
      <c r="H8" s="46"/>
      <c r="I8" s="189" t="s">
        <v>3356</v>
      </c>
      <c r="J8" s="189" t="s">
        <v>37</v>
      </c>
    </row>
    <row r="9" spans="1:133" s="34" customFormat="1" ht="26.25" customHeight="1">
      <c r="A9" s="190"/>
      <c r="B9" s="191" t="s">
        <v>38</v>
      </c>
      <c r="C9" s="192"/>
      <c r="D9" s="193">
        <f>SUM(D12:D15)</f>
        <v>449</v>
      </c>
      <c r="E9" s="193">
        <f>SUM(E12:E15)</f>
        <v>0</v>
      </c>
      <c r="F9" s="194"/>
      <c r="G9" s="306">
        <f>SUM(G12:G15)</f>
        <v>104749</v>
      </c>
      <c r="H9" s="306"/>
      <c r="I9" s="306">
        <f>(D9*100000/G9)/1</f>
        <v>428.64371020248404</v>
      </c>
      <c r="J9" s="307">
        <f>(E9*100000/G9)/7</f>
        <v>0</v>
      </c>
      <c r="K9" s="33"/>
      <c r="L9" s="33"/>
      <c r="M9" s="33"/>
    </row>
    <row r="10" spans="1:133" ht="9" customHeight="1">
      <c r="A10" s="67"/>
      <c r="B10" s="191"/>
      <c r="C10" s="197"/>
      <c r="D10" s="193"/>
      <c r="E10" s="193"/>
      <c r="F10" s="194"/>
      <c r="G10" s="306"/>
      <c r="H10" s="306"/>
      <c r="I10" s="306"/>
      <c r="J10" s="307"/>
      <c r="K10" s="33"/>
      <c r="L10" s="6"/>
    </row>
    <row r="11" spans="1:133" s="34" customFormat="1" ht="13.5" customHeight="1">
      <c r="A11" s="190"/>
      <c r="B11" s="55" t="s">
        <v>9</v>
      </c>
      <c r="C11" s="199"/>
      <c r="D11" s="193"/>
      <c r="E11" s="193"/>
      <c r="F11" s="194"/>
      <c r="G11" s="225"/>
      <c r="H11" s="225"/>
      <c r="I11" s="225"/>
      <c r="J11" s="308"/>
      <c r="K11" s="33"/>
      <c r="L11" s="33"/>
    </row>
    <row r="12" spans="1:133" ht="13.5" customHeight="1">
      <c r="A12" s="67"/>
      <c r="B12" s="57" t="s">
        <v>5</v>
      </c>
      <c r="C12" s="200"/>
      <c r="D12" s="246">
        <f>'ATR-A2.2'!F12</f>
        <v>15</v>
      </c>
      <c r="E12" s="246">
        <f>'ATR-A2.2'!E12</f>
        <v>0</v>
      </c>
      <c r="F12" s="198"/>
      <c r="G12" s="225">
        <f>G18</f>
        <v>4240</v>
      </c>
      <c r="H12" s="225"/>
      <c r="I12" s="225">
        <f>(D12*100000/G12)/1</f>
        <v>353.77358490566036</v>
      </c>
      <c r="J12" s="308">
        <f>(E12*100000/G12)/7</f>
        <v>0</v>
      </c>
      <c r="K12" s="33"/>
      <c r="L12" s="33"/>
    </row>
    <row r="13" spans="1:133" ht="13.5" customHeight="1">
      <c r="A13" s="67"/>
      <c r="B13" s="57" t="s">
        <v>6</v>
      </c>
      <c r="C13" s="200"/>
      <c r="D13" s="246">
        <f>'ATR-A2.2'!F13</f>
        <v>98</v>
      </c>
      <c r="E13" s="246">
        <f>'ATR-A2.2'!E13</f>
        <v>0</v>
      </c>
      <c r="F13" s="198"/>
      <c r="G13" s="225">
        <f>SUM(G19:G22)</f>
        <v>24649</v>
      </c>
      <c r="H13" s="225"/>
      <c r="I13" s="225">
        <f t="shared" ref="I13:I15" si="0">(D13*100000/G13)/1</f>
        <v>397.58205201022355</v>
      </c>
      <c r="J13" s="308">
        <f t="shared" ref="J13:J15" si="1">(E13*100000/G13)/7</f>
        <v>0</v>
      </c>
      <c r="K13" s="33"/>
      <c r="L13" s="33"/>
    </row>
    <row r="14" spans="1:133" ht="13.5" customHeight="1">
      <c r="A14" s="67"/>
      <c r="B14" s="57" t="s">
        <v>44</v>
      </c>
      <c r="C14" s="200"/>
      <c r="D14" s="246">
        <f>'ATR-A2.2'!F14</f>
        <v>35</v>
      </c>
      <c r="E14" s="246">
        <f>'ATR-A2.2'!E14</f>
        <v>0</v>
      </c>
      <c r="F14" s="198"/>
      <c r="G14" s="225">
        <f>G23</f>
        <v>5441</v>
      </c>
      <c r="H14" s="225"/>
      <c r="I14" s="225">
        <f t="shared" si="0"/>
        <v>643.26410586289285</v>
      </c>
      <c r="J14" s="308">
        <f t="shared" si="1"/>
        <v>0</v>
      </c>
      <c r="K14" s="33"/>
      <c r="L14" s="33"/>
    </row>
    <row r="15" spans="1:133" ht="13.5" customHeight="1">
      <c r="A15" s="67"/>
      <c r="B15" s="57" t="s">
        <v>7</v>
      </c>
      <c r="C15" s="200"/>
      <c r="D15" s="246">
        <f>'ATR-A2.2'!F15</f>
        <v>301</v>
      </c>
      <c r="E15" s="246">
        <f>'ATR-A2.2'!E15</f>
        <v>0</v>
      </c>
      <c r="F15" s="198"/>
      <c r="G15" s="225">
        <f>SUM(G24:G38)</f>
        <v>70419</v>
      </c>
      <c r="H15" s="225"/>
      <c r="I15" s="225">
        <f t="shared" si="0"/>
        <v>427.44145756116956</v>
      </c>
      <c r="J15" s="308">
        <f t="shared" si="1"/>
        <v>0</v>
      </c>
      <c r="K15" s="33"/>
      <c r="L15" s="33"/>
      <c r="N15" s="6"/>
    </row>
    <row r="16" spans="1:133" ht="9" customHeight="1">
      <c r="A16" s="67"/>
      <c r="B16" s="202"/>
      <c r="C16" s="200"/>
      <c r="D16" s="246"/>
      <c r="E16" s="246"/>
      <c r="F16" s="198"/>
      <c r="G16" s="225"/>
      <c r="H16" s="225"/>
      <c r="I16" s="225"/>
      <c r="J16" s="308"/>
      <c r="K16" s="33"/>
      <c r="L16" s="33"/>
    </row>
    <row r="17" spans="1:13" ht="13.5" customHeight="1">
      <c r="A17" s="67"/>
      <c r="B17" s="55" t="s">
        <v>3363</v>
      </c>
      <c r="C17" s="200"/>
      <c r="D17" s="246"/>
      <c r="E17" s="246"/>
      <c r="F17" s="198"/>
      <c r="G17" s="225"/>
      <c r="H17" s="225"/>
      <c r="I17" s="225"/>
      <c r="J17" s="308"/>
      <c r="K17" s="33"/>
      <c r="L17" s="33"/>
    </row>
    <row r="18" spans="1:13" ht="13.5" customHeight="1">
      <c r="A18" s="203" t="s">
        <v>39</v>
      </c>
      <c r="B18" s="137" t="s">
        <v>573</v>
      </c>
      <c r="C18" s="200"/>
      <c r="D18" s="246">
        <f>SUM('ATR-A2.2'!F18:F18)</f>
        <v>12</v>
      </c>
      <c r="E18" s="246">
        <f>SUM('ATR-A2.2'!E18:E18)</f>
        <v>0</v>
      </c>
      <c r="F18" s="198"/>
      <c r="G18" s="225">
        <v>4240</v>
      </c>
      <c r="H18" s="225"/>
      <c r="I18" s="225">
        <f>(D18*100000/G18)/1</f>
        <v>283.01886792452831</v>
      </c>
      <c r="J18" s="308">
        <f>(E18*100000/G18)/7</f>
        <v>0</v>
      </c>
      <c r="K18" s="33"/>
      <c r="L18" s="33"/>
      <c r="M18" s="204"/>
    </row>
    <row r="19" spans="1:13" ht="13.5" customHeight="1">
      <c r="A19" s="203" t="s">
        <v>40</v>
      </c>
      <c r="B19" s="137" t="s">
        <v>580</v>
      </c>
      <c r="C19" s="200"/>
      <c r="D19" s="246">
        <f>SUM('ATR-A2.2'!F21)</f>
        <v>1</v>
      </c>
      <c r="E19" s="246">
        <f>SUM('ATR-A2.2'!E21)</f>
        <v>0</v>
      </c>
      <c r="F19" s="198"/>
      <c r="G19" s="225">
        <v>132</v>
      </c>
      <c r="H19" s="225"/>
      <c r="I19" s="225">
        <f t="shared" ref="I19:I38" si="2">(D19*100000/G19)/1</f>
        <v>757.57575757575762</v>
      </c>
      <c r="J19" s="308">
        <f t="shared" ref="J19:J37" si="3">(E19*100000/G19)/7</f>
        <v>0</v>
      </c>
      <c r="K19" s="33"/>
      <c r="L19" s="33"/>
      <c r="M19" s="204"/>
    </row>
    <row r="20" spans="1:13" ht="13.5" customHeight="1">
      <c r="A20" s="203" t="s">
        <v>41</v>
      </c>
      <c r="B20" s="137" t="s">
        <v>589</v>
      </c>
      <c r="C20" s="200"/>
      <c r="D20" s="246">
        <f ca="1">SUM('ATR-A2.2'!F22:F41)</f>
        <v>0</v>
      </c>
      <c r="E20" s="246">
        <f>SUM('ATR-A2.2'!E22:E41)</f>
        <v>0</v>
      </c>
      <c r="F20" s="198"/>
      <c r="G20" s="225">
        <v>23306</v>
      </c>
      <c r="H20" s="225"/>
      <c r="I20" s="225">
        <f t="shared" ca="1" si="2"/>
        <v>283.01886792452831</v>
      </c>
      <c r="J20" s="308">
        <f t="shared" si="3"/>
        <v>0</v>
      </c>
      <c r="K20" s="33"/>
      <c r="L20" s="33"/>
    </row>
    <row r="21" spans="1:13" s="34" customFormat="1" ht="13.5" customHeight="1">
      <c r="A21" s="203" t="s">
        <v>622</v>
      </c>
      <c r="B21" s="85" t="s">
        <v>623</v>
      </c>
      <c r="C21" s="205"/>
      <c r="D21" s="248"/>
      <c r="E21" s="248"/>
      <c r="F21" s="194"/>
      <c r="G21" s="225">
        <v>171</v>
      </c>
      <c r="H21" s="225"/>
      <c r="I21" s="225">
        <f t="shared" si="2"/>
        <v>0</v>
      </c>
      <c r="J21" s="308">
        <f t="shared" si="3"/>
        <v>0</v>
      </c>
      <c r="K21" s="33"/>
      <c r="L21" s="33"/>
    </row>
    <row r="22" spans="1:13" ht="13.5" customHeight="1">
      <c r="A22" s="203" t="s">
        <v>42</v>
      </c>
      <c r="B22" s="137" t="s">
        <v>3364</v>
      </c>
      <c r="C22" s="200"/>
      <c r="D22" s="246">
        <f>SUM('ATR-A2.2'!F42:F44)</f>
        <v>23</v>
      </c>
      <c r="E22" s="246">
        <f>SUM('ATR-A2.2'!E42:E44)</f>
        <v>0</v>
      </c>
      <c r="F22" s="198"/>
      <c r="G22" s="225">
        <v>1040</v>
      </c>
      <c r="H22" s="225"/>
      <c r="I22" s="225">
        <f t="shared" si="2"/>
        <v>2211.5384615384614</v>
      </c>
      <c r="J22" s="308">
        <f t="shared" si="3"/>
        <v>0</v>
      </c>
      <c r="K22" s="33"/>
      <c r="L22" s="33"/>
    </row>
    <row r="23" spans="1:13" ht="13.5" customHeight="1">
      <c r="A23" s="203" t="s">
        <v>43</v>
      </c>
      <c r="B23" s="137" t="s">
        <v>44</v>
      </c>
      <c r="C23" s="200"/>
      <c r="D23" s="246">
        <f>SUM('ATR-A2.2'!F45:F47)</f>
        <v>25</v>
      </c>
      <c r="E23" s="246">
        <f>SUM('ATR-A2.2'!E45:E47)</f>
        <v>0</v>
      </c>
      <c r="F23" s="198"/>
      <c r="G23" s="225">
        <v>5441</v>
      </c>
      <c r="H23" s="225"/>
      <c r="I23" s="225">
        <f t="shared" si="2"/>
        <v>459.47436133063775</v>
      </c>
      <c r="J23" s="308">
        <f t="shared" si="3"/>
        <v>0</v>
      </c>
      <c r="K23" s="33"/>
      <c r="L23" s="33"/>
    </row>
    <row r="24" spans="1:13" ht="13.5" customHeight="1">
      <c r="A24" s="203" t="s">
        <v>3463</v>
      </c>
      <c r="B24" s="85" t="s">
        <v>3365</v>
      </c>
      <c r="C24" s="200"/>
      <c r="D24" s="246">
        <f>SUM('ATR-A2.2'!F48:F50)</f>
        <v>26</v>
      </c>
      <c r="E24" s="246">
        <f>SUM('ATR-A2.2'!E48:E50)</f>
        <v>0</v>
      </c>
      <c r="F24" s="198"/>
      <c r="G24" s="225">
        <v>13689</v>
      </c>
      <c r="H24" s="225"/>
      <c r="I24" s="225">
        <f t="shared" si="2"/>
        <v>189.93352326685661</v>
      </c>
      <c r="J24" s="308">
        <f t="shared" si="3"/>
        <v>0</v>
      </c>
      <c r="K24" s="33"/>
      <c r="L24" s="33"/>
    </row>
    <row r="25" spans="1:13" ht="13.5" customHeight="1">
      <c r="A25" s="203" t="s">
        <v>45</v>
      </c>
      <c r="B25" s="137" t="s">
        <v>639</v>
      </c>
      <c r="C25" s="200"/>
      <c r="D25" s="246">
        <f>SUM('ATR-A2.2'!F51:F53)</f>
        <v>181</v>
      </c>
      <c r="E25" s="246">
        <f>SUM('ATR-A2.2'!E51:E53)</f>
        <v>0</v>
      </c>
      <c r="F25" s="206"/>
      <c r="G25" s="225">
        <v>3585</v>
      </c>
      <c r="H25" s="225"/>
      <c r="I25" s="225">
        <f t="shared" si="2"/>
        <v>5048.8145048814504</v>
      </c>
      <c r="J25" s="308">
        <f t="shared" si="3"/>
        <v>0</v>
      </c>
      <c r="K25" s="33"/>
      <c r="L25" s="33"/>
    </row>
    <row r="26" spans="1:13" s="34" customFormat="1" ht="13.5" customHeight="1">
      <c r="A26" s="203" t="s">
        <v>46</v>
      </c>
      <c r="B26" s="137" t="s">
        <v>646</v>
      </c>
      <c r="C26" s="205"/>
      <c r="D26" s="246">
        <f>SUM('ATR-A2.2'!F54:F55)</f>
        <v>17</v>
      </c>
      <c r="E26" s="246">
        <f>SUM('ATR-A2.2'!E54:E55)</f>
        <v>0</v>
      </c>
      <c r="F26" s="194"/>
      <c r="G26" s="225">
        <v>6488</v>
      </c>
      <c r="H26" s="225"/>
      <c r="I26" s="225">
        <f t="shared" si="2"/>
        <v>262.02219482120836</v>
      </c>
      <c r="J26" s="308">
        <f t="shared" si="3"/>
        <v>0</v>
      </c>
      <c r="K26" s="33"/>
      <c r="L26" s="33"/>
    </row>
    <row r="27" spans="1:13" ht="13.5" customHeight="1">
      <c r="A27" s="203" t="s">
        <v>47</v>
      </c>
      <c r="B27" s="137" t="s">
        <v>650</v>
      </c>
      <c r="C27" s="200"/>
      <c r="D27" s="246">
        <f ca="1">SUM('ATR-A2.2'!F56:F57)</f>
        <v>0</v>
      </c>
      <c r="E27" s="246">
        <f>SUM('ATR-A2.2'!E56:E57)</f>
        <v>0</v>
      </c>
      <c r="F27" s="198"/>
      <c r="G27" s="225">
        <v>1421</v>
      </c>
      <c r="H27" s="225"/>
      <c r="I27" s="225">
        <f t="shared" ca="1" si="2"/>
        <v>283.01886792452831</v>
      </c>
      <c r="J27" s="308">
        <f t="shared" si="3"/>
        <v>0</v>
      </c>
      <c r="K27" s="33"/>
      <c r="L27" s="33"/>
    </row>
    <row r="28" spans="1:13" s="34" customFormat="1" ht="13.5" customHeight="1">
      <c r="A28" s="203" t="s">
        <v>48</v>
      </c>
      <c r="B28" s="137" t="s">
        <v>658</v>
      </c>
      <c r="C28" s="192"/>
      <c r="D28" s="246">
        <v>0</v>
      </c>
      <c r="E28" s="246">
        <f>SUM('ATR-A2.2'!E58:E59)</f>
        <v>0</v>
      </c>
      <c r="F28" s="194"/>
      <c r="G28" s="225">
        <v>1366</v>
      </c>
      <c r="H28" s="225"/>
      <c r="I28" s="225">
        <f t="shared" si="2"/>
        <v>0</v>
      </c>
      <c r="J28" s="308">
        <f t="shared" si="3"/>
        <v>0</v>
      </c>
      <c r="K28" s="33"/>
      <c r="L28" s="33"/>
    </row>
    <row r="29" spans="1:13" ht="13.5" customHeight="1">
      <c r="A29" s="203" t="s">
        <v>53</v>
      </c>
      <c r="B29" s="137" t="s">
        <v>663</v>
      </c>
      <c r="C29" s="200"/>
      <c r="D29" s="246">
        <f>SUM('ATR-A2.2'!F60:F60)</f>
        <v>0</v>
      </c>
      <c r="E29" s="246">
        <f>SUM('ATR-A2.2'!E60:E60)</f>
        <v>0</v>
      </c>
      <c r="F29" s="198"/>
      <c r="G29" s="225">
        <v>321</v>
      </c>
      <c r="H29" s="225"/>
      <c r="I29" s="225">
        <f t="shared" si="2"/>
        <v>0</v>
      </c>
      <c r="J29" s="308">
        <f t="shared" si="3"/>
        <v>0</v>
      </c>
      <c r="K29" s="33"/>
      <c r="L29" s="33"/>
    </row>
    <row r="30" spans="1:13" s="34" customFormat="1" ht="13.5" customHeight="1">
      <c r="A30" s="203" t="s">
        <v>49</v>
      </c>
      <c r="B30" s="137" t="s">
        <v>664</v>
      </c>
      <c r="C30" s="199"/>
      <c r="D30" s="246">
        <f>SUM('ATR-A2.2'!F61:F66)</f>
        <v>0</v>
      </c>
      <c r="E30" s="246">
        <f>SUM('ATR-A2.2'!E61:E66)</f>
        <v>0</v>
      </c>
      <c r="F30" s="194"/>
      <c r="G30" s="225">
        <v>3032</v>
      </c>
      <c r="H30" s="225"/>
      <c r="I30" s="225">
        <f t="shared" si="2"/>
        <v>0</v>
      </c>
      <c r="J30" s="308">
        <f t="shared" si="3"/>
        <v>0</v>
      </c>
      <c r="K30" s="33"/>
      <c r="L30" s="33"/>
    </row>
    <row r="31" spans="1:13" ht="13.5" customHeight="1">
      <c r="A31" s="203" t="s">
        <v>50</v>
      </c>
      <c r="B31" s="137" t="s">
        <v>3366</v>
      </c>
      <c r="C31" s="200"/>
      <c r="D31" s="246">
        <f>SUM('ATR-A2.2'!F47:F50)</f>
        <v>35</v>
      </c>
      <c r="E31" s="246">
        <f>SUM('ATR-A2.2'!E67:E72)</f>
        <v>0</v>
      </c>
      <c r="F31" s="198"/>
      <c r="G31" s="225">
        <v>6663</v>
      </c>
      <c r="H31" s="225"/>
      <c r="I31" s="225">
        <f t="shared" si="2"/>
        <v>525.28890889989498</v>
      </c>
      <c r="J31" s="308">
        <f t="shared" si="3"/>
        <v>0</v>
      </c>
      <c r="K31" s="33"/>
      <c r="L31" s="33"/>
    </row>
    <row r="32" spans="1:13" ht="13.5" customHeight="1">
      <c r="A32" s="203" t="s">
        <v>54</v>
      </c>
      <c r="B32" s="85" t="s">
        <v>3367</v>
      </c>
      <c r="C32" s="200"/>
      <c r="D32" s="246">
        <f>SUM('ATR-A2.2'!F51)</f>
        <v>7</v>
      </c>
      <c r="E32" s="246">
        <f>SUM('ATR-A2.2'!E73:E73)</f>
        <v>0</v>
      </c>
      <c r="F32" s="198"/>
      <c r="G32" s="225">
        <v>7039</v>
      </c>
      <c r="H32" s="225"/>
      <c r="I32" s="225">
        <f t="shared" si="2"/>
        <v>99.445944026140083</v>
      </c>
      <c r="J32" s="308">
        <f t="shared" si="3"/>
        <v>0</v>
      </c>
      <c r="K32" s="33"/>
      <c r="L32" s="33"/>
    </row>
    <row r="33" spans="1:12" ht="13.5" customHeight="1">
      <c r="A33" s="203" t="s">
        <v>55</v>
      </c>
      <c r="B33" s="137" t="s">
        <v>682</v>
      </c>
      <c r="C33" s="197"/>
      <c r="D33" s="246">
        <f>SUM('ATR-A2.2'!F52)</f>
        <v>3</v>
      </c>
      <c r="E33" s="246">
        <f>SUM('ATR-A2.2'!E74:E74)</f>
        <v>0</v>
      </c>
      <c r="F33" s="206"/>
      <c r="G33" s="225">
        <v>9045</v>
      </c>
      <c r="H33" s="225"/>
      <c r="I33" s="225">
        <f t="shared" si="2"/>
        <v>33.16749585406302</v>
      </c>
      <c r="J33" s="308">
        <f t="shared" si="3"/>
        <v>0</v>
      </c>
      <c r="K33" s="33"/>
      <c r="L33" s="33"/>
    </row>
    <row r="34" spans="1:12" s="34" customFormat="1" ht="13.5" customHeight="1">
      <c r="A34" s="203" t="s">
        <v>683</v>
      </c>
      <c r="B34" s="137" t="s">
        <v>684</v>
      </c>
      <c r="C34" s="199"/>
      <c r="D34" s="246">
        <f>SUM('ATR-A2.2'!F53:F55)</f>
        <v>188</v>
      </c>
      <c r="E34" s="246">
        <f>SUM('ATR-A2.2'!E75:E77)</f>
        <v>0</v>
      </c>
      <c r="F34" s="194"/>
      <c r="G34" s="225">
        <v>11561</v>
      </c>
      <c r="H34" s="225"/>
      <c r="I34" s="225">
        <f t="shared" si="2"/>
        <v>1626.1569068419687</v>
      </c>
      <c r="J34" s="308">
        <f t="shared" si="3"/>
        <v>0</v>
      </c>
      <c r="K34" s="33"/>
      <c r="L34" s="33"/>
    </row>
    <row r="35" spans="1:12" ht="13.5" customHeight="1">
      <c r="A35" s="203" t="s">
        <v>691</v>
      </c>
      <c r="B35" s="137" t="s">
        <v>3368</v>
      </c>
      <c r="C35" s="200"/>
      <c r="D35" s="246">
        <v>9</v>
      </c>
      <c r="E35" s="246">
        <f>SUM('ATR-A2.2'!E78:E81)</f>
        <v>0</v>
      </c>
      <c r="F35" s="198"/>
      <c r="G35" s="225">
        <v>1795</v>
      </c>
      <c r="H35" s="225"/>
      <c r="I35" s="225">
        <f t="shared" si="2"/>
        <v>501.39275766016715</v>
      </c>
      <c r="J35" s="308">
        <f t="shared" si="3"/>
        <v>0</v>
      </c>
      <c r="K35" s="33"/>
      <c r="L35" s="33"/>
    </row>
    <row r="36" spans="1:12" s="34" customFormat="1" ht="13.5" customHeight="1">
      <c r="A36" s="203" t="s">
        <v>700</v>
      </c>
      <c r="B36" s="137" t="s">
        <v>701</v>
      </c>
      <c r="C36" s="205"/>
      <c r="D36" s="246">
        <v>0</v>
      </c>
      <c r="E36" s="246">
        <f>SUM('ATR-A2.2'!E82:E84)</f>
        <v>0</v>
      </c>
      <c r="F36" s="194"/>
      <c r="G36" s="225">
        <v>1814</v>
      </c>
      <c r="H36" s="225"/>
      <c r="I36" s="225">
        <f t="shared" si="2"/>
        <v>0</v>
      </c>
      <c r="J36" s="308">
        <f t="shared" si="3"/>
        <v>0</v>
      </c>
      <c r="K36" s="33"/>
      <c r="L36" s="33"/>
    </row>
    <row r="37" spans="1:12" ht="13.5" customHeight="1">
      <c r="A37" s="203" t="s">
        <v>706</v>
      </c>
      <c r="B37" s="85" t="s">
        <v>3369</v>
      </c>
      <c r="C37" s="200"/>
      <c r="D37" s="246">
        <v>0</v>
      </c>
      <c r="E37" s="246">
        <f>SUM('ATR-A2.2'!E85:E85)</f>
        <v>0</v>
      </c>
      <c r="F37" s="198"/>
      <c r="G37" s="225">
        <v>2597</v>
      </c>
      <c r="H37" s="225"/>
      <c r="I37" s="225">
        <f t="shared" si="2"/>
        <v>0</v>
      </c>
      <c r="J37" s="308">
        <f t="shared" si="3"/>
        <v>0</v>
      </c>
      <c r="K37" s="33"/>
      <c r="L37" s="33"/>
    </row>
    <row r="38" spans="1:12" ht="13.5" customHeight="1">
      <c r="A38" s="203" t="s">
        <v>712</v>
      </c>
      <c r="B38" s="85" t="s">
        <v>713</v>
      </c>
      <c r="C38" s="200"/>
      <c r="D38" s="246">
        <v>0</v>
      </c>
      <c r="E38" s="246">
        <v>0</v>
      </c>
      <c r="F38" s="198"/>
      <c r="G38" s="225">
        <v>3</v>
      </c>
      <c r="H38" s="225"/>
      <c r="I38" s="225">
        <f t="shared" si="2"/>
        <v>0</v>
      </c>
      <c r="J38" s="308">
        <f t="shared" ref="J38" si="4">(E38*100000/G38)</f>
        <v>0</v>
      </c>
      <c r="K38" s="33"/>
      <c r="L38" s="33"/>
    </row>
    <row r="39" spans="1:12" s="11" customFormat="1" ht="15" customHeight="1">
      <c r="A39" s="174" t="s">
        <v>149</v>
      </c>
      <c r="B39" s="207" t="s">
        <v>714</v>
      </c>
      <c r="C39" s="66"/>
      <c r="D39" s="66"/>
      <c r="E39" s="193"/>
      <c r="F39" s="66"/>
      <c r="G39" s="198"/>
      <c r="H39" s="201"/>
      <c r="I39" s="196" t="s">
        <v>3370</v>
      </c>
      <c r="J39" s="198" t="s">
        <v>3370</v>
      </c>
    </row>
    <row r="40" spans="1:12" s="11" customFormat="1" ht="9" customHeight="1">
      <c r="A40" s="208"/>
      <c r="B40" s="209"/>
      <c r="C40" s="210"/>
      <c r="D40" s="210"/>
      <c r="E40" s="210"/>
      <c r="F40" s="210"/>
      <c r="G40" s="210"/>
      <c r="H40" s="15"/>
    </row>
    <row r="41" spans="1:12" ht="18" customHeight="1">
      <c r="A41" s="354" t="s">
        <v>3371</v>
      </c>
      <c r="B41" s="354"/>
      <c r="C41" s="354"/>
      <c r="D41" s="354"/>
      <c r="E41" s="354"/>
      <c r="F41" s="354"/>
      <c r="G41" s="354"/>
      <c r="H41" s="354"/>
      <c r="I41" s="354"/>
      <c r="J41" s="211"/>
      <c r="K41" s="141"/>
    </row>
    <row r="42" spans="1:12" ht="24.75" customHeight="1">
      <c r="A42" s="355" t="s">
        <v>3372</v>
      </c>
      <c r="B42" s="355"/>
      <c r="C42" s="355"/>
      <c r="D42" s="355"/>
      <c r="E42" s="355"/>
      <c r="F42" s="355"/>
      <c r="G42" s="355"/>
      <c r="H42" s="355"/>
      <c r="I42" s="355"/>
      <c r="J42" s="230"/>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workbookViewId="0">
      <selection activeCell="J32" sqref="J32"/>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6" t="s">
        <v>33</v>
      </c>
      <c r="B1" s="339"/>
      <c r="C1" s="339"/>
      <c r="D1" s="339"/>
      <c r="E1" s="37"/>
      <c r="F1" s="37"/>
      <c r="G1" s="1"/>
      <c r="I1" s="1"/>
      <c r="J1" s="182"/>
    </row>
    <row r="2" spans="1:133" ht="5.25" customHeight="1">
      <c r="B2" s="3"/>
      <c r="D2" s="1"/>
      <c r="E2" s="1"/>
      <c r="F2" s="1"/>
      <c r="G2" s="1"/>
      <c r="I2" s="1"/>
      <c r="J2" s="1"/>
    </row>
    <row r="3" spans="1:133" s="67" customFormat="1" ht="15" customHeight="1">
      <c r="A3" s="42" t="s">
        <v>3461</v>
      </c>
      <c r="B3" s="42"/>
      <c r="C3" s="42"/>
      <c r="D3" s="42"/>
      <c r="E3" s="42"/>
      <c r="F3" s="42"/>
      <c r="G3" s="42"/>
      <c r="H3" s="42"/>
      <c r="I3" s="42"/>
      <c r="J3" s="42"/>
    </row>
    <row r="4" spans="1:133" s="67" customFormat="1" ht="15" customHeight="1">
      <c r="A4" s="43" t="s">
        <v>3462</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0">
        <v>44562</v>
      </c>
      <c r="B6" s="356"/>
      <c r="C6" s="356"/>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1"/>
      <c r="C7" s="46"/>
      <c r="D7" s="357" t="s">
        <v>3360</v>
      </c>
      <c r="E7" s="357"/>
      <c r="F7" s="46"/>
      <c r="G7" s="358" t="s">
        <v>3361</v>
      </c>
      <c r="H7" s="46"/>
      <c r="I7" s="360" t="s">
        <v>3362</v>
      </c>
      <c r="J7" s="360"/>
    </row>
    <row r="8" spans="1:133" s="67" customFormat="1" ht="21.9" customHeight="1">
      <c r="B8" s="341"/>
      <c r="C8" s="46"/>
      <c r="D8" s="189" t="s">
        <v>3356</v>
      </c>
      <c r="E8" s="189" t="s">
        <v>37</v>
      </c>
      <c r="F8" s="46"/>
      <c r="G8" s="359"/>
      <c r="H8" s="46"/>
      <c r="I8" s="189" t="s">
        <v>3356</v>
      </c>
      <c r="J8" s="189" t="s">
        <v>37</v>
      </c>
    </row>
    <row r="9" spans="1:133" s="34" customFormat="1" ht="26.25" customHeight="1">
      <c r="A9" s="190"/>
      <c r="B9" s="191" t="s">
        <v>38</v>
      </c>
      <c r="C9" s="192"/>
      <c r="D9" s="193">
        <f>SUM(D12:D15)</f>
        <v>21</v>
      </c>
      <c r="E9" s="193">
        <f>SUM(E12:E15)</f>
        <v>0</v>
      </c>
      <c r="F9" s="194"/>
      <c r="G9" s="198">
        <f>SUM(G12:G15)</f>
        <v>23527</v>
      </c>
      <c r="H9" s="195"/>
      <c r="I9" s="196">
        <f>(D9*100000/G9)/1</f>
        <v>89.259149062778931</v>
      </c>
      <c r="J9" s="309">
        <f>(E9*100000/G9)</f>
        <v>0</v>
      </c>
      <c r="K9" s="33"/>
      <c r="L9" s="33"/>
      <c r="M9" s="33"/>
    </row>
    <row r="10" spans="1:133" ht="9" customHeight="1">
      <c r="A10" s="67"/>
      <c r="B10" s="191"/>
      <c r="C10" s="197"/>
      <c r="D10" s="193"/>
      <c r="E10" s="193"/>
      <c r="F10" s="194"/>
      <c r="G10" s="194"/>
      <c r="H10" s="198"/>
      <c r="I10" s="196"/>
      <c r="J10" s="309"/>
      <c r="K10" s="33"/>
      <c r="L10" s="6"/>
    </row>
    <row r="11" spans="1:133" s="34" customFormat="1" ht="13.5" customHeight="1">
      <c r="A11" s="190"/>
      <c r="B11" s="55" t="s">
        <v>9</v>
      </c>
      <c r="C11" s="199"/>
      <c r="D11" s="193"/>
      <c r="E11" s="193"/>
      <c r="F11" s="194"/>
      <c r="G11" s="198"/>
      <c r="H11" s="195"/>
      <c r="I11" s="196"/>
      <c r="J11" s="309"/>
      <c r="K11" s="33"/>
      <c r="L11" s="33"/>
    </row>
    <row r="12" spans="1:133" ht="13.5" customHeight="1">
      <c r="A12" s="67"/>
      <c r="B12" s="57" t="s">
        <v>5</v>
      </c>
      <c r="C12" s="200"/>
      <c r="D12" s="246">
        <f>'ATR-A2.3'!F12</f>
        <v>8</v>
      </c>
      <c r="E12" s="246">
        <f>'ATR-A2.3'!E12</f>
        <v>0</v>
      </c>
      <c r="F12" s="198"/>
      <c r="G12" s="198">
        <f>G18</f>
        <v>2835</v>
      </c>
      <c r="H12" s="201"/>
      <c r="I12" s="196">
        <f>(D12*100000/G12)/1</f>
        <v>282.18694885361555</v>
      </c>
      <c r="J12" s="309">
        <f t="shared" ref="J12:J15" si="0">(E12*100000/G12)</f>
        <v>0</v>
      </c>
      <c r="K12" s="33"/>
      <c r="L12" s="33"/>
    </row>
    <row r="13" spans="1:133" ht="13.5" customHeight="1">
      <c r="A13" s="67"/>
      <c r="B13" s="57" t="s">
        <v>6</v>
      </c>
      <c r="C13" s="200"/>
      <c r="D13" s="246">
        <f>'ATR-A2.3'!F13</f>
        <v>0</v>
      </c>
      <c r="E13" s="246">
        <f>'ATR-A2.3'!E13</f>
        <v>0</v>
      </c>
      <c r="F13" s="198"/>
      <c r="G13" s="198">
        <f>SUM(G19:G22)</f>
        <v>2041</v>
      </c>
      <c r="H13" s="201"/>
      <c r="I13" s="196">
        <f t="shared" ref="I13:I15" si="1">(D13*100000/G13)/1</f>
        <v>0</v>
      </c>
      <c r="J13" s="309">
        <f t="shared" si="0"/>
        <v>0</v>
      </c>
      <c r="K13" s="33"/>
      <c r="L13" s="33"/>
    </row>
    <row r="14" spans="1:133" ht="13.5" customHeight="1">
      <c r="A14" s="67"/>
      <c r="B14" s="57" t="s">
        <v>44</v>
      </c>
      <c r="C14" s="200"/>
      <c r="D14" s="246">
        <f>'ATR-A2.3'!F14</f>
        <v>2</v>
      </c>
      <c r="E14" s="246">
        <f>'ATR-A2.3'!E14</f>
        <v>0</v>
      </c>
      <c r="F14" s="198"/>
      <c r="G14" s="198">
        <f>G23</f>
        <v>2980</v>
      </c>
      <c r="H14" s="201"/>
      <c r="I14" s="196">
        <f t="shared" si="1"/>
        <v>67.114093959731548</v>
      </c>
      <c r="J14" s="309">
        <f t="shared" si="0"/>
        <v>0</v>
      </c>
      <c r="K14" s="33"/>
      <c r="L14" s="33"/>
    </row>
    <row r="15" spans="1:133" ht="13.5" customHeight="1">
      <c r="A15" s="67"/>
      <c r="B15" s="57" t="s">
        <v>7</v>
      </c>
      <c r="C15" s="200"/>
      <c r="D15" s="246">
        <f>'ATR-A2.3'!F15</f>
        <v>11</v>
      </c>
      <c r="E15" s="246">
        <f>'ATR-A2.3'!E15</f>
        <v>0</v>
      </c>
      <c r="F15" s="198"/>
      <c r="G15" s="198">
        <f>SUM(G24:G38)</f>
        <v>15671</v>
      </c>
      <c r="H15" s="201"/>
      <c r="I15" s="196">
        <f t="shared" si="1"/>
        <v>70.193350775317469</v>
      </c>
      <c r="J15" s="309">
        <f t="shared" si="0"/>
        <v>0</v>
      </c>
      <c r="K15" s="33"/>
      <c r="L15" s="33"/>
      <c r="N15" s="6"/>
    </row>
    <row r="16" spans="1:133" ht="9" customHeight="1">
      <c r="A16" s="67"/>
      <c r="B16" s="202"/>
      <c r="C16" s="200"/>
      <c r="D16" s="246"/>
      <c r="E16" s="246"/>
      <c r="F16" s="198"/>
      <c r="G16" s="198"/>
      <c r="H16" s="201"/>
      <c r="I16" s="196"/>
      <c r="J16" s="309"/>
      <c r="K16" s="33"/>
      <c r="L16" s="33"/>
    </row>
    <row r="17" spans="1:13" ht="13.5" customHeight="1">
      <c r="A17" s="67"/>
      <c r="B17" s="55" t="s">
        <v>3363</v>
      </c>
      <c r="C17" s="200"/>
      <c r="D17" s="246"/>
      <c r="E17" s="246"/>
      <c r="F17" s="198"/>
      <c r="G17" s="198"/>
      <c r="H17" s="201"/>
      <c r="I17" s="196"/>
      <c r="J17" s="309"/>
      <c r="K17" s="33"/>
      <c r="L17" s="33"/>
    </row>
    <row r="18" spans="1:13" ht="13.5" customHeight="1">
      <c r="A18" s="203" t="s">
        <v>39</v>
      </c>
      <c r="B18" s="137" t="s">
        <v>573</v>
      </c>
      <c r="C18" s="200"/>
      <c r="D18" s="246">
        <f>'ATR-A2.3'!F18</f>
        <v>8</v>
      </c>
      <c r="E18" s="246">
        <v>0</v>
      </c>
      <c r="F18" s="198"/>
      <c r="G18" s="198">
        <v>2835</v>
      </c>
      <c r="H18" s="201"/>
      <c r="I18" s="196">
        <f>(D18*100000/G18)/1</f>
        <v>282.18694885361555</v>
      </c>
      <c r="J18" s="309">
        <f t="shared" ref="J18:J38" si="2">(E18*100000/G18)</f>
        <v>0</v>
      </c>
      <c r="K18" s="33"/>
      <c r="L18" s="33"/>
      <c r="M18" s="204"/>
    </row>
    <row r="19" spans="1:13" ht="13.5" customHeight="1">
      <c r="A19" s="203" t="s">
        <v>40</v>
      </c>
      <c r="B19" s="137" t="s">
        <v>580</v>
      </c>
      <c r="C19" s="200"/>
      <c r="D19" s="246">
        <v>0</v>
      </c>
      <c r="E19" s="246">
        <v>0</v>
      </c>
      <c r="F19" s="198"/>
      <c r="G19" s="198">
        <v>14</v>
      </c>
      <c r="H19" s="201"/>
      <c r="I19" s="196">
        <f t="shared" ref="I19:I38" si="3">(D19*100000/G19)/1</f>
        <v>0</v>
      </c>
      <c r="J19" s="309">
        <f t="shared" si="2"/>
        <v>0</v>
      </c>
      <c r="K19" s="33"/>
      <c r="L19" s="33"/>
      <c r="M19" s="204"/>
    </row>
    <row r="20" spans="1:13" ht="13.5" customHeight="1">
      <c r="A20" s="203" t="s">
        <v>41</v>
      </c>
      <c r="B20" s="137" t="s">
        <v>589</v>
      </c>
      <c r="C20" s="200"/>
      <c r="D20" s="246">
        <v>0</v>
      </c>
      <c r="E20" s="246">
        <v>0</v>
      </c>
      <c r="F20" s="198"/>
      <c r="G20" s="198">
        <v>1994</v>
      </c>
      <c r="H20" s="201"/>
      <c r="I20" s="196">
        <f t="shared" si="3"/>
        <v>0</v>
      </c>
      <c r="J20" s="309">
        <f t="shared" si="2"/>
        <v>0</v>
      </c>
      <c r="K20" s="33"/>
      <c r="L20" s="33"/>
    </row>
    <row r="21" spans="1:13" s="34" customFormat="1" ht="13.5" customHeight="1">
      <c r="A21" s="203" t="s">
        <v>622</v>
      </c>
      <c r="B21" s="85" t="s">
        <v>623</v>
      </c>
      <c r="C21" s="205"/>
      <c r="D21" s="246">
        <v>0</v>
      </c>
      <c r="E21" s="246">
        <v>0</v>
      </c>
      <c r="F21" s="194"/>
      <c r="G21" s="198">
        <v>10</v>
      </c>
      <c r="H21" s="195"/>
      <c r="I21" s="196">
        <f t="shared" si="3"/>
        <v>0</v>
      </c>
      <c r="J21" s="309">
        <f t="shared" si="2"/>
        <v>0</v>
      </c>
      <c r="K21" s="33"/>
      <c r="L21" s="33"/>
    </row>
    <row r="22" spans="1:13" ht="13.5" customHeight="1">
      <c r="A22" s="203" t="s">
        <v>42</v>
      </c>
      <c r="B22" s="137" t="s">
        <v>3364</v>
      </c>
      <c r="C22" s="200"/>
      <c r="D22" s="246">
        <v>0</v>
      </c>
      <c r="E22" s="246">
        <v>0</v>
      </c>
      <c r="F22" s="198"/>
      <c r="G22" s="198">
        <v>23</v>
      </c>
      <c r="H22" s="201"/>
      <c r="I22" s="196">
        <f t="shared" si="3"/>
        <v>0</v>
      </c>
      <c r="J22" s="309">
        <f t="shared" si="2"/>
        <v>0</v>
      </c>
      <c r="K22" s="33"/>
      <c r="L22" s="33"/>
    </row>
    <row r="23" spans="1:13" ht="13.5" customHeight="1">
      <c r="A23" s="203" t="s">
        <v>43</v>
      </c>
      <c r="B23" s="137" t="s">
        <v>44</v>
      </c>
      <c r="C23" s="200"/>
      <c r="D23" s="246">
        <f>SUM('ATR-A2.3'!F19)</f>
        <v>2</v>
      </c>
      <c r="E23" s="246">
        <v>0</v>
      </c>
      <c r="F23" s="198"/>
      <c r="G23" s="198">
        <v>2980</v>
      </c>
      <c r="H23" s="201"/>
      <c r="I23" s="196">
        <f t="shared" si="3"/>
        <v>67.114093959731548</v>
      </c>
      <c r="J23" s="309">
        <f t="shared" si="2"/>
        <v>0</v>
      </c>
      <c r="K23" s="33"/>
      <c r="L23" s="33"/>
    </row>
    <row r="24" spans="1:13" ht="13.5" customHeight="1">
      <c r="A24" s="203" t="s">
        <v>42</v>
      </c>
      <c r="B24" s="85" t="s">
        <v>3365</v>
      </c>
      <c r="C24" s="200"/>
      <c r="D24" s="246">
        <f>SUM('ATR-A2.3'!F20:F21)</f>
        <v>3</v>
      </c>
      <c r="E24" s="246">
        <v>0</v>
      </c>
      <c r="F24" s="198"/>
      <c r="G24" s="198">
        <v>5388</v>
      </c>
      <c r="H24" s="201"/>
      <c r="I24" s="196">
        <f t="shared" si="3"/>
        <v>55.679287305122493</v>
      </c>
      <c r="J24" s="309">
        <f t="shared" si="2"/>
        <v>0</v>
      </c>
      <c r="K24" s="33"/>
      <c r="L24" s="33"/>
    </row>
    <row r="25" spans="1:13" ht="13.5" customHeight="1">
      <c r="A25" s="203" t="s">
        <v>45</v>
      </c>
      <c r="B25" s="137" t="s">
        <v>639</v>
      </c>
      <c r="C25" s="200"/>
      <c r="D25" s="246">
        <f>SUM('ATR-A2.3'!F22)</f>
        <v>1</v>
      </c>
      <c r="E25" s="246">
        <v>0</v>
      </c>
      <c r="F25" s="206"/>
      <c r="G25" s="198">
        <v>1032</v>
      </c>
      <c r="H25" s="206"/>
      <c r="I25" s="196">
        <f t="shared" si="3"/>
        <v>96.899224806201545</v>
      </c>
      <c r="J25" s="309">
        <f t="shared" si="2"/>
        <v>0</v>
      </c>
      <c r="K25" s="33"/>
      <c r="L25" s="33"/>
    </row>
    <row r="26" spans="1:13" s="34" customFormat="1" ht="13.5" customHeight="1">
      <c r="A26" s="203" t="s">
        <v>46</v>
      </c>
      <c r="B26" s="137" t="s">
        <v>646</v>
      </c>
      <c r="C26" s="205"/>
      <c r="D26" s="246">
        <f>SUM('ATR-A2.3'!F23)</f>
        <v>2</v>
      </c>
      <c r="E26" s="246">
        <v>0</v>
      </c>
      <c r="F26" s="194"/>
      <c r="G26" s="198">
        <v>2459</v>
      </c>
      <c r="H26" s="195"/>
      <c r="I26" s="196">
        <f t="shared" si="3"/>
        <v>81.333875559170394</v>
      </c>
      <c r="J26" s="309">
        <f t="shared" si="2"/>
        <v>0</v>
      </c>
      <c r="K26" s="33"/>
      <c r="L26" s="33"/>
    </row>
    <row r="27" spans="1:13" ht="13.5" customHeight="1">
      <c r="A27" s="203" t="s">
        <v>47</v>
      </c>
      <c r="B27" s="137" t="s">
        <v>650</v>
      </c>
      <c r="C27" s="200"/>
      <c r="D27" s="246">
        <v>0</v>
      </c>
      <c r="E27" s="246">
        <v>0</v>
      </c>
      <c r="F27" s="198"/>
      <c r="G27" s="198">
        <v>296</v>
      </c>
      <c r="H27" s="201"/>
      <c r="I27" s="196">
        <f t="shared" si="3"/>
        <v>0</v>
      </c>
      <c r="J27" s="309">
        <f t="shared" si="2"/>
        <v>0</v>
      </c>
      <c r="K27" s="33"/>
      <c r="L27" s="33"/>
    </row>
    <row r="28" spans="1:13" s="34" customFormat="1" ht="13.5" customHeight="1">
      <c r="A28" s="203" t="s">
        <v>48</v>
      </c>
      <c r="B28" s="137" t="s">
        <v>658</v>
      </c>
      <c r="C28" s="192"/>
      <c r="D28" s="246">
        <v>0</v>
      </c>
      <c r="E28" s="246">
        <v>0</v>
      </c>
      <c r="F28" s="194"/>
      <c r="G28" s="198">
        <v>422</v>
      </c>
      <c r="H28" s="195"/>
      <c r="I28" s="196">
        <f t="shared" si="3"/>
        <v>0</v>
      </c>
      <c r="J28" s="309">
        <f t="shared" si="2"/>
        <v>0</v>
      </c>
      <c r="K28" s="33"/>
      <c r="L28" s="33"/>
    </row>
    <row r="29" spans="1:13" ht="13.5" customHeight="1">
      <c r="A29" s="203" t="s">
        <v>53</v>
      </c>
      <c r="B29" s="137" t="s">
        <v>663</v>
      </c>
      <c r="C29" s="200"/>
      <c r="D29" s="246">
        <v>0</v>
      </c>
      <c r="E29" s="246">
        <v>0</v>
      </c>
      <c r="F29" s="198"/>
      <c r="G29" s="198">
        <v>185</v>
      </c>
      <c r="H29" s="201"/>
      <c r="I29" s="196">
        <f t="shared" si="3"/>
        <v>0</v>
      </c>
      <c r="J29" s="309">
        <f t="shared" si="2"/>
        <v>0</v>
      </c>
      <c r="K29" s="33"/>
      <c r="L29" s="33"/>
    </row>
    <row r="30" spans="1:13" s="34" customFormat="1" ht="13.5" customHeight="1">
      <c r="A30" s="203" t="s">
        <v>49</v>
      </c>
      <c r="B30" s="137" t="s">
        <v>664</v>
      </c>
      <c r="C30" s="199"/>
      <c r="D30" s="246">
        <v>0</v>
      </c>
      <c r="E30" s="246">
        <v>0</v>
      </c>
      <c r="F30" s="194"/>
      <c r="G30" s="198">
        <v>1954</v>
      </c>
      <c r="H30" s="195"/>
      <c r="I30" s="196">
        <f t="shared" si="3"/>
        <v>0</v>
      </c>
      <c r="J30" s="309">
        <f t="shared" si="2"/>
        <v>0</v>
      </c>
      <c r="K30" s="33"/>
      <c r="L30" s="33"/>
    </row>
    <row r="31" spans="1:13" ht="13.5" customHeight="1">
      <c r="A31" s="203" t="s">
        <v>50</v>
      </c>
      <c r="B31" s="137" t="s">
        <v>3366</v>
      </c>
      <c r="C31" s="200"/>
      <c r="D31" s="246">
        <v>0</v>
      </c>
      <c r="E31" s="246">
        <v>0</v>
      </c>
      <c r="F31" s="198"/>
      <c r="G31" s="198">
        <v>703</v>
      </c>
      <c r="H31" s="201"/>
      <c r="I31" s="196">
        <f t="shared" si="3"/>
        <v>0</v>
      </c>
      <c r="J31" s="309">
        <f t="shared" si="2"/>
        <v>0</v>
      </c>
      <c r="K31" s="33"/>
      <c r="L31" s="33"/>
    </row>
    <row r="32" spans="1:13" ht="13.5" customHeight="1">
      <c r="A32" s="203" t="s">
        <v>54</v>
      </c>
      <c r="B32" s="85" t="s">
        <v>3367</v>
      </c>
      <c r="C32" s="200"/>
      <c r="D32" s="246">
        <v>0</v>
      </c>
      <c r="E32" s="246">
        <v>0</v>
      </c>
      <c r="F32" s="198"/>
      <c r="G32" s="198">
        <v>6</v>
      </c>
      <c r="H32" s="201"/>
      <c r="I32" s="196">
        <f t="shared" si="3"/>
        <v>0</v>
      </c>
      <c r="J32" s="309">
        <f t="shared" si="2"/>
        <v>0</v>
      </c>
      <c r="K32" s="33"/>
      <c r="L32" s="33"/>
    </row>
    <row r="33" spans="1:12" ht="13.5" customHeight="1">
      <c r="A33" s="203" t="s">
        <v>55</v>
      </c>
      <c r="B33" s="137" t="s">
        <v>682</v>
      </c>
      <c r="C33" s="197"/>
      <c r="D33" s="246">
        <v>0</v>
      </c>
      <c r="E33" s="246">
        <v>0</v>
      </c>
      <c r="F33" s="206"/>
      <c r="G33" s="198">
        <v>714</v>
      </c>
      <c r="H33" s="206"/>
      <c r="I33" s="196">
        <f t="shared" si="3"/>
        <v>0</v>
      </c>
      <c r="J33" s="309">
        <f t="shared" si="2"/>
        <v>0</v>
      </c>
      <c r="K33" s="33"/>
      <c r="L33" s="33"/>
    </row>
    <row r="34" spans="1:12" s="34" customFormat="1" ht="13.5" customHeight="1">
      <c r="A34" s="203" t="s">
        <v>683</v>
      </c>
      <c r="B34" s="137" t="s">
        <v>684</v>
      </c>
      <c r="C34" s="199"/>
      <c r="D34" s="246">
        <v>0</v>
      </c>
      <c r="E34" s="246">
        <v>0</v>
      </c>
      <c r="F34" s="194"/>
      <c r="G34" s="198">
        <v>651</v>
      </c>
      <c r="H34" s="195"/>
      <c r="I34" s="196">
        <f t="shared" si="3"/>
        <v>0</v>
      </c>
      <c r="J34" s="309">
        <f t="shared" si="2"/>
        <v>0</v>
      </c>
      <c r="K34" s="33"/>
      <c r="L34" s="33"/>
    </row>
    <row r="35" spans="1:12" ht="13.5" customHeight="1">
      <c r="A35" s="203" t="s">
        <v>691</v>
      </c>
      <c r="B35" s="137" t="s">
        <v>3368</v>
      </c>
      <c r="C35" s="200"/>
      <c r="D35" s="246">
        <v>0</v>
      </c>
      <c r="E35" s="246">
        <v>0</v>
      </c>
      <c r="F35" s="198"/>
      <c r="G35" s="198">
        <v>468</v>
      </c>
      <c r="H35" s="201"/>
      <c r="I35" s="196">
        <f t="shared" si="3"/>
        <v>0</v>
      </c>
      <c r="J35" s="309">
        <f t="shared" si="2"/>
        <v>0</v>
      </c>
      <c r="K35" s="33"/>
      <c r="L35" s="33"/>
    </row>
    <row r="36" spans="1:12" s="34" customFormat="1" ht="13.5" customHeight="1">
      <c r="A36" s="203" t="s">
        <v>700</v>
      </c>
      <c r="B36" s="137" t="s">
        <v>701</v>
      </c>
      <c r="C36" s="205"/>
      <c r="D36" s="246">
        <f>SUM('ATR-A2.3'!F24:F26)</f>
        <v>5</v>
      </c>
      <c r="E36" s="246">
        <v>0</v>
      </c>
      <c r="F36" s="194"/>
      <c r="G36" s="198">
        <v>1389</v>
      </c>
      <c r="H36" s="195"/>
      <c r="I36" s="196">
        <f t="shared" si="3"/>
        <v>359.97120230381569</v>
      </c>
      <c r="J36" s="309">
        <f t="shared" si="2"/>
        <v>0</v>
      </c>
      <c r="K36" s="33"/>
      <c r="L36" s="33"/>
    </row>
    <row r="37" spans="1:12" ht="13.5" customHeight="1">
      <c r="A37" s="203" t="s">
        <v>706</v>
      </c>
      <c r="B37" s="85" t="s">
        <v>3369</v>
      </c>
      <c r="C37" s="200"/>
      <c r="D37" s="246">
        <v>0</v>
      </c>
      <c r="E37" s="246">
        <v>0</v>
      </c>
      <c r="F37" s="198"/>
      <c r="G37" s="198">
        <v>0</v>
      </c>
      <c r="H37" s="201"/>
      <c r="I37" s="380">
        <v>0</v>
      </c>
      <c r="J37" s="309">
        <v>0</v>
      </c>
      <c r="K37" s="33"/>
      <c r="L37" s="33"/>
    </row>
    <row r="38" spans="1:12" ht="13.5" customHeight="1">
      <c r="A38" s="203" t="s">
        <v>712</v>
      </c>
      <c r="B38" s="85" t="s">
        <v>713</v>
      </c>
      <c r="C38" s="200"/>
      <c r="D38" s="246">
        <v>0</v>
      </c>
      <c r="E38" s="246">
        <v>0</v>
      </c>
      <c r="F38" s="198"/>
      <c r="G38" s="198">
        <v>4</v>
      </c>
      <c r="H38" s="201"/>
      <c r="I38" s="380">
        <f t="shared" si="3"/>
        <v>0</v>
      </c>
      <c r="J38" s="309">
        <f t="shared" si="2"/>
        <v>0</v>
      </c>
      <c r="K38" s="33"/>
      <c r="L38" s="33"/>
    </row>
    <row r="39" spans="1:12" s="11" customFormat="1" ht="15" customHeight="1">
      <c r="A39" s="174" t="s">
        <v>149</v>
      </c>
      <c r="B39" s="207" t="s">
        <v>714</v>
      </c>
      <c r="C39" s="66"/>
      <c r="D39" s="66"/>
      <c r="E39" s="193"/>
      <c r="F39" s="66"/>
      <c r="G39" s="198"/>
      <c r="H39" s="201"/>
      <c r="I39" s="196" t="s">
        <v>3370</v>
      </c>
      <c r="J39" s="198" t="s">
        <v>3370</v>
      </c>
    </row>
    <row r="40" spans="1:12" s="11" customFormat="1" ht="9" customHeight="1">
      <c r="A40" s="208"/>
      <c r="B40" s="209"/>
      <c r="C40" s="210"/>
      <c r="D40" s="210"/>
      <c r="E40" s="210"/>
      <c r="F40" s="210"/>
      <c r="G40" s="210"/>
      <c r="H40" s="15"/>
    </row>
    <row r="41" spans="1:12" ht="18" customHeight="1">
      <c r="A41" s="354" t="s">
        <v>3490</v>
      </c>
      <c r="B41" s="354"/>
      <c r="C41" s="354"/>
      <c r="D41" s="354"/>
      <c r="E41" s="354"/>
      <c r="F41" s="354"/>
      <c r="G41" s="354"/>
      <c r="H41" s="354"/>
      <c r="I41" s="354"/>
      <c r="J41" s="211"/>
      <c r="K41" s="141"/>
    </row>
    <row r="42" spans="1:12" ht="24.75" customHeight="1">
      <c r="A42" s="355" t="s">
        <v>3491</v>
      </c>
      <c r="B42" s="355"/>
      <c r="C42" s="355"/>
      <c r="D42" s="355"/>
      <c r="E42" s="355"/>
      <c r="F42" s="355"/>
      <c r="G42" s="355"/>
      <c r="H42" s="355"/>
      <c r="I42" s="355"/>
      <c r="J42" s="230"/>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A4" sqref="A4"/>
    </sheetView>
  </sheetViews>
  <sheetFormatPr baseColWidth="10" defaultColWidth="11.44140625" defaultRowHeight="15"/>
  <cols>
    <col min="1" max="16384" width="11.44140625" style="220"/>
  </cols>
  <sheetData>
    <row r="1" spans="1:9" ht="12.75" customHeight="1">
      <c r="A1" s="361" t="s">
        <v>33</v>
      </c>
      <c r="B1" s="361"/>
      <c r="C1" s="361"/>
      <c r="D1" s="361"/>
      <c r="E1" s="361"/>
      <c r="F1" s="361"/>
      <c r="G1" s="361"/>
      <c r="H1" s="361"/>
      <c r="I1" s="361"/>
    </row>
    <row r="3" spans="1:9" ht="12.75" customHeight="1">
      <c r="A3" s="361" t="s">
        <v>3605</v>
      </c>
      <c r="B3" s="361"/>
      <c r="C3" s="361"/>
      <c r="D3" s="361"/>
      <c r="E3" s="361"/>
      <c r="F3" s="361"/>
      <c r="G3" s="361"/>
      <c r="H3" s="361"/>
      <c r="I3" s="361"/>
    </row>
    <row r="5" spans="1:9" ht="151.94999999999999" customHeight="1">
      <c r="A5" s="362" t="s">
        <v>3601</v>
      </c>
      <c r="B5" s="363"/>
      <c r="C5" s="363"/>
      <c r="D5" s="363"/>
      <c r="E5" s="363"/>
      <c r="F5" s="363"/>
      <c r="G5" s="363"/>
      <c r="H5" s="363"/>
      <c r="I5" s="363"/>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3.2"/>
  <cols>
    <col min="1" max="1" width="7" style="101" customWidth="1"/>
    <col min="2" max="2" width="69.33203125" customWidth="1"/>
  </cols>
  <sheetData>
    <row r="1" spans="1:2" ht="20.100000000000001" customHeight="1">
      <c r="A1" s="364" t="s">
        <v>196</v>
      </c>
      <c r="B1" s="364"/>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65" t="s">
        <v>275</v>
      </c>
      <c r="B65" s="365"/>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64" t="s">
        <v>314</v>
      </c>
      <c r="B102" s="364"/>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64" t="s">
        <v>361</v>
      </c>
      <c r="B143" s="364"/>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64" t="s">
        <v>420</v>
      </c>
      <c r="B196" s="364"/>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66" t="s">
        <v>473</v>
      </c>
      <c r="B247" s="366"/>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64" t="s">
        <v>520</v>
      </c>
      <c r="B289" s="364"/>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24"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8">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9">
        <v>56</v>
      </c>
      <c r="G54" s="106" t="s">
        <v>135</v>
      </c>
      <c r="H54" s="106" t="s">
        <v>1774</v>
      </c>
      <c r="I54" s="106" t="s">
        <v>1775</v>
      </c>
      <c r="J54" s="106" t="s">
        <v>1774</v>
      </c>
    </row>
    <row r="55" spans="1:10">
      <c r="A55" s="106"/>
      <c r="B55" s="106"/>
      <c r="C55" s="106"/>
      <c r="D55" s="106" t="s">
        <v>165</v>
      </c>
      <c r="E55" s="106" t="s">
        <v>652</v>
      </c>
      <c r="F55" s="119">
        <v>57</v>
      </c>
      <c r="G55" s="106" t="s">
        <v>259</v>
      </c>
      <c r="H55" s="106" t="s">
        <v>1776</v>
      </c>
      <c r="I55" s="106" t="s">
        <v>1777</v>
      </c>
      <c r="J55" s="106" t="s">
        <v>1776</v>
      </c>
    </row>
    <row r="56" spans="1:10">
      <c r="A56" s="106"/>
      <c r="B56" s="106"/>
      <c r="C56" s="106"/>
      <c r="D56" s="106" t="s">
        <v>165</v>
      </c>
      <c r="E56" s="106" t="s">
        <v>652</v>
      </c>
      <c r="F56" s="119">
        <v>58</v>
      </c>
      <c r="G56" s="106" t="s">
        <v>1778</v>
      </c>
      <c r="H56" s="106" t="s">
        <v>1779</v>
      </c>
      <c r="I56" s="106" t="s">
        <v>1780</v>
      </c>
      <c r="J56" s="106" t="s">
        <v>1781</v>
      </c>
    </row>
    <row r="57" spans="1:10">
      <c r="A57" s="106"/>
      <c r="B57" s="106"/>
      <c r="C57" s="106"/>
      <c r="D57" s="106" t="s">
        <v>165</v>
      </c>
      <c r="E57" s="106" t="s">
        <v>652</v>
      </c>
      <c r="F57" s="125">
        <v>59</v>
      </c>
      <c r="G57" s="106" t="s">
        <v>1778</v>
      </c>
      <c r="H57" s="106" t="s">
        <v>1779</v>
      </c>
      <c r="I57" s="106" t="s">
        <v>1782</v>
      </c>
      <c r="J57" s="106" t="s">
        <v>1783</v>
      </c>
    </row>
    <row r="58" spans="1:10">
      <c r="A58" s="106"/>
      <c r="B58" s="106"/>
      <c r="C58" s="106"/>
      <c r="D58" s="106" t="s">
        <v>165</v>
      </c>
      <c r="E58" s="106" t="s">
        <v>652</v>
      </c>
      <c r="F58" s="120">
        <v>60</v>
      </c>
      <c r="G58" s="106" t="s">
        <v>1778</v>
      </c>
      <c r="H58" s="106" t="s">
        <v>1779</v>
      </c>
      <c r="I58" s="106" t="s">
        <v>1784</v>
      </c>
      <c r="J58" s="106" t="s">
        <v>1785</v>
      </c>
    </row>
    <row r="59" spans="1:10">
      <c r="A59" s="106"/>
      <c r="B59" s="106"/>
      <c r="C59" s="106"/>
      <c r="D59" s="106" t="s">
        <v>653</v>
      </c>
      <c r="E59" s="106" t="s">
        <v>654</v>
      </c>
      <c r="F59" s="119">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6" t="s">
        <v>103</v>
      </c>
      <c r="H631" s="127" t="s">
        <v>714</v>
      </c>
      <c r="I631" s="126" t="s">
        <v>3245</v>
      </c>
      <c r="J631" s="127"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4140625" defaultRowHeight="13.8"/>
  <cols>
    <col min="1" max="1" width="11.44140625" style="112"/>
    <col min="2" max="16384" width="11.441406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326" t="s">
        <v>33</v>
      </c>
      <c r="B1" s="377"/>
      <c r="C1" s="377"/>
      <c r="D1" s="377"/>
      <c r="E1" s="377"/>
      <c r="I1" s="182"/>
    </row>
    <row r="2" spans="1:10" ht="56.25" customHeight="1"/>
    <row r="3" spans="1:10" ht="17.25" customHeight="1">
      <c r="A3" s="378" t="s">
        <v>1648</v>
      </c>
      <c r="B3" s="376"/>
      <c r="C3" s="376"/>
      <c r="D3" s="376"/>
      <c r="E3" s="376"/>
      <c r="F3" s="376"/>
      <c r="G3" s="376"/>
      <c r="H3" s="376"/>
      <c r="I3" s="376"/>
    </row>
    <row r="5" spans="1:10" ht="18.75" customHeight="1">
      <c r="A5" s="375" t="s">
        <v>1649</v>
      </c>
      <c r="B5" s="376"/>
      <c r="C5" s="376"/>
      <c r="D5" s="376"/>
      <c r="E5" s="376"/>
      <c r="F5" s="376"/>
      <c r="G5" s="376"/>
      <c r="H5" s="376"/>
      <c r="I5" s="376"/>
    </row>
    <row r="6" spans="1:10" ht="54" customHeight="1">
      <c r="A6" s="370" t="s">
        <v>3464</v>
      </c>
      <c r="B6" s="368"/>
      <c r="C6" s="368"/>
      <c r="D6" s="368"/>
      <c r="E6" s="368"/>
      <c r="F6" s="368"/>
      <c r="G6" s="368"/>
      <c r="H6" s="368"/>
      <c r="I6" s="368"/>
    </row>
    <row r="7" spans="1:10" ht="59.25" customHeight="1">
      <c r="A7" s="379" t="s">
        <v>3465</v>
      </c>
      <c r="B7" s="368"/>
      <c r="C7" s="368"/>
      <c r="D7" s="368"/>
      <c r="E7" s="368"/>
      <c r="F7" s="368"/>
      <c r="G7" s="368"/>
      <c r="H7" s="368"/>
      <c r="I7" s="368"/>
    </row>
    <row r="8" spans="1:10" ht="18.75" customHeight="1">
      <c r="A8" s="375" t="s">
        <v>1650</v>
      </c>
      <c r="B8" s="376"/>
      <c r="C8" s="376"/>
      <c r="D8" s="376"/>
      <c r="E8" s="376"/>
      <c r="F8" s="376"/>
      <c r="G8" s="376"/>
      <c r="H8" s="376"/>
      <c r="I8" s="376"/>
    </row>
    <row r="9" spans="1:10" ht="61.5" customHeight="1">
      <c r="A9" s="370" t="s">
        <v>1651</v>
      </c>
      <c r="B9" s="368"/>
      <c r="C9" s="368"/>
      <c r="D9" s="368"/>
      <c r="E9" s="368"/>
      <c r="F9" s="368"/>
      <c r="G9" s="368"/>
      <c r="H9" s="368"/>
      <c r="I9" s="368"/>
    </row>
    <row r="10" spans="1:10" ht="48.75" customHeight="1">
      <c r="A10" s="370" t="s">
        <v>3466</v>
      </c>
      <c r="B10" s="368"/>
      <c r="C10" s="368"/>
      <c r="D10" s="368"/>
      <c r="E10" s="368"/>
      <c r="F10" s="368"/>
      <c r="G10" s="368"/>
      <c r="H10" s="368"/>
      <c r="I10" s="368"/>
    </row>
    <row r="11" spans="1:10" ht="46.5" customHeight="1">
      <c r="A11" s="370" t="s">
        <v>1652</v>
      </c>
      <c r="B11" s="368"/>
      <c r="C11" s="368"/>
      <c r="D11" s="368"/>
      <c r="E11" s="368"/>
      <c r="F11" s="368"/>
      <c r="G11" s="368"/>
      <c r="H11" s="368"/>
      <c r="I11" s="368"/>
    </row>
    <row r="12" spans="1:10" ht="18" customHeight="1">
      <c r="A12" s="371" t="s">
        <v>1653</v>
      </c>
      <c r="B12" s="368"/>
      <c r="C12" s="368"/>
      <c r="D12" s="368"/>
      <c r="E12" s="368"/>
      <c r="F12" s="368"/>
      <c r="G12" s="368"/>
      <c r="H12" s="368"/>
      <c r="I12" s="368"/>
    </row>
    <row r="13" spans="1:10" ht="219.75" customHeight="1">
      <c r="B13" s="369" t="s">
        <v>3467</v>
      </c>
      <c r="C13" s="371"/>
      <c r="D13" s="371"/>
      <c r="E13" s="371"/>
      <c r="F13" s="371"/>
      <c r="G13" s="371"/>
      <c r="H13" s="371"/>
      <c r="I13" s="371"/>
    </row>
    <row r="14" spans="1:10" ht="45" customHeight="1">
      <c r="A14" s="372"/>
      <c r="B14" s="368"/>
      <c r="C14" s="368"/>
      <c r="D14" s="368"/>
      <c r="E14" s="368"/>
      <c r="F14" s="368"/>
      <c r="G14" s="368"/>
      <c r="H14" s="368"/>
      <c r="I14" s="368"/>
    </row>
    <row r="15" spans="1:10" ht="18.75" customHeight="1">
      <c r="A15" s="367" t="s">
        <v>3468</v>
      </c>
      <c r="B15" s="368"/>
      <c r="C15" s="368"/>
      <c r="D15" s="368"/>
      <c r="E15" s="368"/>
      <c r="F15" s="368"/>
      <c r="G15" s="368"/>
      <c r="H15" s="368"/>
      <c r="I15" s="368"/>
      <c r="J15" s="229" t="s">
        <v>102</v>
      </c>
    </row>
    <row r="16" spans="1:10" ht="39" customHeight="1">
      <c r="A16" s="373" t="s">
        <v>3469</v>
      </c>
      <c r="B16" s="368"/>
      <c r="C16" s="368"/>
      <c r="D16" s="368"/>
      <c r="E16" s="368"/>
      <c r="F16" s="368"/>
      <c r="G16" s="368"/>
      <c r="H16" s="368"/>
      <c r="I16" s="368"/>
    </row>
    <row r="17" spans="1:10" ht="61.5" customHeight="1">
      <c r="D17" s="233"/>
      <c r="E17" s="374"/>
      <c r="F17" s="374"/>
      <c r="G17" s="374"/>
      <c r="H17" s="374"/>
      <c r="I17" s="374"/>
    </row>
    <row r="18" spans="1:10" ht="30" customHeight="1">
      <c r="A18" s="370" t="s">
        <v>3470</v>
      </c>
      <c r="B18" s="372"/>
      <c r="C18" s="372"/>
      <c r="D18" s="372"/>
      <c r="E18" s="372"/>
      <c r="F18" s="372"/>
      <c r="G18" s="372"/>
      <c r="H18" s="372"/>
      <c r="I18" s="372"/>
    </row>
    <row r="19" spans="1:10" ht="174" customHeight="1">
      <c r="A19" s="231"/>
      <c r="B19" s="369" t="s">
        <v>1654</v>
      </c>
      <c r="C19" s="370"/>
      <c r="D19" s="370"/>
      <c r="E19" s="370"/>
      <c r="F19" s="370"/>
      <c r="G19" s="370"/>
      <c r="H19" s="370"/>
      <c r="I19" s="370"/>
      <c r="J19" s="113"/>
    </row>
    <row r="20" spans="1:10" ht="39" customHeight="1">
      <c r="A20" s="370" t="s">
        <v>1655</v>
      </c>
      <c r="B20" s="372"/>
      <c r="C20" s="372"/>
      <c r="D20" s="372"/>
      <c r="E20" s="372"/>
      <c r="F20" s="372"/>
      <c r="G20" s="372"/>
      <c r="H20" s="372"/>
      <c r="I20" s="372"/>
    </row>
    <row r="21" spans="1:10" ht="94.5" customHeight="1">
      <c r="A21" s="373" t="s">
        <v>3471</v>
      </c>
      <c r="B21" s="368"/>
      <c r="C21" s="368"/>
      <c r="D21" s="368"/>
      <c r="E21" s="368"/>
      <c r="F21" s="368"/>
      <c r="G21" s="368"/>
      <c r="H21" s="368"/>
      <c r="I21" s="368"/>
    </row>
    <row r="22" spans="1:10" ht="199.5" customHeight="1">
      <c r="B22" s="369" t="s">
        <v>3472</v>
      </c>
      <c r="C22" s="370"/>
      <c r="D22" s="370"/>
      <c r="E22" s="370"/>
      <c r="F22" s="370"/>
      <c r="G22" s="370"/>
      <c r="H22" s="370"/>
      <c r="I22" s="370"/>
    </row>
    <row r="23" spans="1:10" ht="45" customHeight="1">
      <c r="B23" s="232"/>
      <c r="C23" s="231"/>
      <c r="D23" s="231"/>
      <c r="E23" s="231"/>
      <c r="F23" s="231"/>
      <c r="G23" s="231"/>
      <c r="H23" s="231"/>
      <c r="I23" s="231"/>
    </row>
    <row r="24" spans="1:10" ht="18.75" customHeight="1">
      <c r="A24" s="367" t="s">
        <v>1656</v>
      </c>
      <c r="B24" s="368"/>
      <c r="C24" s="368"/>
      <c r="D24" s="368"/>
      <c r="E24" s="368"/>
      <c r="F24" s="368"/>
      <c r="G24" s="368"/>
      <c r="H24" s="368"/>
      <c r="I24" s="368"/>
    </row>
    <row r="25" spans="1:10" ht="70.5" customHeight="1">
      <c r="B25" s="369" t="s">
        <v>3473</v>
      </c>
      <c r="C25" s="370"/>
      <c r="D25" s="370"/>
      <c r="E25" s="370"/>
      <c r="F25" s="370"/>
      <c r="G25" s="370"/>
      <c r="H25" s="370"/>
      <c r="I25" s="370"/>
    </row>
    <row r="26" spans="1:10" ht="60.75" customHeight="1">
      <c r="B26" s="369" t="s">
        <v>3474</v>
      </c>
      <c r="C26" s="371"/>
      <c r="D26" s="371"/>
      <c r="E26" s="371"/>
      <c r="F26" s="371"/>
      <c r="G26" s="371"/>
      <c r="H26" s="371"/>
      <c r="I26" s="371"/>
    </row>
  </sheetData>
  <mergeCells count="23">
    <mergeCell ref="A1:E1"/>
    <mergeCell ref="A3:I3"/>
    <mergeCell ref="A5:I5"/>
    <mergeCell ref="A6:I6"/>
    <mergeCell ref="A7:I7"/>
    <mergeCell ref="A8:I8"/>
    <mergeCell ref="A9:I9"/>
    <mergeCell ref="A10:I10"/>
    <mergeCell ref="A11:I11"/>
    <mergeCell ref="A12:I12"/>
    <mergeCell ref="B13:I13"/>
    <mergeCell ref="A14:I14"/>
    <mergeCell ref="A15:I15"/>
    <mergeCell ref="A16:I16"/>
    <mergeCell ref="E17:I17"/>
    <mergeCell ref="A24:I24"/>
    <mergeCell ref="B25:I25"/>
    <mergeCell ref="B26:I26"/>
    <mergeCell ref="A18:I18"/>
    <mergeCell ref="B19:I19"/>
    <mergeCell ref="A20:I20"/>
    <mergeCell ref="A21:I21"/>
    <mergeCell ref="B22:I22"/>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116"/>
  <sheetViews>
    <sheetView topLeftCell="A52" zoomScaleNormal="100" workbookViewId="0">
      <selection activeCell="C58" sqref="C58"/>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6" t="s">
        <v>33</v>
      </c>
      <c r="B1" s="327"/>
      <c r="C1" s="328"/>
      <c r="D1" s="1"/>
      <c r="E1" s="329" t="s">
        <v>102</v>
      </c>
      <c r="F1" s="329"/>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3453</v>
      </c>
      <c r="B4" s="43"/>
      <c r="C4" s="5"/>
      <c r="D4" s="5"/>
      <c r="E4" s="5"/>
      <c r="F4" s="5"/>
      <c r="G4" s="6"/>
    </row>
    <row r="5" spans="1:7" s="8" customFormat="1" ht="6" customHeight="1">
      <c r="A5" s="49"/>
      <c r="B5" s="50"/>
      <c r="C5" s="7"/>
      <c r="D5" s="7"/>
      <c r="E5" s="7"/>
      <c r="F5" s="7"/>
    </row>
    <row r="6" spans="1:7" s="8" customFormat="1" ht="15" customHeight="1" thickBot="1">
      <c r="A6" s="334">
        <v>44562</v>
      </c>
      <c r="B6" s="335"/>
      <c r="C6" s="9"/>
      <c r="D6" s="9"/>
    </row>
    <row r="7" spans="1:7" s="2" customFormat="1" ht="21.75" customHeight="1">
      <c r="A7" s="51"/>
      <c r="B7" s="336"/>
      <c r="C7" s="338"/>
      <c r="D7" s="338"/>
      <c r="E7" s="338"/>
      <c r="F7" s="227"/>
    </row>
    <row r="8" spans="1:7" s="2" customFormat="1" ht="21.75" customHeight="1">
      <c r="A8" s="52"/>
      <c r="B8" s="337"/>
      <c r="C8" s="45" t="s">
        <v>35</v>
      </c>
      <c r="D8" s="45" t="s">
        <v>36</v>
      </c>
      <c r="E8" s="45" t="s">
        <v>37</v>
      </c>
      <c r="F8" s="45" t="s">
        <v>38</v>
      </c>
    </row>
    <row r="9" spans="1:7" s="8" customFormat="1" ht="26.25" customHeight="1">
      <c r="A9" s="53"/>
      <c r="B9" s="54" t="s">
        <v>38</v>
      </c>
      <c r="C9" s="114">
        <f>SUM(C12:C15)</f>
        <v>446</v>
      </c>
      <c r="D9" s="114">
        <f>SUM(D12:D15)</f>
        <v>3</v>
      </c>
      <c r="E9" s="114">
        <f>SUM(E12:E15)</f>
        <v>0</v>
      </c>
      <c r="F9" s="114">
        <f>SUM(F12:F15)</f>
        <v>449</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14</v>
      </c>
      <c r="D12" s="116">
        <f t="shared" ref="D12:E12" si="0">D18+D19+D20</f>
        <v>1</v>
      </c>
      <c r="E12" s="116">
        <f t="shared" si="0"/>
        <v>0</v>
      </c>
      <c r="F12" s="115">
        <f>SUM(C12:E12)</f>
        <v>15</v>
      </c>
    </row>
    <row r="13" spans="1:7" s="8" customFormat="1" ht="13.5" customHeight="1">
      <c r="A13" s="56"/>
      <c r="B13" s="57" t="s">
        <v>6</v>
      </c>
      <c r="C13" s="116">
        <f>SUM(C21:C37)</f>
        <v>98</v>
      </c>
      <c r="D13" s="116">
        <f t="shared" ref="D13:E13" si="1">SUM(D21:D37)</f>
        <v>0</v>
      </c>
      <c r="E13" s="116">
        <f t="shared" si="1"/>
        <v>0</v>
      </c>
      <c r="F13" s="115">
        <f t="shared" ref="F13:F15" si="2">SUM(C13:E13)</f>
        <v>98</v>
      </c>
    </row>
    <row r="14" spans="1:7" s="8" customFormat="1" ht="13.5" customHeight="1">
      <c r="A14" s="56"/>
      <c r="B14" s="57" t="s">
        <v>44</v>
      </c>
      <c r="C14" s="116">
        <f>SUM(C38:C39)</f>
        <v>34</v>
      </c>
      <c r="D14" s="116">
        <f t="shared" ref="D14:E14" si="3">SUM(D38:D39)</f>
        <v>1</v>
      </c>
      <c r="E14" s="116">
        <f t="shared" si="3"/>
        <v>0</v>
      </c>
      <c r="F14" s="115">
        <f t="shared" si="2"/>
        <v>35</v>
      </c>
    </row>
    <row r="15" spans="1:7" s="8" customFormat="1" ht="13.5" customHeight="1">
      <c r="A15" s="56"/>
      <c r="B15" s="57" t="s">
        <v>7</v>
      </c>
      <c r="C15" s="116">
        <f>SUM(C40:C100)</f>
        <v>300</v>
      </c>
      <c r="D15" s="116">
        <f t="shared" ref="D15:E15" si="4">SUM(D40:D100)</f>
        <v>1</v>
      </c>
      <c r="E15" s="116">
        <f t="shared" si="4"/>
        <v>0</v>
      </c>
      <c r="F15" s="115">
        <f t="shared" si="2"/>
        <v>301</v>
      </c>
    </row>
    <row r="16" spans="1:7" s="8" customFormat="1" ht="9" customHeight="1">
      <c r="A16" s="56"/>
      <c r="B16" s="57"/>
      <c r="C16" s="244"/>
      <c r="D16" s="244"/>
      <c r="E16" s="244"/>
      <c r="F16" s="244"/>
    </row>
    <row r="17" spans="1:68" s="8" customFormat="1" ht="13.5" customHeight="1">
      <c r="A17" s="56"/>
      <c r="B17" s="55" t="s">
        <v>10</v>
      </c>
      <c r="C17" s="244"/>
      <c r="D17" s="244"/>
      <c r="E17" s="244"/>
      <c r="F17" s="244"/>
    </row>
    <row r="18" spans="1:68" s="88" customFormat="1" ht="15" customHeight="1">
      <c r="A18" s="58"/>
      <c r="B18" s="121" t="s">
        <v>3504</v>
      </c>
      <c r="C18" s="245">
        <v>12</v>
      </c>
      <c r="D18" s="245">
        <v>0</v>
      </c>
      <c r="E18" s="245">
        <v>0</v>
      </c>
      <c r="F18" s="157">
        <f t="shared" ref="F18:F58" si="5">SUM(C18:E18)</f>
        <v>12</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8"/>
      <c r="B19" s="121" t="s">
        <v>3505</v>
      </c>
      <c r="C19" s="245">
        <v>0</v>
      </c>
      <c r="D19" s="245">
        <v>1</v>
      </c>
      <c r="E19" s="245">
        <v>0</v>
      </c>
      <c r="F19" s="157">
        <f ca="1">SUM(C19:H19)</f>
        <v>1</v>
      </c>
      <c r="G19" s="11"/>
      <c r="H19" s="245"/>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8"/>
      <c r="B20" s="121" t="s">
        <v>3506</v>
      </c>
      <c r="C20" s="245">
        <v>2</v>
      </c>
      <c r="D20" s="245">
        <v>0</v>
      </c>
      <c r="E20" s="245">
        <v>0</v>
      </c>
      <c r="F20" s="157">
        <f t="shared" si="5"/>
        <v>2</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8"/>
      <c r="B21" s="121" t="s">
        <v>3507</v>
      </c>
      <c r="C21" s="245">
        <v>1</v>
      </c>
      <c r="D21" s="245">
        <v>0</v>
      </c>
      <c r="E21" s="245">
        <v>0</v>
      </c>
      <c r="F21" s="157">
        <f t="shared" si="5"/>
        <v>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1" t="s">
        <v>3508</v>
      </c>
      <c r="C22" s="245">
        <v>25</v>
      </c>
      <c r="D22" s="245">
        <v>0</v>
      </c>
      <c r="E22" s="245">
        <v>0</v>
      </c>
      <c r="F22" s="157">
        <f t="shared" si="5"/>
        <v>25</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88" customFormat="1" ht="15" customHeight="1">
      <c r="A23" s="58"/>
      <c r="B23" s="121" t="s">
        <v>3509</v>
      </c>
      <c r="C23" s="245">
        <v>6</v>
      </c>
      <c r="D23" s="245">
        <v>0</v>
      </c>
      <c r="E23" s="245">
        <v>0</v>
      </c>
      <c r="F23" s="157">
        <f t="shared" si="5"/>
        <v>6</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88" customFormat="1" ht="15" customHeight="1">
      <c r="A24" s="58"/>
      <c r="B24" s="121" t="s">
        <v>3510</v>
      </c>
      <c r="C24" s="245">
        <v>2</v>
      </c>
      <c r="D24" s="245">
        <v>0</v>
      </c>
      <c r="E24" s="245">
        <v>0</v>
      </c>
      <c r="F24" s="157">
        <f t="shared" si="5"/>
        <v>2</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88" customFormat="1" ht="15" customHeight="1">
      <c r="A25" s="58"/>
      <c r="B25" s="121" t="s">
        <v>3511</v>
      </c>
      <c r="C25" s="245">
        <v>5</v>
      </c>
      <c r="D25" s="245">
        <v>0</v>
      </c>
      <c r="E25" s="245">
        <v>0</v>
      </c>
      <c r="F25" s="157">
        <f t="shared" si="5"/>
        <v>5</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88" customFormat="1" ht="15" customHeight="1">
      <c r="A26" s="58"/>
      <c r="B26" s="121" t="s">
        <v>3512</v>
      </c>
      <c r="C26" s="245">
        <v>3</v>
      </c>
      <c r="D26" s="245">
        <v>0</v>
      </c>
      <c r="E26" s="245">
        <v>0</v>
      </c>
      <c r="F26" s="157">
        <f t="shared" si="5"/>
        <v>3</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88" customFormat="1" ht="15" customHeight="1">
      <c r="A27" s="58"/>
      <c r="B27" s="121" t="s">
        <v>3513</v>
      </c>
      <c r="C27" s="245">
        <v>2</v>
      </c>
      <c r="D27" s="245">
        <v>0</v>
      </c>
      <c r="E27" s="245">
        <v>0</v>
      </c>
      <c r="F27" s="157">
        <f t="shared" si="5"/>
        <v>2</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88" customFormat="1" ht="15" customHeight="1">
      <c r="A28" s="58"/>
      <c r="B28" s="121" t="s">
        <v>3514</v>
      </c>
      <c r="C28" s="245">
        <v>8</v>
      </c>
      <c r="D28" s="245">
        <v>0</v>
      </c>
      <c r="E28" s="245">
        <v>0</v>
      </c>
      <c r="F28" s="157">
        <f t="shared" si="5"/>
        <v>8</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88" customFormat="1" ht="15" customHeight="1">
      <c r="A29" s="58"/>
      <c r="B29" s="121" t="s">
        <v>3515</v>
      </c>
      <c r="C29" s="245">
        <v>10</v>
      </c>
      <c r="D29" s="245">
        <v>0</v>
      </c>
      <c r="E29" s="245">
        <v>0</v>
      </c>
      <c r="F29" s="157">
        <f t="shared" si="5"/>
        <v>10</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88" customFormat="1" ht="15" customHeight="1">
      <c r="A30" s="58"/>
      <c r="B30" s="121" t="s">
        <v>3516</v>
      </c>
      <c r="C30" s="245">
        <v>1</v>
      </c>
      <c r="D30" s="245">
        <v>0</v>
      </c>
      <c r="E30" s="245">
        <v>0</v>
      </c>
      <c r="F30" s="157">
        <f t="shared" si="5"/>
        <v>1</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88" customFormat="1" ht="15" customHeight="1">
      <c r="A31" s="58"/>
      <c r="B31" s="121" t="s">
        <v>3517</v>
      </c>
      <c r="C31" s="245">
        <v>15</v>
      </c>
      <c r="D31" s="245">
        <v>0</v>
      </c>
      <c r="E31" s="245">
        <v>0</v>
      </c>
      <c r="F31" s="157">
        <f t="shared" si="5"/>
        <v>15</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88" customFormat="1" ht="15" customHeight="1">
      <c r="A32" s="58"/>
      <c r="B32" s="121" t="s">
        <v>3518</v>
      </c>
      <c r="C32" s="245">
        <v>2</v>
      </c>
      <c r="D32" s="245">
        <v>0</v>
      </c>
      <c r="E32" s="245">
        <v>0</v>
      </c>
      <c r="F32" s="157">
        <f t="shared" si="5"/>
        <v>2</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88" customFormat="1" ht="15" customHeight="1">
      <c r="A33" s="58"/>
      <c r="B33" s="121" t="s">
        <v>3519</v>
      </c>
      <c r="C33" s="245">
        <v>4</v>
      </c>
      <c r="D33" s="245">
        <v>0</v>
      </c>
      <c r="E33" s="245">
        <v>0</v>
      </c>
      <c r="F33" s="157">
        <f t="shared" si="5"/>
        <v>4</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88" customFormat="1" ht="15" customHeight="1">
      <c r="A34" s="58"/>
      <c r="B34" s="121" t="s">
        <v>3520</v>
      </c>
      <c r="C34" s="245">
        <v>5</v>
      </c>
      <c r="D34" s="245">
        <v>0</v>
      </c>
      <c r="E34" s="245">
        <v>0</v>
      </c>
      <c r="F34" s="157">
        <f t="shared" si="5"/>
        <v>5</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88" customFormat="1" ht="15" customHeight="1">
      <c r="A35" s="58"/>
      <c r="B35" s="121" t="s">
        <v>3521</v>
      </c>
      <c r="C35" s="245">
        <v>2</v>
      </c>
      <c r="D35" s="245">
        <v>0</v>
      </c>
      <c r="E35" s="245">
        <v>0</v>
      </c>
      <c r="F35" s="157">
        <f t="shared" si="5"/>
        <v>2</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88" customFormat="1" ht="15" customHeight="1">
      <c r="A36" s="58"/>
      <c r="B36" s="121" t="s">
        <v>3545</v>
      </c>
      <c r="C36" s="245">
        <v>2</v>
      </c>
      <c r="D36" s="245">
        <v>0</v>
      </c>
      <c r="E36" s="245">
        <v>0</v>
      </c>
      <c r="F36" s="157">
        <f t="shared" si="5"/>
        <v>2</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88" customFormat="1" ht="15" customHeight="1">
      <c r="A37" s="58"/>
      <c r="B37" s="121" t="s">
        <v>3522</v>
      </c>
      <c r="C37" s="245">
        <v>5</v>
      </c>
      <c r="D37" s="245">
        <v>0</v>
      </c>
      <c r="E37" s="245">
        <v>0</v>
      </c>
      <c r="F37" s="157">
        <f t="shared" si="5"/>
        <v>5</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88" customFormat="1" ht="15" customHeight="1">
      <c r="A38" s="58"/>
      <c r="B38" s="121" t="s">
        <v>3523</v>
      </c>
      <c r="C38" s="245">
        <v>16</v>
      </c>
      <c r="D38" s="245">
        <v>0</v>
      </c>
      <c r="E38" s="245">
        <v>0</v>
      </c>
      <c r="F38" s="157">
        <f t="shared" si="5"/>
        <v>16</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88" customFormat="1" ht="15" customHeight="1">
      <c r="A39" s="58"/>
      <c r="B39" s="121" t="s">
        <v>3524</v>
      </c>
      <c r="C39" s="245">
        <v>18</v>
      </c>
      <c r="D39" s="245">
        <v>1</v>
      </c>
      <c r="E39" s="245">
        <v>0</v>
      </c>
      <c r="F39" s="157">
        <f ca="1">SUM(C39:H39)</f>
        <v>19</v>
      </c>
      <c r="G39" s="11"/>
      <c r="H39" s="245"/>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88" customFormat="1" ht="15" customHeight="1">
      <c r="A40" s="58"/>
      <c r="B40" s="121" t="s">
        <v>3525</v>
      </c>
      <c r="C40" s="245">
        <v>8</v>
      </c>
      <c r="D40" s="245">
        <v>0</v>
      </c>
      <c r="E40" s="245">
        <v>0</v>
      </c>
      <c r="F40" s="157">
        <f t="shared" si="5"/>
        <v>8</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88" customFormat="1" ht="15" customHeight="1">
      <c r="A41" s="58"/>
      <c r="B41" s="121" t="s">
        <v>3526</v>
      </c>
      <c r="C41" s="245">
        <v>10</v>
      </c>
      <c r="D41" s="245">
        <v>0</v>
      </c>
      <c r="E41" s="245">
        <v>0</v>
      </c>
      <c r="F41" s="157">
        <f t="shared" si="5"/>
        <v>10</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88" customFormat="1" ht="15" customHeight="1">
      <c r="A42" s="58"/>
      <c r="B42" s="121" t="s">
        <v>3527</v>
      </c>
      <c r="C42" s="245">
        <v>14</v>
      </c>
      <c r="D42" s="245">
        <v>0</v>
      </c>
      <c r="E42" s="245">
        <v>0</v>
      </c>
      <c r="F42" s="157">
        <f t="shared" si="5"/>
        <v>14</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88" customFormat="1" ht="15" customHeight="1">
      <c r="A43" s="58"/>
      <c r="B43" s="121" t="s">
        <v>3528</v>
      </c>
      <c r="C43" s="245">
        <v>8</v>
      </c>
      <c r="D43" s="245">
        <v>0</v>
      </c>
      <c r="E43" s="245">
        <v>0</v>
      </c>
      <c r="F43" s="157">
        <f t="shared" si="5"/>
        <v>8</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88" customFormat="1" ht="15" customHeight="1">
      <c r="A44" s="58"/>
      <c r="B44" s="121" t="s">
        <v>3529</v>
      </c>
      <c r="C44" s="245">
        <v>1</v>
      </c>
      <c r="D44" s="245">
        <v>0</v>
      </c>
      <c r="E44" s="245">
        <v>0</v>
      </c>
      <c r="F44" s="157">
        <f t="shared" si="5"/>
        <v>1</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88" customFormat="1" ht="15" customHeight="1">
      <c r="A45" s="58"/>
      <c r="B45" s="121" t="s">
        <v>3530</v>
      </c>
      <c r="C45" s="245">
        <v>1</v>
      </c>
      <c r="D45" s="245">
        <v>0</v>
      </c>
      <c r="E45" s="245">
        <v>0</v>
      </c>
      <c r="F45" s="157">
        <f t="shared" si="5"/>
        <v>1</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88" customFormat="1" ht="15" customHeight="1">
      <c r="A46" s="58"/>
      <c r="B46" s="121" t="s">
        <v>3531</v>
      </c>
      <c r="C46" s="245">
        <v>15</v>
      </c>
      <c r="D46" s="245">
        <v>0</v>
      </c>
      <c r="E46" s="245">
        <v>0</v>
      </c>
      <c r="F46" s="157">
        <f t="shared" si="5"/>
        <v>15</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88" customFormat="1" ht="15" customHeight="1">
      <c r="A47" s="58"/>
      <c r="B47" s="121" t="s">
        <v>3532</v>
      </c>
      <c r="C47" s="245">
        <v>9</v>
      </c>
      <c r="D47" s="245">
        <v>0</v>
      </c>
      <c r="E47" s="245">
        <v>0</v>
      </c>
      <c r="F47" s="157">
        <f t="shared" si="5"/>
        <v>9</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88" customFormat="1" ht="15" customHeight="1">
      <c r="A48" s="58"/>
      <c r="B48" s="121" t="s">
        <v>3533</v>
      </c>
      <c r="C48" s="245">
        <v>2</v>
      </c>
      <c r="D48" s="245">
        <v>0</v>
      </c>
      <c r="E48" s="245">
        <v>0</v>
      </c>
      <c r="F48" s="157">
        <f t="shared" si="5"/>
        <v>2</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88" customFormat="1" ht="15" customHeight="1">
      <c r="A49" s="58"/>
      <c r="B49" s="121" t="s">
        <v>3534</v>
      </c>
      <c r="C49" s="245">
        <v>22</v>
      </c>
      <c r="D49" s="245">
        <v>0</v>
      </c>
      <c r="E49" s="245">
        <v>0</v>
      </c>
      <c r="F49" s="157">
        <f t="shared" si="5"/>
        <v>22</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88" customFormat="1" ht="15" customHeight="1">
      <c r="A50" s="58"/>
      <c r="B50" s="121" t="s">
        <v>3535</v>
      </c>
      <c r="C50" s="245">
        <v>2</v>
      </c>
      <c r="D50" s="245">
        <v>0</v>
      </c>
      <c r="E50" s="245">
        <v>0</v>
      </c>
      <c r="F50" s="157">
        <f t="shared" si="5"/>
        <v>2</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88" customFormat="1" ht="15" customHeight="1">
      <c r="A51" s="58"/>
      <c r="B51" s="121" t="s">
        <v>3536</v>
      </c>
      <c r="C51" s="245">
        <v>7</v>
      </c>
      <c r="D51" s="245">
        <v>0</v>
      </c>
      <c r="E51" s="245">
        <v>0</v>
      </c>
      <c r="F51" s="157">
        <f t="shared" si="5"/>
        <v>7</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88" customFormat="1" ht="15" customHeight="1">
      <c r="A52" s="58"/>
      <c r="B52" s="121" t="s">
        <v>3537</v>
      </c>
      <c r="C52" s="245">
        <v>3</v>
      </c>
      <c r="D52" s="245">
        <v>0</v>
      </c>
      <c r="E52" s="245">
        <v>0</v>
      </c>
      <c r="F52" s="157">
        <f t="shared" si="5"/>
        <v>3</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88" customFormat="1" ht="15" customHeight="1">
      <c r="A53" s="58"/>
      <c r="B53" s="121" t="s">
        <v>3538</v>
      </c>
      <c r="C53" s="245">
        <v>171</v>
      </c>
      <c r="D53" s="245">
        <v>0</v>
      </c>
      <c r="E53" s="245">
        <v>0</v>
      </c>
      <c r="F53" s="157">
        <f t="shared" si="5"/>
        <v>171</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88" customFormat="1" ht="15" customHeight="1">
      <c r="A54" s="58"/>
      <c r="B54" s="121" t="s">
        <v>3539</v>
      </c>
      <c r="C54" s="245">
        <v>10</v>
      </c>
      <c r="D54" s="245">
        <v>0</v>
      </c>
      <c r="E54" s="245">
        <v>0</v>
      </c>
      <c r="F54" s="157">
        <f t="shared" si="5"/>
        <v>10</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88" customFormat="1" ht="15" customHeight="1">
      <c r="A55" s="58"/>
      <c r="B55" s="121" t="s">
        <v>3540</v>
      </c>
      <c r="C55" s="245">
        <v>7</v>
      </c>
      <c r="D55" s="245">
        <v>0</v>
      </c>
      <c r="E55" s="245">
        <v>0</v>
      </c>
      <c r="F55" s="157">
        <f t="shared" si="5"/>
        <v>7</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88" customFormat="1" ht="15" customHeight="1">
      <c r="A56" s="58"/>
      <c r="B56" s="121" t="s">
        <v>3541</v>
      </c>
      <c r="C56" s="245">
        <v>8</v>
      </c>
      <c r="D56" s="245">
        <v>1</v>
      </c>
      <c r="E56" s="245">
        <v>0</v>
      </c>
      <c r="F56" s="157">
        <f ca="1">SUM(C56:H56)</f>
        <v>9</v>
      </c>
      <c r="G56" s="11"/>
      <c r="H56" s="245"/>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88" customFormat="1" ht="15" customHeight="1">
      <c r="A57" s="58"/>
      <c r="B57" s="121" t="s">
        <v>3542</v>
      </c>
      <c r="C57" s="245">
        <v>1</v>
      </c>
      <c r="D57" s="245">
        <v>0</v>
      </c>
      <c r="E57" s="245">
        <v>0</v>
      </c>
      <c r="F57" s="157">
        <f t="shared" si="5"/>
        <v>1</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88" customFormat="1" ht="15" customHeight="1">
      <c r="A58" s="58"/>
      <c r="B58" s="121" t="s">
        <v>3544</v>
      </c>
      <c r="C58" s="245">
        <v>1</v>
      </c>
      <c r="D58" s="245">
        <v>0</v>
      </c>
      <c r="E58" s="245">
        <v>0</v>
      </c>
      <c r="F58" s="157">
        <f t="shared" si="5"/>
        <v>1</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88" customFormat="1" ht="15" customHeight="1">
      <c r="A59" s="58"/>
      <c r="B59" s="121"/>
      <c r="C59" s="128"/>
      <c r="D59" s="128"/>
      <c r="E59" s="128"/>
      <c r="F59" s="157"/>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row>
    <row r="60" spans="1:68" s="88" customFormat="1" ht="15" customHeight="1">
      <c r="A60" s="58"/>
      <c r="B60" s="121"/>
      <c r="C60" s="128"/>
      <c r="D60" s="128"/>
      <c r="E60" s="128"/>
      <c r="F60" s="157"/>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row>
    <row r="61" spans="1:68" s="88" customFormat="1" ht="15" customHeight="1">
      <c r="A61" s="58"/>
      <c r="B61" s="121"/>
      <c r="C61" s="128"/>
      <c r="D61" s="128"/>
      <c r="E61" s="128"/>
      <c r="F61" s="157"/>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row>
    <row r="62" spans="1:68" s="88" customFormat="1" ht="15" customHeight="1">
      <c r="A62" s="58"/>
      <c r="B62" s="121"/>
      <c r="C62" s="128"/>
      <c r="D62" s="128"/>
      <c r="E62" s="128"/>
      <c r="F62" s="157"/>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row>
    <row r="63" spans="1:68" s="88" customFormat="1" ht="15" customHeight="1">
      <c r="A63" s="58"/>
      <c r="B63" s="121"/>
      <c r="C63" s="128"/>
      <c r="D63" s="128"/>
      <c r="E63" s="128"/>
      <c r="F63" s="157"/>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row>
    <row r="64" spans="1:68" s="88" customFormat="1" ht="15" customHeight="1">
      <c r="A64" s="58"/>
      <c r="B64" s="121"/>
      <c r="C64" s="128"/>
      <c r="D64" s="128"/>
      <c r="E64" s="128"/>
      <c r="F64" s="157"/>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row>
    <row r="65" spans="1:65" s="88" customFormat="1" ht="15" customHeight="1">
      <c r="A65" s="58"/>
      <c r="B65" s="121"/>
      <c r="C65" s="128"/>
      <c r="D65" s="128"/>
      <c r="E65" s="128"/>
      <c r="F65" s="157"/>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65" s="88" customFormat="1" ht="15" customHeight="1">
      <c r="A66" s="58"/>
      <c r="B66" s="121"/>
      <c r="C66" s="128"/>
      <c r="D66" s="128"/>
      <c r="E66" s="128"/>
      <c r="F66" s="157"/>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65" s="88" customFormat="1" ht="15" customHeight="1">
      <c r="A67" s="58"/>
      <c r="B67" s="121"/>
      <c r="C67" s="128"/>
      <c r="D67" s="128"/>
      <c r="E67" s="128"/>
      <c r="F67" s="157"/>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row>
    <row r="68" spans="1:65" s="88" customFormat="1" ht="25.2" customHeight="1">
      <c r="A68" s="58"/>
      <c r="B68" s="121"/>
      <c r="C68" s="128"/>
      <c r="D68" s="128"/>
      <c r="E68" s="128"/>
      <c r="F68" s="157"/>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row>
    <row r="69" spans="1:65" s="88" customFormat="1" ht="15" customHeight="1">
      <c r="A69" s="58"/>
      <c r="B69" s="121"/>
      <c r="C69" s="128"/>
      <c r="D69" s="128"/>
      <c r="E69" s="128"/>
      <c r="F69" s="157"/>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row>
    <row r="70" spans="1:65" s="88" customFormat="1" ht="15" customHeight="1">
      <c r="A70" s="58"/>
      <c r="B70" s="121"/>
      <c r="C70" s="128"/>
      <c r="D70" s="128"/>
      <c r="E70" s="128"/>
      <c r="F70" s="157"/>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row>
    <row r="71" spans="1:65" s="88" customFormat="1" ht="15" customHeight="1">
      <c r="A71" s="58"/>
      <c r="B71" s="121"/>
      <c r="C71" s="128"/>
      <c r="D71" s="128"/>
      <c r="E71" s="128"/>
      <c r="F71" s="157"/>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row>
    <row r="72" spans="1:65" s="88" customFormat="1" ht="15" customHeight="1">
      <c r="A72" s="58"/>
      <c r="B72" s="121"/>
      <c r="C72" s="128"/>
      <c r="D72" s="128"/>
      <c r="E72" s="128"/>
      <c r="F72" s="157"/>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row>
    <row r="73" spans="1:65" s="88" customFormat="1" ht="15" customHeight="1">
      <c r="A73" s="58"/>
      <c r="B73" s="121"/>
      <c r="C73" s="128"/>
      <c r="D73" s="128"/>
      <c r="E73" s="128"/>
      <c r="F73" s="157"/>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5" s="88" customFormat="1" ht="15" customHeight="1">
      <c r="A74" s="58"/>
      <c r="B74" s="121"/>
      <c r="C74" s="128"/>
      <c r="D74" s="128"/>
      <c r="E74" s="128"/>
      <c r="F74" s="157"/>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row>
    <row r="75" spans="1:65" s="88" customFormat="1" ht="15" customHeight="1">
      <c r="A75" s="58"/>
      <c r="B75" s="121"/>
      <c r="C75" s="128"/>
      <c r="D75" s="128"/>
      <c r="E75" s="128"/>
      <c r="F75" s="157"/>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row>
    <row r="76" spans="1:65" s="88" customFormat="1" ht="15" customHeight="1">
      <c r="A76" s="58"/>
      <c r="B76" s="121"/>
      <c r="C76" s="128"/>
      <c r="D76" s="128"/>
      <c r="E76" s="128"/>
      <c r="F76" s="157"/>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65" s="88" customFormat="1" ht="15" customHeight="1">
      <c r="A77" s="58"/>
      <c r="B77" s="121"/>
      <c r="C77" s="128"/>
      <c r="D77" s="128"/>
      <c r="E77" s="128"/>
      <c r="F77" s="157"/>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row>
    <row r="78" spans="1:65" s="88" customFormat="1" ht="15" customHeight="1">
      <c r="A78" s="58"/>
      <c r="B78" s="121"/>
      <c r="C78" s="128"/>
      <c r="D78" s="128"/>
      <c r="E78" s="128"/>
      <c r="F78" s="157"/>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row>
    <row r="79" spans="1:65" s="88" customFormat="1" ht="15" customHeight="1">
      <c r="A79" s="58"/>
      <c r="B79" s="121"/>
      <c r="C79" s="128"/>
      <c r="D79" s="128"/>
      <c r="E79" s="128"/>
      <c r="F79" s="157"/>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row>
    <row r="80" spans="1:65" s="88" customFormat="1" ht="15" customHeight="1">
      <c r="A80" s="58"/>
      <c r="C80" s="128"/>
      <c r="D80" s="128"/>
      <c r="E80" s="128"/>
      <c r="F80" s="157"/>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row>
    <row r="81" spans="1:65" s="88" customFormat="1" ht="15" customHeight="1">
      <c r="A81" s="58"/>
      <c r="B81" s="121"/>
      <c r="C81" s="128"/>
      <c r="D81" s="128"/>
      <c r="E81" s="128"/>
      <c r="F81" s="114"/>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row>
    <row r="82" spans="1:65" s="88" customFormat="1" ht="15" customHeight="1">
      <c r="A82" s="58"/>
      <c r="B82" s="121"/>
      <c r="C82" s="128"/>
      <c r="D82" s="128"/>
      <c r="E82" s="128"/>
      <c r="F82" s="114"/>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row>
    <row r="83" spans="1:65">
      <c r="B83" s="123"/>
    </row>
    <row r="84" spans="1:65">
      <c r="B84" s="123"/>
    </row>
    <row r="85" spans="1:65">
      <c r="B85" s="123"/>
    </row>
    <row r="86" spans="1:65">
      <c r="B86" s="123"/>
    </row>
    <row r="87" spans="1:65">
      <c r="B87" s="123"/>
    </row>
    <row r="88" spans="1:65">
      <c r="B88" s="123"/>
    </row>
    <row r="89" spans="1:65">
      <c r="B89" s="123"/>
    </row>
    <row r="90" spans="1:65">
      <c r="B90" s="123"/>
    </row>
    <row r="91" spans="1:65">
      <c r="B91" s="123"/>
    </row>
    <row r="92" spans="1:65">
      <c r="B92" s="123"/>
    </row>
    <row r="93" spans="1:65">
      <c r="B93" s="123"/>
    </row>
    <row r="94" spans="1:65">
      <c r="B94" s="123"/>
    </row>
    <row r="95" spans="1:65">
      <c r="B95" s="123"/>
    </row>
    <row r="96" spans="1:65">
      <c r="B96" s="123"/>
    </row>
    <row r="97" spans="2:2">
      <c r="B97" s="123"/>
    </row>
    <row r="98" spans="2:2">
      <c r="B98" s="123"/>
    </row>
    <row r="99" spans="2:2">
      <c r="B99" s="123"/>
    </row>
    <row r="100" spans="2:2">
      <c r="B100" s="123"/>
    </row>
    <row r="101" spans="2:2">
      <c r="B101" s="123"/>
    </row>
    <row r="102" spans="2:2">
      <c r="B102" s="123"/>
    </row>
    <row r="103" spans="2:2">
      <c r="B103" s="123"/>
    </row>
    <row r="104" spans="2:2">
      <c r="B104" s="123"/>
    </row>
    <row r="105" spans="2:2">
      <c r="B105" s="123"/>
    </row>
    <row r="106" spans="2:2">
      <c r="B106" s="123"/>
    </row>
    <row r="107" spans="2:2">
      <c r="B107" s="123"/>
    </row>
    <row r="108" spans="2:2">
      <c r="B108" s="123"/>
    </row>
    <row r="109" spans="2:2">
      <c r="B109" s="123"/>
    </row>
    <row r="110" spans="2:2">
      <c r="B110" s="123"/>
    </row>
    <row r="111" spans="2:2">
      <c r="B111" s="123"/>
    </row>
    <row r="112" spans="2:2">
      <c r="B112" s="123"/>
    </row>
    <row r="113" spans="2:2">
      <c r="B113" s="123"/>
    </row>
    <row r="114" spans="2:2">
      <c r="B114" s="123"/>
    </row>
    <row r="115" spans="2:2">
      <c r="B115" s="123"/>
    </row>
    <row r="116" spans="2:2">
      <c r="B116"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workbookViewId="0">
      <selection activeCell="A18" sqref="A18:XFD18"/>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6" t="s">
        <v>33</v>
      </c>
      <c r="B1" s="327"/>
      <c r="C1" s="328"/>
      <c r="D1" s="1"/>
      <c r="E1" s="329" t="s">
        <v>102</v>
      </c>
      <c r="F1" s="329"/>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3492</v>
      </c>
      <c r="B4" s="43"/>
      <c r="C4" s="5"/>
      <c r="D4" s="5"/>
      <c r="E4" s="5"/>
      <c r="F4" s="5"/>
      <c r="G4" s="6"/>
    </row>
    <row r="5" spans="1:7" s="8" customFormat="1" ht="6" customHeight="1">
      <c r="A5" s="49"/>
      <c r="B5" s="50"/>
      <c r="C5" s="7"/>
      <c r="D5" s="7"/>
      <c r="E5" s="7"/>
      <c r="F5" s="7"/>
    </row>
    <row r="6" spans="1:7" s="8" customFormat="1" ht="15" customHeight="1" thickBot="1">
      <c r="A6" s="334">
        <v>44562</v>
      </c>
      <c r="B6" s="335"/>
      <c r="C6" s="9"/>
      <c r="D6" s="9"/>
    </row>
    <row r="7" spans="1:7" s="2" customFormat="1" ht="21.75" customHeight="1">
      <c r="A7" s="51"/>
      <c r="B7" s="336"/>
      <c r="C7" s="338"/>
      <c r="D7" s="338"/>
      <c r="E7" s="338"/>
      <c r="F7" s="227"/>
    </row>
    <row r="8" spans="1:7" s="2" customFormat="1" ht="21.75" customHeight="1">
      <c r="A8" s="52"/>
      <c r="B8" s="337"/>
      <c r="C8" s="45" t="s">
        <v>35</v>
      </c>
      <c r="D8" s="45" t="s">
        <v>36</v>
      </c>
      <c r="E8" s="45" t="s">
        <v>37</v>
      </c>
      <c r="F8" s="45" t="s">
        <v>38</v>
      </c>
    </row>
    <row r="9" spans="1:7" s="8" customFormat="1" ht="26.25" customHeight="1">
      <c r="A9" s="53"/>
      <c r="B9" s="54" t="s">
        <v>38</v>
      </c>
      <c r="C9" s="157">
        <f>'ATR-A2.1'!C9-'ATR-A2.2'!C9</f>
        <v>21</v>
      </c>
      <c r="D9" s="157">
        <f>'ATR-A2.1'!D9-'ATR-A2.2'!D9</f>
        <v>0</v>
      </c>
      <c r="E9" s="157">
        <f>'ATR-A2.1'!E9-'ATR-A2.2'!E9</f>
        <v>0</v>
      </c>
      <c r="F9" s="157">
        <f>'ATR-A2.1'!F9-'ATR-A2.2'!F9</f>
        <v>21</v>
      </c>
      <c r="G9" s="10"/>
    </row>
    <row r="10" spans="1:7" s="8" customFormat="1" ht="11.25" customHeight="1">
      <c r="A10" s="53"/>
      <c r="B10" s="55"/>
      <c r="C10" s="300"/>
      <c r="D10" s="300"/>
      <c r="E10" s="300"/>
      <c r="F10" s="300"/>
      <c r="G10" s="10"/>
    </row>
    <row r="11" spans="1:7" s="8" customFormat="1" ht="13.5" customHeight="1">
      <c r="A11" s="53"/>
      <c r="B11" s="55" t="s">
        <v>9</v>
      </c>
      <c r="C11" s="300"/>
      <c r="D11" s="300"/>
      <c r="E11" s="300"/>
      <c r="F11" s="300"/>
      <c r="G11" s="10"/>
    </row>
    <row r="12" spans="1:7" s="8" customFormat="1" ht="13.5" customHeight="1">
      <c r="A12" s="56"/>
      <c r="B12" s="57" t="s">
        <v>5</v>
      </c>
      <c r="C12" s="317">
        <f>C18</f>
        <v>8</v>
      </c>
      <c r="D12" s="317">
        <f t="shared" ref="D12:F12" si="0">D18</f>
        <v>0</v>
      </c>
      <c r="E12" s="317">
        <f t="shared" si="0"/>
        <v>0</v>
      </c>
      <c r="F12" s="157">
        <f t="shared" si="0"/>
        <v>8</v>
      </c>
    </row>
    <row r="13" spans="1:7" s="8" customFormat="1" ht="13.5" customHeight="1">
      <c r="A13" s="56"/>
      <c r="B13" s="57" t="s">
        <v>6</v>
      </c>
      <c r="C13" s="317"/>
      <c r="D13" s="317"/>
      <c r="E13" s="317"/>
      <c r="F13" s="157"/>
    </row>
    <row r="14" spans="1:7" s="8" customFormat="1" ht="13.5" customHeight="1">
      <c r="A14" s="56"/>
      <c r="B14" s="57" t="s">
        <v>44</v>
      </c>
      <c r="C14" s="317">
        <f>C19</f>
        <v>2</v>
      </c>
      <c r="D14" s="317">
        <f t="shared" ref="D14:F14" si="1">D19</f>
        <v>0</v>
      </c>
      <c r="E14" s="317">
        <f t="shared" si="1"/>
        <v>0</v>
      </c>
      <c r="F14" s="157">
        <f t="shared" si="1"/>
        <v>2</v>
      </c>
    </row>
    <row r="15" spans="1:7" s="8" customFormat="1" ht="13.5" customHeight="1">
      <c r="A15" s="56"/>
      <c r="B15" s="57" t="s">
        <v>7</v>
      </c>
      <c r="C15" s="317">
        <f>SUM(C20:C26)</f>
        <v>11</v>
      </c>
      <c r="D15" s="317">
        <f t="shared" ref="D15:F15" si="2">SUM(D20:D26)</f>
        <v>0</v>
      </c>
      <c r="E15" s="317">
        <f t="shared" si="2"/>
        <v>0</v>
      </c>
      <c r="F15" s="157">
        <f t="shared" si="2"/>
        <v>11</v>
      </c>
    </row>
    <row r="16" spans="1:7" s="8" customFormat="1" ht="9" customHeight="1">
      <c r="A16" s="56"/>
      <c r="B16" s="57"/>
      <c r="C16" s="244"/>
      <c r="D16" s="244"/>
      <c r="E16" s="244"/>
      <c r="F16" s="244"/>
    </row>
    <row r="17" spans="1:68" s="8" customFormat="1" ht="13.5" customHeight="1">
      <c r="A17" s="56"/>
      <c r="B17" s="55" t="s">
        <v>10</v>
      </c>
      <c r="C17" s="244"/>
      <c r="D17" s="244"/>
      <c r="E17" s="244"/>
      <c r="F17" s="244"/>
    </row>
    <row r="18" spans="1:68" s="88" customFormat="1" ht="15" customHeight="1">
      <c r="A18" s="58"/>
      <c r="B18" s="121" t="s">
        <v>3504</v>
      </c>
      <c r="C18" s="245">
        <v>8</v>
      </c>
      <c r="D18" s="245">
        <v>0</v>
      </c>
      <c r="E18" s="245">
        <v>0</v>
      </c>
      <c r="F18" s="157">
        <f t="shared" ref="F18:F26" si="3">SUM(C18:E18)</f>
        <v>8</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1" t="s">
        <v>3524</v>
      </c>
      <c r="C19" s="245">
        <v>2</v>
      </c>
      <c r="D19" s="245">
        <v>0</v>
      </c>
      <c r="E19" s="245">
        <v>0</v>
      </c>
      <c r="F19" s="157">
        <f t="shared" si="3"/>
        <v>2</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1" t="s">
        <v>3525</v>
      </c>
      <c r="C20" s="245">
        <v>1</v>
      </c>
      <c r="D20" s="245">
        <v>0</v>
      </c>
      <c r="E20" s="245">
        <v>0</v>
      </c>
      <c r="F20" s="157">
        <f t="shared" si="3"/>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1" t="s">
        <v>3527</v>
      </c>
      <c r="C21" s="245">
        <v>2</v>
      </c>
      <c r="D21" s="245">
        <v>0</v>
      </c>
      <c r="E21" s="245">
        <v>0</v>
      </c>
      <c r="F21" s="157">
        <f t="shared" si="3"/>
        <v>2</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1" t="s">
        <v>3528</v>
      </c>
      <c r="C22" s="245">
        <v>1</v>
      </c>
      <c r="D22" s="245">
        <v>0</v>
      </c>
      <c r="E22" s="245">
        <v>0</v>
      </c>
      <c r="F22" s="157">
        <f t="shared" si="3"/>
        <v>1</v>
      </c>
      <c r="G22" s="11"/>
      <c r="H22" s="11"/>
    </row>
    <row r="23" spans="1:68" s="88" customFormat="1" ht="15" customHeight="1">
      <c r="A23" s="59"/>
      <c r="B23" s="121" t="s">
        <v>3531</v>
      </c>
      <c r="C23" s="245">
        <v>2</v>
      </c>
      <c r="D23" s="245">
        <v>0</v>
      </c>
      <c r="E23" s="245">
        <v>0</v>
      </c>
      <c r="F23" s="157">
        <f t="shared" si="3"/>
        <v>2</v>
      </c>
      <c r="G23" s="11"/>
      <c r="H23" s="11"/>
    </row>
    <row r="24" spans="1:68" s="88" customFormat="1" ht="15" customHeight="1">
      <c r="A24" s="59"/>
      <c r="B24" s="121" t="s">
        <v>3534</v>
      </c>
      <c r="C24" s="245">
        <v>2</v>
      </c>
      <c r="D24" s="245">
        <v>0</v>
      </c>
      <c r="E24" s="245">
        <v>0</v>
      </c>
      <c r="F24" s="157">
        <f t="shared" si="3"/>
        <v>2</v>
      </c>
      <c r="G24" s="11"/>
      <c r="H24" s="11"/>
    </row>
    <row r="25" spans="1:68" s="88" customFormat="1" ht="15" customHeight="1">
      <c r="A25" s="59"/>
      <c r="B25" s="121" t="s">
        <v>3543</v>
      </c>
      <c r="C25" s="245">
        <v>1</v>
      </c>
      <c r="D25" s="245">
        <v>0</v>
      </c>
      <c r="E25" s="245">
        <v>0</v>
      </c>
      <c r="F25" s="157">
        <f t="shared" si="3"/>
        <v>1</v>
      </c>
      <c r="G25" s="11"/>
      <c r="H25" s="11"/>
    </row>
    <row r="26" spans="1:68" s="88" customFormat="1" ht="15" customHeight="1">
      <c r="A26" s="59"/>
      <c r="B26" s="121" t="s">
        <v>3544</v>
      </c>
      <c r="C26" s="245">
        <v>2</v>
      </c>
      <c r="D26" s="245">
        <v>0</v>
      </c>
      <c r="E26" s="245">
        <v>0</v>
      </c>
      <c r="F26" s="157">
        <f t="shared" si="3"/>
        <v>2</v>
      </c>
      <c r="G26" s="11"/>
      <c r="H26" s="11"/>
    </row>
    <row r="27" spans="1:68" s="88" customFormat="1" ht="15" customHeight="1">
      <c r="A27" s="59"/>
      <c r="B27" s="121"/>
      <c r="C27" s="245"/>
      <c r="D27" s="245"/>
      <c r="E27" s="245"/>
      <c r="F27" s="157"/>
      <c r="G27" s="11"/>
      <c r="H27" s="11"/>
    </row>
    <row r="28" spans="1:68" s="88" customFormat="1" ht="15" customHeight="1">
      <c r="A28" s="58"/>
      <c r="B28" s="121"/>
      <c r="C28" s="245"/>
      <c r="D28" s="245"/>
      <c r="E28" s="245"/>
      <c r="F28" s="157"/>
      <c r="G28" s="11"/>
      <c r="H28" s="11"/>
    </row>
    <row r="29" spans="1:68" s="88" customFormat="1" ht="15" customHeight="1">
      <c r="A29" s="59"/>
      <c r="B29" s="121"/>
      <c r="C29" s="245"/>
      <c r="D29" s="245"/>
      <c r="E29" s="245"/>
      <c r="F29" s="157"/>
      <c r="G29" s="11"/>
      <c r="H29" s="11"/>
    </row>
    <row r="30" spans="1:68" s="88" customFormat="1" ht="15" customHeight="1">
      <c r="A30" s="59"/>
      <c r="B30" s="121"/>
      <c r="C30" s="245"/>
      <c r="D30" s="245"/>
      <c r="E30" s="245"/>
      <c r="F30" s="157"/>
      <c r="G30" s="11"/>
      <c r="H30" s="11"/>
    </row>
    <row r="31" spans="1:68" s="88" customFormat="1" ht="15" customHeight="1">
      <c r="A31" s="59"/>
      <c r="B31" s="121"/>
      <c r="C31" s="245"/>
      <c r="D31" s="245"/>
      <c r="E31" s="245"/>
      <c r="F31" s="157"/>
      <c r="G31" s="11"/>
      <c r="H31" s="11"/>
    </row>
    <row r="32" spans="1:68" s="88" customFormat="1" ht="15" customHeight="1">
      <c r="A32" s="59"/>
      <c r="B32" s="121"/>
      <c r="C32" s="245"/>
      <c r="D32" s="245"/>
      <c r="E32" s="245"/>
      <c r="F32" s="157"/>
      <c r="G32" s="11"/>
      <c r="H32" s="11"/>
    </row>
    <row r="33" spans="1:8" s="88" customFormat="1" ht="15" customHeight="1">
      <c r="A33" s="59"/>
      <c r="B33" s="121"/>
      <c r="C33" s="245"/>
      <c r="D33" s="245"/>
      <c r="E33" s="245"/>
      <c r="F33" s="157"/>
      <c r="G33" s="11"/>
      <c r="H33" s="11"/>
    </row>
    <row r="34" spans="1:8" s="88" customFormat="1" ht="15" customHeight="1">
      <c r="A34" s="59"/>
      <c r="B34" s="121"/>
      <c r="C34" s="245"/>
      <c r="D34" s="245"/>
      <c r="E34" s="245"/>
      <c r="F34" s="157"/>
      <c r="G34" s="11"/>
      <c r="H34" s="11"/>
    </row>
    <row r="35" spans="1:8" s="88" customFormat="1" ht="16.95" customHeight="1">
      <c r="A35" s="59"/>
      <c r="B35" s="121"/>
      <c r="C35" s="245"/>
      <c r="D35" s="245"/>
      <c r="E35" s="245"/>
      <c r="F35" s="157"/>
      <c r="G35" s="11"/>
      <c r="H35" s="11"/>
    </row>
    <row r="36" spans="1:8" s="88" customFormat="1" ht="25.2" customHeight="1">
      <c r="A36" s="59"/>
      <c r="B36" s="121"/>
      <c r="C36" s="245"/>
      <c r="D36" s="245"/>
      <c r="E36" s="245"/>
      <c r="F36" s="157"/>
      <c r="G36" s="11"/>
      <c r="H36" s="11"/>
    </row>
    <row r="37" spans="1:8" s="88" customFormat="1" ht="15" customHeight="1">
      <c r="A37" s="59"/>
      <c r="B37" s="121"/>
      <c r="C37" s="245"/>
      <c r="D37" s="245"/>
      <c r="E37" s="245"/>
      <c r="F37" s="157"/>
      <c r="G37" s="11"/>
      <c r="H37" s="11"/>
    </row>
    <row r="38" spans="1:8" s="88" customFormat="1" ht="15" customHeight="1">
      <c r="A38" s="59"/>
      <c r="B38" s="121"/>
      <c r="C38" s="245"/>
      <c r="D38" s="245"/>
      <c r="E38" s="245"/>
      <c r="F38" s="157"/>
      <c r="G38" s="11"/>
      <c r="H38" s="11"/>
    </row>
    <row r="39" spans="1:8" s="88" customFormat="1" ht="15" customHeight="1">
      <c r="A39" s="59"/>
      <c r="B39" s="121"/>
      <c r="C39" s="245"/>
      <c r="D39" s="245"/>
      <c r="E39" s="245"/>
      <c r="F39" s="157"/>
      <c r="G39" s="11"/>
      <c r="H39" s="11"/>
    </row>
    <row r="40" spans="1:8" s="88" customFormat="1" ht="15" customHeight="1">
      <c r="A40" s="59"/>
      <c r="B40" s="121"/>
      <c r="C40" s="245"/>
      <c r="D40" s="245"/>
      <c r="E40" s="245"/>
      <c r="F40" s="157"/>
      <c r="G40" s="11"/>
      <c r="H40" s="11"/>
    </row>
    <row r="41" spans="1:8" s="88" customFormat="1" ht="15" customHeight="1">
      <c r="A41" s="59"/>
      <c r="B41" s="121"/>
      <c r="C41" s="128"/>
      <c r="D41" s="128"/>
      <c r="E41" s="128"/>
      <c r="F41" s="157"/>
      <c r="G41" s="11"/>
      <c r="H41" s="11"/>
    </row>
    <row r="42" spans="1:8" s="88" customFormat="1" ht="15" customHeight="1">
      <c r="A42" s="59"/>
      <c r="B42" s="121"/>
      <c r="C42" s="128"/>
      <c r="D42" s="128"/>
      <c r="E42" s="128"/>
      <c r="F42" s="157"/>
      <c r="G42" s="11"/>
      <c r="H42" s="11"/>
    </row>
    <row r="43" spans="1:8" s="88" customFormat="1" ht="15" customHeight="1">
      <c r="A43" s="59"/>
      <c r="B43" s="121"/>
      <c r="C43" s="128"/>
      <c r="D43" s="128"/>
      <c r="E43" s="128"/>
      <c r="F43" s="157"/>
      <c r="G43" s="11"/>
      <c r="H43" s="11"/>
    </row>
    <row r="44" spans="1:8" s="88" customFormat="1" ht="15" customHeight="1">
      <c r="A44" s="59"/>
      <c r="B44" s="121"/>
      <c r="C44" s="128"/>
      <c r="D44" s="128"/>
      <c r="E44" s="128"/>
      <c r="F44" s="157"/>
      <c r="G44" s="11"/>
      <c r="H44" s="11"/>
    </row>
    <row r="45" spans="1:8" s="88" customFormat="1" ht="15" customHeight="1">
      <c r="A45" s="59"/>
      <c r="B45" s="121"/>
      <c r="C45" s="128"/>
      <c r="D45" s="128"/>
      <c r="E45" s="128"/>
      <c r="F45" s="157"/>
      <c r="G45" s="11"/>
      <c r="H45" s="11"/>
    </row>
    <row r="46" spans="1:8" s="88" customFormat="1" ht="15" customHeight="1">
      <c r="A46" s="59"/>
      <c r="B46" s="121"/>
      <c r="C46" s="128"/>
      <c r="D46" s="128"/>
      <c r="E46" s="128"/>
      <c r="F46" s="157"/>
      <c r="G46" s="11"/>
      <c r="H46" s="11"/>
    </row>
    <row r="47" spans="1:8" s="88" customFormat="1" ht="15" customHeight="1">
      <c r="A47" s="59"/>
      <c r="B47" s="121"/>
      <c r="C47" s="128"/>
      <c r="D47" s="128"/>
      <c r="E47" s="128"/>
      <c r="F47" s="157"/>
      <c r="G47" s="11"/>
      <c r="H47" s="11"/>
    </row>
    <row r="48" spans="1:8" s="88" customFormat="1" ht="15" customHeight="1">
      <c r="A48" s="59"/>
      <c r="B48" s="121"/>
      <c r="C48" s="128"/>
      <c r="D48" s="128"/>
      <c r="E48" s="128"/>
      <c r="F48" s="157"/>
      <c r="G48" s="11"/>
      <c r="H48" s="11"/>
    </row>
    <row r="49" spans="1:8" s="88" customFormat="1" ht="15" customHeight="1">
      <c r="A49" s="59"/>
      <c r="B49" s="121"/>
      <c r="C49" s="128"/>
      <c r="D49" s="128"/>
      <c r="E49" s="128"/>
      <c r="F49" s="157"/>
      <c r="G49" s="11"/>
      <c r="H49" s="11"/>
    </row>
    <row r="50" spans="1:8" s="88" customFormat="1" ht="15" customHeight="1">
      <c r="A50" s="59"/>
      <c r="B50" s="121"/>
      <c r="C50" s="128"/>
      <c r="D50" s="128"/>
      <c r="E50" s="128"/>
      <c r="F50" s="157"/>
      <c r="G50" s="11"/>
      <c r="H50" s="11"/>
    </row>
    <row r="51" spans="1:8" s="88" customFormat="1" ht="15" customHeight="1">
      <c r="A51" s="59"/>
      <c r="B51" s="121"/>
      <c r="C51" s="128"/>
      <c r="D51" s="128"/>
      <c r="E51" s="128"/>
      <c r="F51" s="157"/>
      <c r="G51" s="11"/>
      <c r="H51" s="11"/>
    </row>
    <row r="52" spans="1:8" s="88" customFormat="1" ht="15" customHeight="1">
      <c r="A52" s="59"/>
      <c r="B52" s="121"/>
      <c r="C52" s="128"/>
      <c r="D52" s="128"/>
      <c r="E52" s="128"/>
      <c r="F52" s="157"/>
      <c r="G52" s="11"/>
      <c r="H52" s="11"/>
    </row>
    <row r="53" spans="1:8" s="88" customFormat="1" ht="15" customHeight="1">
      <c r="A53" s="59"/>
      <c r="B53" s="121"/>
      <c r="C53" s="128"/>
      <c r="D53" s="128"/>
      <c r="E53" s="128"/>
      <c r="F53" s="157"/>
      <c r="G53" s="11"/>
      <c r="H53" s="11"/>
    </row>
    <row r="54" spans="1:8" s="88" customFormat="1" ht="15" customHeight="1">
      <c r="A54" s="59"/>
      <c r="B54" s="121"/>
      <c r="C54" s="128"/>
      <c r="D54" s="128"/>
      <c r="E54" s="128"/>
      <c r="F54" s="114"/>
      <c r="G54" s="11"/>
      <c r="H54" s="11"/>
    </row>
    <row r="55" spans="1:8" s="88" customFormat="1" ht="15" customHeight="1">
      <c r="A55" s="59"/>
      <c r="B55" s="121"/>
      <c r="C55" s="128"/>
      <c r="D55" s="128"/>
      <c r="E55" s="128"/>
      <c r="F55" s="114"/>
      <c r="G55" s="11"/>
      <c r="H55" s="11"/>
    </row>
    <row r="56" spans="1:8" s="88" customFormat="1" ht="15" customHeight="1">
      <c r="A56" s="59"/>
      <c r="B56" s="121"/>
      <c r="C56" s="128"/>
      <c r="D56" s="128"/>
      <c r="E56" s="128"/>
      <c r="F56" s="114"/>
      <c r="G56" s="11"/>
      <c r="H56" s="11"/>
    </row>
    <row r="57" spans="1:8" s="88" customFormat="1" ht="15" customHeight="1">
      <c r="A57" s="59"/>
      <c r="B57" s="121"/>
      <c r="C57" s="128"/>
      <c r="D57" s="128"/>
      <c r="E57" s="128"/>
      <c r="F57" s="114"/>
      <c r="G57" s="11"/>
      <c r="H57" s="11"/>
    </row>
    <row r="58" spans="1:8" s="88" customFormat="1" ht="15" customHeight="1">
      <c r="A58" s="59"/>
      <c r="B58" s="121"/>
      <c r="C58" s="128"/>
      <c r="D58" s="128"/>
      <c r="E58" s="128"/>
      <c r="F58" s="114"/>
      <c r="G58" s="11"/>
      <c r="H58" s="11"/>
    </row>
    <row r="59" spans="1:8" s="88" customFormat="1" ht="15" customHeight="1">
      <c r="A59" s="59"/>
      <c r="B59" s="121"/>
      <c r="C59" s="128"/>
      <c r="D59" s="128"/>
      <c r="E59" s="128"/>
      <c r="F59" s="114"/>
      <c r="G59" s="11"/>
      <c r="H59" s="11"/>
    </row>
    <row r="60" spans="1:8" s="88" customFormat="1" ht="15" customHeight="1">
      <c r="A60" s="59"/>
      <c r="B60" s="121"/>
      <c r="C60" s="128"/>
      <c r="D60" s="128"/>
      <c r="E60" s="128"/>
      <c r="F60" s="114"/>
      <c r="G60" s="11"/>
      <c r="H60" s="11"/>
    </row>
    <row r="61" spans="1:8" s="88" customFormat="1" ht="15" customHeight="1">
      <c r="A61" s="59"/>
      <c r="B61" s="121"/>
      <c r="C61" s="128"/>
      <c r="D61" s="128"/>
      <c r="E61" s="128"/>
      <c r="F61" s="114"/>
      <c r="G61" s="11"/>
      <c r="H61" s="11"/>
    </row>
    <row r="62" spans="1:8" s="88" customFormat="1" ht="15" customHeight="1">
      <c r="A62" s="59"/>
      <c r="B62" s="121"/>
      <c r="C62" s="128"/>
      <c r="D62" s="128"/>
      <c r="E62" s="128"/>
      <c r="F62" s="114"/>
      <c r="G62" s="11"/>
      <c r="H62" s="11"/>
    </row>
    <row r="63" spans="1:8" s="88" customFormat="1" ht="15" customHeight="1">
      <c r="A63" s="59"/>
      <c r="B63" s="121"/>
      <c r="C63" s="128"/>
      <c r="D63" s="128"/>
      <c r="E63" s="128"/>
      <c r="F63" s="114"/>
      <c r="G63" s="11"/>
      <c r="H63" s="11"/>
    </row>
    <row r="64" spans="1:8" s="88" customFormat="1" ht="15" customHeight="1">
      <c r="A64" s="59"/>
      <c r="B64" s="121"/>
      <c r="C64" s="128"/>
      <c r="D64" s="128"/>
      <c r="E64" s="128"/>
      <c r="F64" s="114"/>
      <c r="G64" s="11"/>
      <c r="H64" s="11"/>
    </row>
    <row r="65" spans="1:8" s="88" customFormat="1" ht="15" customHeight="1">
      <c r="A65" s="59"/>
      <c r="B65" s="121"/>
      <c r="C65" s="128"/>
      <c r="D65" s="128"/>
      <c r="E65" s="128"/>
      <c r="F65" s="114"/>
      <c r="G65" s="11"/>
      <c r="H65" s="11"/>
    </row>
    <row r="66" spans="1:8" s="88" customFormat="1" ht="15" customHeight="1">
      <c r="A66" s="59"/>
      <c r="B66" s="121"/>
      <c r="C66" s="128"/>
      <c r="D66" s="128"/>
      <c r="E66" s="128"/>
      <c r="F66" s="114"/>
      <c r="G66" s="11"/>
      <c r="H66" s="11"/>
    </row>
    <row r="67" spans="1:8" s="88" customFormat="1" ht="15" customHeight="1">
      <c r="A67" s="59"/>
      <c r="B67" s="121"/>
      <c r="C67" s="128"/>
      <c r="D67" s="128"/>
      <c r="E67" s="128"/>
      <c r="F67" s="114"/>
      <c r="G67" s="11"/>
      <c r="H67" s="11"/>
    </row>
    <row r="68" spans="1:8" s="88" customFormat="1" ht="15" customHeight="1">
      <c r="A68" s="59"/>
      <c r="B68" s="121"/>
      <c r="C68" s="128"/>
      <c r="D68" s="128"/>
      <c r="E68" s="128"/>
      <c r="F68" s="114"/>
      <c r="G68" s="11"/>
      <c r="H68" s="11"/>
    </row>
    <row r="69" spans="1:8" s="88" customFormat="1" ht="15" customHeight="1">
      <c r="A69" s="59"/>
      <c r="B69" s="121"/>
      <c r="C69" s="128"/>
      <c r="D69" s="128"/>
      <c r="E69" s="128"/>
      <c r="F69" s="114"/>
      <c r="G69" s="11"/>
      <c r="H69" s="11"/>
    </row>
    <row r="70" spans="1:8" s="88" customFormat="1" ht="15" customHeight="1">
      <c r="A70" s="59"/>
      <c r="B70" s="121"/>
      <c r="C70" s="128"/>
      <c r="D70" s="128"/>
      <c r="E70" s="128"/>
      <c r="F70" s="114"/>
      <c r="G70" s="11"/>
      <c r="H70" s="11"/>
    </row>
    <row r="71" spans="1:8" s="88" customFormat="1" ht="15" customHeight="1">
      <c r="A71" s="59"/>
      <c r="B71" s="121"/>
      <c r="C71" s="128"/>
      <c r="D71" s="128"/>
      <c r="E71" s="128"/>
      <c r="F71" s="114"/>
      <c r="G71" s="11"/>
      <c r="H71" s="11"/>
    </row>
    <row r="72" spans="1:8" s="88" customFormat="1" ht="15" customHeight="1">
      <c r="A72" s="59"/>
      <c r="B72" s="121"/>
      <c r="C72" s="128"/>
      <c r="D72" s="128"/>
      <c r="E72" s="128"/>
      <c r="F72" s="114"/>
      <c r="G72" s="11"/>
      <c r="H72" s="11"/>
    </row>
    <row r="73" spans="1:8" s="88" customFormat="1" ht="15" customHeight="1">
      <c r="A73" s="59"/>
      <c r="B73" s="121"/>
      <c r="C73" s="128"/>
      <c r="D73" s="128"/>
      <c r="E73" s="128"/>
      <c r="F73" s="114"/>
      <c r="G73" s="11"/>
      <c r="H73" s="11"/>
    </row>
    <row r="74" spans="1:8" s="88" customFormat="1" ht="15" customHeight="1">
      <c r="A74" s="59"/>
      <c r="B74" s="121"/>
      <c r="C74" s="128"/>
      <c r="D74" s="128"/>
      <c r="E74" s="128"/>
      <c r="F74" s="114"/>
      <c r="G74" s="11"/>
      <c r="H74" s="11"/>
    </row>
    <row r="75" spans="1:8" s="88" customFormat="1" ht="15" customHeight="1">
      <c r="A75" s="59"/>
      <c r="B75" s="121"/>
      <c r="C75" s="128"/>
      <c r="D75" s="128"/>
      <c r="E75" s="128"/>
      <c r="F75" s="114"/>
      <c r="G75" s="11"/>
      <c r="H75" s="11"/>
    </row>
    <row r="76" spans="1:8" s="88" customFormat="1" ht="15" customHeight="1">
      <c r="A76" s="59"/>
      <c r="B76" s="121"/>
      <c r="C76" s="128"/>
      <c r="D76" s="128"/>
      <c r="E76" s="128"/>
      <c r="F76" s="114"/>
      <c r="G76" s="11"/>
      <c r="H76" s="11"/>
    </row>
    <row r="77" spans="1:8" s="88" customFormat="1" ht="15" customHeight="1">
      <c r="A77" s="59"/>
      <c r="B77" s="121"/>
      <c r="C77" s="128"/>
      <c r="D77" s="128"/>
      <c r="E77" s="128"/>
      <c r="F77" s="114"/>
      <c r="G77" s="11"/>
      <c r="H77" s="11"/>
    </row>
    <row r="78" spans="1:8" s="88" customFormat="1" ht="15" customHeight="1">
      <c r="A78" s="59"/>
      <c r="B78" s="121"/>
      <c r="C78" s="128"/>
      <c r="D78" s="128"/>
      <c r="E78" s="128"/>
      <c r="F78" s="114"/>
      <c r="G78" s="11"/>
      <c r="H78" s="11"/>
    </row>
    <row r="79" spans="1:8" s="88" customFormat="1" ht="15" customHeight="1">
      <c r="A79" s="59"/>
      <c r="B79" s="121"/>
      <c r="C79" s="128"/>
      <c r="D79" s="128"/>
      <c r="E79" s="128"/>
      <c r="F79" s="114"/>
      <c r="G79" s="11"/>
      <c r="H79" s="11"/>
    </row>
    <row r="80" spans="1:8" s="88" customFormat="1" ht="15" customHeight="1">
      <c r="A80" s="59"/>
      <c r="C80" s="128"/>
      <c r="D80" s="128"/>
      <c r="E80" s="128"/>
      <c r="F80" s="114"/>
      <c r="G80" s="11"/>
      <c r="H80" s="11"/>
    </row>
    <row r="81" spans="1:6" s="15" customFormat="1" ht="36" customHeight="1">
      <c r="A81" s="228"/>
      <c r="B81" s="122"/>
      <c r="C81" s="228"/>
      <c r="D81" s="228"/>
      <c r="E81" s="228"/>
      <c r="F81" s="228"/>
    </row>
    <row r="82" spans="1:6" s="15" customFormat="1" ht="15" customHeight="1">
      <c r="A82" s="90"/>
      <c r="B82" s="226"/>
      <c r="C82" s="11"/>
      <c r="D82" s="11"/>
      <c r="E82" s="11"/>
      <c r="F82" s="11"/>
    </row>
    <row r="83" spans="1:6" ht="15" customHeight="1">
      <c r="B83" s="123"/>
      <c r="C83" s="12"/>
      <c r="D83" s="12"/>
      <c r="E83" s="12"/>
      <c r="F83" s="12"/>
    </row>
    <row r="84" spans="1:6" ht="15" customHeight="1">
      <c r="B84" s="123"/>
    </row>
    <row r="85" spans="1:6" ht="15" customHeight="1">
      <c r="B85" s="123"/>
    </row>
    <row r="86" spans="1:6" ht="15" customHeight="1">
      <c r="B86" s="123"/>
    </row>
    <row r="87" spans="1:6" ht="15" customHeight="1">
      <c r="B87" s="123"/>
    </row>
    <row r="88" spans="1:6" ht="15" customHeight="1">
      <c r="B88" s="123"/>
    </row>
    <row r="89" spans="1:6" ht="15" customHeight="1">
      <c r="B89" s="123"/>
    </row>
    <row r="90" spans="1:6" ht="15" customHeight="1">
      <c r="B90" s="123"/>
    </row>
    <row r="91" spans="1:6" ht="15" customHeight="1">
      <c r="B91" s="123"/>
    </row>
    <row r="92" spans="1:6" ht="15" customHeight="1">
      <c r="B92" s="123"/>
    </row>
    <row r="93" spans="1:6" ht="15" customHeight="1">
      <c r="B93" s="123"/>
    </row>
    <row r="94" spans="1:6" ht="15" customHeight="1">
      <c r="B94" s="123"/>
    </row>
    <row r="95" spans="1:6" ht="15" customHeight="1">
      <c r="A95" s="11"/>
      <c r="B95" s="123"/>
    </row>
    <row r="96" spans="1:6" ht="15" customHeight="1">
      <c r="A96" s="11"/>
      <c r="B96" s="123"/>
    </row>
    <row r="97" spans="1:2" ht="15" customHeight="1">
      <c r="A97" s="11"/>
      <c r="B97" s="123"/>
    </row>
    <row r="98" spans="1:2" ht="15" customHeight="1">
      <c r="A98" s="11"/>
      <c r="B98" s="123"/>
    </row>
    <row r="99" spans="1:2" ht="15" customHeight="1">
      <c r="A99" s="11"/>
      <c r="B99" s="123"/>
    </row>
    <row r="100" spans="1:2" ht="15" customHeight="1">
      <c r="A100" s="11"/>
      <c r="B100" s="123"/>
    </row>
    <row r="101" spans="1:2" ht="15" customHeight="1">
      <c r="A101" s="11"/>
      <c r="B101" s="123"/>
    </row>
    <row r="102" spans="1:2" ht="15" customHeight="1">
      <c r="A102" s="11"/>
      <c r="B102" s="123"/>
    </row>
    <row r="103" spans="1:2" ht="15" customHeight="1">
      <c r="A103" s="11"/>
      <c r="B103" s="123"/>
    </row>
    <row r="104" spans="1:2" ht="15" customHeight="1">
      <c r="A104" s="11"/>
      <c r="B104" s="123"/>
    </row>
    <row r="105" spans="1:2" ht="15" customHeight="1">
      <c r="A105" s="11"/>
      <c r="B105" s="123"/>
    </row>
    <row r="106" spans="1:2" ht="15" customHeight="1">
      <c r="A106" s="11"/>
      <c r="B106" s="123"/>
    </row>
    <row r="107" spans="1:2" ht="15" customHeight="1">
      <c r="A107" s="11"/>
      <c r="B107" s="123"/>
    </row>
    <row r="108" spans="1:2" ht="15" customHeight="1">
      <c r="A108" s="11"/>
      <c r="B108" s="123"/>
    </row>
    <row r="109" spans="1:2" ht="15" customHeight="1">
      <c r="A109" s="11"/>
      <c r="B109" s="123"/>
    </row>
    <row r="110" spans="1:2" ht="15" customHeight="1">
      <c r="A110" s="11"/>
      <c r="B110" s="123"/>
    </row>
    <row r="111" spans="1:2" ht="15" customHeight="1">
      <c r="A111" s="11"/>
      <c r="B111" s="123"/>
    </row>
    <row r="112" spans="1:2" ht="15" customHeight="1">
      <c r="A112" s="11"/>
      <c r="B112" s="123"/>
    </row>
    <row r="113" spans="1:2" ht="15" customHeight="1">
      <c r="A113" s="11"/>
      <c r="B113" s="123"/>
    </row>
    <row r="114" spans="1:2" ht="15" customHeight="1">
      <c r="A114" s="11"/>
      <c r="B114" s="123"/>
    </row>
    <row r="115" spans="1:2" ht="15" customHeight="1">
      <c r="A115" s="11"/>
      <c r="B115" s="123"/>
    </row>
    <row r="116" spans="1:2" ht="15" customHeight="1">
      <c r="A116" s="11"/>
      <c r="B116" s="123"/>
    </row>
    <row r="117" spans="1:2" ht="15" customHeight="1">
      <c r="A117" s="11"/>
      <c r="B117" s="123"/>
    </row>
    <row r="118" spans="1:2" ht="15" customHeight="1">
      <c r="A118" s="11"/>
      <c r="B118" s="123"/>
    </row>
    <row r="119" spans="1:2" ht="15" customHeight="1">
      <c r="A119" s="11"/>
      <c r="B119" s="123"/>
    </row>
    <row r="120" spans="1:2" ht="15" customHeight="1">
      <c r="A120" s="11"/>
      <c r="B120" s="123"/>
    </row>
    <row r="121" spans="1:2" ht="15" customHeight="1">
      <c r="A121" s="11"/>
      <c r="B121" s="123"/>
    </row>
    <row r="122" spans="1:2" ht="15" customHeight="1">
      <c r="A122" s="11"/>
      <c r="B122" s="123"/>
    </row>
    <row r="123" spans="1:2" ht="15" customHeight="1">
      <c r="A123" s="11"/>
      <c r="B123" s="123"/>
    </row>
    <row r="124" spans="1:2" ht="15" customHeight="1">
      <c r="A124" s="11"/>
      <c r="B124" s="123"/>
    </row>
    <row r="125" spans="1:2" ht="15" customHeight="1">
      <c r="A125" s="11"/>
      <c r="B125" s="123"/>
    </row>
    <row r="126" spans="1:2" ht="15" customHeight="1">
      <c r="A126" s="11"/>
      <c r="B126" s="123"/>
    </row>
    <row r="127" spans="1:2" ht="15" customHeight="1">
      <c r="A127" s="11"/>
      <c r="B127" s="123"/>
    </row>
    <row r="128" spans="1:2" ht="15" customHeight="1">
      <c r="A128" s="11"/>
      <c r="B128" s="123"/>
    </row>
    <row r="129" spans="1:2" ht="15" customHeight="1">
      <c r="A129" s="11"/>
      <c r="B129" s="123"/>
    </row>
    <row r="130" spans="1:2" ht="15" customHeight="1">
      <c r="A130" s="11"/>
      <c r="B130" s="123"/>
    </row>
    <row r="131" spans="1:2" ht="15" customHeight="1">
      <c r="A131" s="11"/>
      <c r="B131" s="123"/>
    </row>
    <row r="132" spans="1:2" ht="15" customHeight="1">
      <c r="A132" s="11"/>
      <c r="B132" s="123"/>
    </row>
    <row r="133" spans="1:2" ht="15" customHeight="1">
      <c r="A133" s="11"/>
      <c r="B133" s="123"/>
    </row>
    <row r="134" spans="1:2" ht="15" customHeight="1">
      <c r="A134" s="11"/>
      <c r="B134" s="123"/>
    </row>
    <row r="135" spans="1:2" ht="15" customHeight="1">
      <c r="A135" s="11"/>
      <c r="B135" s="123"/>
    </row>
    <row r="136" spans="1:2" ht="15" customHeight="1">
      <c r="A136" s="11"/>
      <c r="B136" s="123"/>
    </row>
    <row r="137" spans="1:2" ht="15" customHeight="1">
      <c r="A137" s="11"/>
      <c r="B137" s="123"/>
    </row>
    <row r="138" spans="1:2" ht="15" customHeight="1">
      <c r="A138" s="11"/>
      <c r="B138" s="123"/>
    </row>
    <row r="139" spans="1:2" ht="15" customHeight="1">
      <c r="A139" s="11"/>
      <c r="B139" s="123"/>
    </row>
    <row r="140" spans="1:2" ht="15" customHeight="1">
      <c r="A140" s="11"/>
      <c r="B140" s="123"/>
    </row>
    <row r="141" spans="1:2" ht="15" customHeight="1">
      <c r="A141" s="11"/>
      <c r="B141" s="123"/>
    </row>
    <row r="142" spans="1:2" ht="15" customHeight="1">
      <c r="A142" s="11"/>
      <c r="B142" s="123"/>
    </row>
    <row r="143" spans="1:2" ht="15" customHeight="1">
      <c r="A143" s="11"/>
      <c r="B143" s="123"/>
    </row>
    <row r="144" spans="1:2" ht="15" customHeight="1">
      <c r="A144" s="11"/>
      <c r="B144" s="123"/>
    </row>
    <row r="145" spans="1:2" ht="15" customHeight="1">
      <c r="A145" s="11"/>
      <c r="B145" s="123"/>
    </row>
    <row r="146" spans="1:2" ht="15" customHeight="1">
      <c r="A146" s="11"/>
      <c r="B146" s="123"/>
    </row>
    <row r="147" spans="1:2" ht="15" customHeight="1">
      <c r="A147" s="11"/>
      <c r="B147" s="123"/>
    </row>
    <row r="148" spans="1:2" ht="15" customHeight="1">
      <c r="A148" s="11"/>
      <c r="B148" s="123"/>
    </row>
    <row r="149" spans="1:2" ht="15" customHeight="1">
      <c r="A149" s="11"/>
      <c r="B149" s="123"/>
    </row>
    <row r="150" spans="1:2" ht="15" customHeight="1">
      <c r="A150" s="11"/>
      <c r="B150" s="123"/>
    </row>
    <row r="151" spans="1:2" ht="15" customHeight="1">
      <c r="A151" s="11"/>
      <c r="B151" s="123"/>
    </row>
    <row r="152" spans="1:2" ht="15" customHeight="1">
      <c r="A152" s="11"/>
      <c r="B152" s="123"/>
    </row>
    <row r="153" spans="1:2" ht="15" customHeight="1">
      <c r="A153" s="11"/>
      <c r="B153" s="123"/>
    </row>
    <row r="154" spans="1:2" ht="15" customHeight="1">
      <c r="A154" s="11"/>
      <c r="B154" s="123"/>
    </row>
    <row r="155" spans="1:2" ht="15" customHeight="1">
      <c r="A155" s="11"/>
      <c r="B155" s="123"/>
    </row>
    <row r="156" spans="1:2" ht="15" customHeight="1">
      <c r="A156" s="11"/>
      <c r="B156" s="123"/>
    </row>
    <row r="157" spans="1:2" ht="15" customHeight="1">
      <c r="A157" s="11"/>
      <c r="B157" s="123"/>
    </row>
    <row r="158" spans="1:2" ht="15" customHeight="1">
      <c r="A158" s="11"/>
      <c r="B158" s="123"/>
    </row>
    <row r="159" spans="1:2" ht="15" customHeight="1">
      <c r="A159" s="11"/>
      <c r="B159" s="123"/>
    </row>
    <row r="160" spans="1:2" ht="15" customHeight="1">
      <c r="A160" s="11"/>
      <c r="B160" s="123"/>
    </row>
    <row r="161" spans="1:2" ht="15" customHeight="1">
      <c r="A161" s="11"/>
      <c r="B161" s="123"/>
    </row>
    <row r="162" spans="1:2" ht="15" customHeight="1">
      <c r="A162" s="11"/>
      <c r="B162" s="123"/>
    </row>
    <row r="163" spans="1:2" ht="15" customHeight="1">
      <c r="A163" s="11"/>
      <c r="B163" s="123"/>
    </row>
    <row r="164" spans="1:2" ht="15" customHeight="1">
      <c r="A164" s="11"/>
      <c r="B164" s="123"/>
    </row>
    <row r="165" spans="1:2" ht="15" customHeight="1">
      <c r="A165" s="11"/>
      <c r="B165" s="123"/>
    </row>
    <row r="166" spans="1:2" ht="15" customHeight="1">
      <c r="A166" s="11"/>
      <c r="B166" s="123"/>
    </row>
    <row r="167" spans="1:2" ht="15" customHeight="1">
      <c r="A167" s="11"/>
      <c r="B167" s="123"/>
    </row>
    <row r="168" spans="1:2" ht="15" customHeight="1">
      <c r="A168" s="11"/>
      <c r="B168" s="123"/>
    </row>
    <row r="169" spans="1:2">
      <c r="A169" s="11"/>
      <c r="B169" s="123"/>
    </row>
    <row r="170" spans="1:2">
      <c r="A170" s="11"/>
      <c r="B170" s="123"/>
    </row>
    <row r="171" spans="1:2">
      <c r="A171" s="11"/>
      <c r="B171" s="123"/>
    </row>
    <row r="172" spans="1:2">
      <c r="A172" s="11"/>
      <c r="B172" s="123"/>
    </row>
    <row r="173" spans="1:2">
      <c r="A173" s="11"/>
      <c r="B173" s="123"/>
    </row>
    <row r="174" spans="1:2">
      <c r="A174" s="11"/>
      <c r="B174" s="123"/>
    </row>
    <row r="175" spans="1:2">
      <c r="A175" s="11"/>
      <c r="B175" s="123"/>
    </row>
    <row r="176" spans="1:2">
      <c r="A176" s="11"/>
      <c r="B176" s="123"/>
    </row>
    <row r="177" spans="1:2">
      <c r="A177" s="11"/>
      <c r="B177" s="123"/>
    </row>
    <row r="178" spans="1:2">
      <c r="A178" s="11"/>
      <c r="B178" s="123"/>
    </row>
    <row r="179" spans="1:2">
      <c r="A179" s="11"/>
      <c r="B179" s="123"/>
    </row>
    <row r="180" spans="1:2">
      <c r="A180" s="11"/>
      <c r="B180" s="123"/>
    </row>
    <row r="181" spans="1:2">
      <c r="A181" s="11"/>
      <c r="B181" s="123"/>
    </row>
    <row r="182" spans="1:2">
      <c r="A182" s="11"/>
      <c r="B182" s="123"/>
    </row>
    <row r="183" spans="1:2">
      <c r="A183" s="11"/>
      <c r="B183" s="123"/>
    </row>
    <row r="184" spans="1:2">
      <c r="A184" s="11"/>
      <c r="B184" s="123"/>
    </row>
    <row r="185" spans="1:2">
      <c r="A185" s="11"/>
      <c r="B185" s="123"/>
    </row>
    <row r="186" spans="1:2">
      <c r="A186" s="11"/>
      <c r="B186" s="123"/>
    </row>
    <row r="187" spans="1:2">
      <c r="A187" s="11"/>
      <c r="B187" s="123"/>
    </row>
    <row r="188" spans="1:2">
      <c r="A188" s="11"/>
      <c r="B188" s="123"/>
    </row>
    <row r="189" spans="1:2">
      <c r="A189" s="11"/>
      <c r="B189" s="123"/>
    </row>
    <row r="190" spans="1:2">
      <c r="A190" s="11"/>
      <c r="B190" s="123"/>
    </row>
    <row r="191" spans="1:2">
      <c r="A191" s="11"/>
      <c r="B191" s="123"/>
    </row>
    <row r="192" spans="1:2">
      <c r="A192" s="11"/>
      <c r="B192" s="123"/>
    </row>
    <row r="193" spans="1:2">
      <c r="A193" s="11"/>
      <c r="B193" s="123"/>
    </row>
    <row r="194" spans="1:2">
      <c r="A194" s="11"/>
      <c r="B194" s="123"/>
    </row>
    <row r="195" spans="1:2">
      <c r="A195" s="11"/>
      <c r="B195" s="123"/>
    </row>
    <row r="196" spans="1:2">
      <c r="A196" s="11"/>
      <c r="B196" s="123"/>
    </row>
    <row r="197" spans="1:2">
      <c r="A197" s="11"/>
      <c r="B197" s="123"/>
    </row>
    <row r="198" spans="1:2">
      <c r="A198" s="11"/>
      <c r="B198" s="123"/>
    </row>
    <row r="199" spans="1:2">
      <c r="A199" s="11"/>
      <c r="B199" s="123"/>
    </row>
    <row r="200" spans="1:2">
      <c r="A200" s="11"/>
      <c r="B200" s="123"/>
    </row>
    <row r="201" spans="1:2">
      <c r="A201" s="11"/>
      <c r="B201" s="123"/>
    </row>
    <row r="202" spans="1:2">
      <c r="A202" s="11"/>
      <c r="B202" s="123"/>
    </row>
    <row r="203" spans="1:2">
      <c r="A203" s="11"/>
      <c r="B203" s="123"/>
    </row>
    <row r="204" spans="1:2">
      <c r="A204" s="11"/>
      <c r="B204" s="123"/>
    </row>
    <row r="205" spans="1:2">
      <c r="A205" s="11"/>
      <c r="B205" s="123"/>
    </row>
    <row r="206" spans="1:2">
      <c r="A206" s="11"/>
      <c r="B206" s="123"/>
    </row>
    <row r="207" spans="1:2">
      <c r="A207" s="11"/>
      <c r="B207" s="123"/>
    </row>
    <row r="208" spans="1:2">
      <c r="A208" s="11"/>
      <c r="B208" s="123"/>
    </row>
    <row r="209" spans="1:2">
      <c r="A209" s="11"/>
      <c r="B209" s="123"/>
    </row>
    <row r="210" spans="1:2">
      <c r="A210" s="11"/>
      <c r="B210" s="123"/>
    </row>
    <row r="211" spans="1:2">
      <c r="A211" s="11"/>
      <c r="B211" s="123"/>
    </row>
    <row r="212" spans="1:2">
      <c r="A212" s="11"/>
      <c r="B212" s="123"/>
    </row>
    <row r="213" spans="1:2">
      <c r="A213" s="11"/>
      <c r="B213" s="123"/>
    </row>
    <row r="214" spans="1:2">
      <c r="A214" s="11"/>
      <c r="B214" s="123"/>
    </row>
    <row r="215" spans="1:2">
      <c r="A215" s="11"/>
      <c r="B215" s="123"/>
    </row>
    <row r="216" spans="1:2">
      <c r="A216" s="11"/>
      <c r="B216" s="123"/>
    </row>
    <row r="217" spans="1:2">
      <c r="A217" s="11"/>
      <c r="B217" s="123"/>
    </row>
    <row r="218" spans="1:2">
      <c r="A218" s="11"/>
      <c r="B218" s="123"/>
    </row>
    <row r="219" spans="1:2">
      <c r="A219" s="11"/>
      <c r="B219" s="123"/>
    </row>
    <row r="220" spans="1:2">
      <c r="A220" s="11"/>
      <c r="B220" s="123"/>
    </row>
    <row r="221" spans="1:2">
      <c r="A221" s="11"/>
      <c r="B221" s="123"/>
    </row>
    <row r="222" spans="1:2">
      <c r="A222" s="11"/>
      <c r="B222" s="123"/>
    </row>
    <row r="223" spans="1:2">
      <c r="A223" s="11"/>
      <c r="B223" s="123"/>
    </row>
    <row r="224" spans="1:2">
      <c r="A224" s="11"/>
      <c r="B224" s="123"/>
    </row>
    <row r="225" spans="1:2">
      <c r="A225" s="11"/>
      <c r="B225" s="123"/>
    </row>
    <row r="226" spans="1:2">
      <c r="A226" s="11"/>
      <c r="B226" s="123"/>
    </row>
    <row r="227" spans="1:2">
      <c r="A227" s="11"/>
      <c r="B227" s="123"/>
    </row>
    <row r="228" spans="1:2">
      <c r="A228" s="11"/>
      <c r="B228" s="123"/>
    </row>
    <row r="229" spans="1:2">
      <c r="A229" s="11"/>
      <c r="B229" s="123"/>
    </row>
    <row r="230" spans="1:2">
      <c r="A230" s="11"/>
      <c r="B230" s="123"/>
    </row>
    <row r="231" spans="1:2">
      <c r="A231" s="11"/>
      <c r="B231" s="123"/>
    </row>
    <row r="232" spans="1:2">
      <c r="A232" s="11"/>
      <c r="B232" s="123"/>
    </row>
    <row r="233" spans="1:2">
      <c r="A233" s="11"/>
      <c r="B233" s="123"/>
    </row>
    <row r="234" spans="1:2">
      <c r="A234" s="11"/>
      <c r="B234" s="123"/>
    </row>
    <row r="235" spans="1:2">
      <c r="A235" s="11"/>
      <c r="B235" s="123"/>
    </row>
    <row r="236" spans="1:2">
      <c r="A236" s="11"/>
      <c r="B236" s="123"/>
    </row>
    <row r="237" spans="1:2">
      <c r="A237" s="11"/>
      <c r="B237" s="123"/>
    </row>
    <row r="238" spans="1:2">
      <c r="A238" s="11"/>
      <c r="B238" s="123"/>
    </row>
    <row r="239" spans="1:2">
      <c r="A239" s="11"/>
      <c r="B239" s="123"/>
    </row>
    <row r="240" spans="1:2">
      <c r="A240" s="11"/>
      <c r="B240" s="123"/>
    </row>
    <row r="241" spans="1:2">
      <c r="A241" s="11"/>
      <c r="B241" s="123"/>
    </row>
    <row r="242" spans="1:2">
      <c r="A242" s="11"/>
      <c r="B242" s="123"/>
    </row>
    <row r="243" spans="1:2">
      <c r="A243" s="11"/>
      <c r="B243" s="123"/>
    </row>
    <row r="244" spans="1:2">
      <c r="A244" s="11"/>
      <c r="B244" s="123"/>
    </row>
    <row r="245" spans="1:2">
      <c r="A245" s="11"/>
      <c r="B245" s="123"/>
    </row>
    <row r="246" spans="1:2">
      <c r="A246" s="11"/>
      <c r="B246" s="123"/>
    </row>
    <row r="247" spans="1:2">
      <c r="A247" s="11"/>
      <c r="B247" s="123"/>
    </row>
    <row r="248" spans="1:2">
      <c r="A248" s="11"/>
      <c r="B248" s="123"/>
    </row>
    <row r="249" spans="1:2">
      <c r="A249" s="11"/>
      <c r="B249" s="123"/>
    </row>
    <row r="250" spans="1:2">
      <c r="A250" s="11"/>
      <c r="B250" s="123"/>
    </row>
    <row r="251" spans="1:2">
      <c r="A251" s="11"/>
      <c r="B251" s="123"/>
    </row>
    <row r="252" spans="1:2">
      <c r="A252" s="11"/>
      <c r="B252" s="123"/>
    </row>
    <row r="253" spans="1:2">
      <c r="A253" s="11"/>
      <c r="B253" s="123"/>
    </row>
    <row r="254" spans="1:2">
      <c r="A254" s="11"/>
      <c r="B254" s="123"/>
    </row>
    <row r="255" spans="1:2">
      <c r="A255" s="11"/>
      <c r="B255" s="123"/>
    </row>
    <row r="256" spans="1:2">
      <c r="A256" s="11"/>
      <c r="B256" s="123"/>
    </row>
    <row r="257" spans="1:2">
      <c r="A257" s="11"/>
      <c r="B257" s="123"/>
    </row>
    <row r="258" spans="1:2">
      <c r="A258" s="11"/>
      <c r="B258"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7"/>
  <sheetViews>
    <sheetView workbookViewId="0">
      <selection activeCell="F12" sqref="F12:F15"/>
    </sheetView>
  </sheetViews>
  <sheetFormatPr baseColWidth="10" defaultColWidth="11.44140625" defaultRowHeight="13.2"/>
  <cols>
    <col min="1" max="1" width="3.33203125" style="64" customWidth="1"/>
    <col min="2" max="2" width="56.44140625" style="64"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326" t="s">
        <v>33</v>
      </c>
      <c r="B1" s="327"/>
      <c r="C1" s="328"/>
      <c r="D1" s="1"/>
      <c r="E1" s="329" t="s">
        <v>102</v>
      </c>
      <c r="F1" s="329"/>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4">
        <v>44562</v>
      </c>
      <c r="B6" s="335"/>
      <c r="C6" s="9"/>
    </row>
    <row r="7" spans="1:7" s="2" customFormat="1" ht="21.75" customHeight="1">
      <c r="A7" s="51"/>
      <c r="B7" s="336"/>
      <c r="C7" s="338"/>
      <c r="D7" s="338"/>
      <c r="E7" s="338"/>
      <c r="F7" s="139"/>
    </row>
    <row r="8" spans="1:7" s="2" customFormat="1" ht="21.75" customHeight="1">
      <c r="A8" s="52"/>
      <c r="B8" s="337"/>
      <c r="C8" s="45" t="s">
        <v>35</v>
      </c>
      <c r="D8" s="45" t="s">
        <v>36</v>
      </c>
      <c r="E8" s="45" t="s">
        <v>37</v>
      </c>
      <c r="F8" s="45" t="s">
        <v>38</v>
      </c>
    </row>
    <row r="9" spans="1:7" s="8" customFormat="1" ht="26.25" customHeight="1">
      <c r="A9" s="53"/>
      <c r="B9" s="54" t="s">
        <v>38</v>
      </c>
      <c r="C9" s="157">
        <f>SUM(C12:C15)</f>
        <v>27</v>
      </c>
      <c r="D9" s="157">
        <f>SUM(D12:D15)</f>
        <v>0</v>
      </c>
      <c r="E9" s="157">
        <f>SUM(E12:E15)</f>
        <v>0</v>
      </c>
      <c r="F9" s="157">
        <f>SUM(C9:E9)</f>
        <v>27</v>
      </c>
      <c r="G9" s="10"/>
    </row>
    <row r="10" spans="1:7" s="8" customFormat="1" ht="9.9" customHeight="1">
      <c r="A10" s="53"/>
      <c r="B10" s="55"/>
      <c r="C10" s="300"/>
      <c r="D10" s="300"/>
      <c r="E10" s="300"/>
      <c r="F10" s="300"/>
      <c r="G10" s="10"/>
    </row>
    <row r="11" spans="1:7" s="8" customFormat="1" ht="15" customHeight="1">
      <c r="A11" s="53"/>
      <c r="B11" s="55" t="s">
        <v>9</v>
      </c>
      <c r="C11" s="300"/>
      <c r="D11" s="300"/>
      <c r="E11" s="300"/>
      <c r="F11" s="300"/>
      <c r="G11" s="10"/>
    </row>
    <row r="12" spans="1:7" s="8" customFormat="1" ht="15" customHeight="1">
      <c r="A12" s="56"/>
      <c r="B12" s="57" t="s">
        <v>5</v>
      </c>
      <c r="C12" s="244">
        <f>C18</f>
        <v>1</v>
      </c>
      <c r="D12" s="244">
        <f t="shared" ref="D12:E12" si="0">D18</f>
        <v>0</v>
      </c>
      <c r="E12" s="244">
        <f t="shared" si="0"/>
        <v>0</v>
      </c>
      <c r="F12" s="157">
        <f>SUM(C12:E12)</f>
        <v>1</v>
      </c>
    </row>
    <row r="13" spans="1:7" s="8" customFormat="1" ht="15" customHeight="1">
      <c r="A13" s="56"/>
      <c r="B13" s="57" t="s">
        <v>6</v>
      </c>
      <c r="C13" s="244">
        <f>SUM(C19:C22)</f>
        <v>6</v>
      </c>
      <c r="D13" s="244">
        <f t="shared" ref="D13:E13" si="1">SUM(D19:D22)</f>
        <v>0</v>
      </c>
      <c r="E13" s="244">
        <f t="shared" si="1"/>
        <v>0</v>
      </c>
      <c r="F13" s="157">
        <f t="shared" ref="F13:F15" si="2">SUM(C13:E13)</f>
        <v>6</v>
      </c>
    </row>
    <row r="14" spans="1:7" s="8" customFormat="1" ht="15" customHeight="1">
      <c r="A14" s="56"/>
      <c r="B14" s="57" t="s">
        <v>44</v>
      </c>
      <c r="C14" s="244">
        <f>C23</f>
        <v>1</v>
      </c>
      <c r="D14" s="244">
        <f t="shared" ref="D14:E14" si="3">D23</f>
        <v>0</v>
      </c>
      <c r="E14" s="244">
        <f t="shared" si="3"/>
        <v>0</v>
      </c>
      <c r="F14" s="157">
        <f t="shared" si="2"/>
        <v>1</v>
      </c>
    </row>
    <row r="15" spans="1:7" s="8" customFormat="1" ht="15" customHeight="1">
      <c r="A15" s="56"/>
      <c r="B15" s="57" t="s">
        <v>7</v>
      </c>
      <c r="C15" s="244">
        <f>SUM(C24:C88)</f>
        <v>19</v>
      </c>
      <c r="D15" s="244">
        <f t="shared" ref="D15:E15" si="4">SUM(D24:D88)</f>
        <v>0</v>
      </c>
      <c r="E15" s="244">
        <f t="shared" si="4"/>
        <v>0</v>
      </c>
      <c r="F15" s="157">
        <f t="shared" si="2"/>
        <v>19</v>
      </c>
    </row>
    <row r="16" spans="1:7" s="8" customFormat="1" ht="9.9" customHeight="1">
      <c r="A16" s="56"/>
      <c r="B16" s="57"/>
      <c r="C16" s="243"/>
      <c r="D16" s="243"/>
      <c r="E16" s="243"/>
      <c r="F16" s="244"/>
    </row>
    <row r="17" spans="1:8" s="8" customFormat="1" ht="13.5" customHeight="1">
      <c r="A17" s="56"/>
      <c r="B17" s="55" t="s">
        <v>10</v>
      </c>
      <c r="C17" s="243"/>
      <c r="D17" s="243"/>
      <c r="E17" s="243"/>
      <c r="F17" s="244"/>
    </row>
    <row r="18" spans="1:8" s="88" customFormat="1" ht="15" customHeight="1">
      <c r="A18" s="62"/>
      <c r="B18" s="62" t="s">
        <v>3504</v>
      </c>
      <c r="C18" s="206">
        <v>1</v>
      </c>
      <c r="D18" s="206">
        <v>0</v>
      </c>
      <c r="E18" s="206">
        <v>0</v>
      </c>
      <c r="F18" s="157">
        <f t="shared" ref="F18:F34" si="5">SUM(C18:E18)</f>
        <v>1</v>
      </c>
      <c r="G18" s="11"/>
      <c r="H18" s="11"/>
    </row>
    <row r="19" spans="1:8" s="88" customFormat="1" ht="15" customHeight="1">
      <c r="A19" s="62"/>
      <c r="B19" s="62" t="s">
        <v>3508</v>
      </c>
      <c r="C19" s="206">
        <v>2</v>
      </c>
      <c r="D19" s="206">
        <v>0</v>
      </c>
      <c r="E19" s="206">
        <v>0</v>
      </c>
      <c r="F19" s="157">
        <f t="shared" si="5"/>
        <v>2</v>
      </c>
      <c r="G19" s="11"/>
      <c r="H19" s="11"/>
    </row>
    <row r="20" spans="1:8" s="88" customFormat="1" ht="15" customHeight="1">
      <c r="A20" s="62"/>
      <c r="B20" s="62" t="s">
        <v>3509</v>
      </c>
      <c r="C20" s="206">
        <v>2</v>
      </c>
      <c r="D20" s="206">
        <v>0</v>
      </c>
      <c r="E20" s="206">
        <v>0</v>
      </c>
      <c r="F20" s="157">
        <f t="shared" si="5"/>
        <v>2</v>
      </c>
      <c r="G20" s="11"/>
      <c r="H20" s="11"/>
    </row>
    <row r="21" spans="1:8" s="88" customFormat="1" ht="15" customHeight="1">
      <c r="A21" s="62"/>
      <c r="B21" s="62" t="s">
        <v>3511</v>
      </c>
      <c r="C21" s="206">
        <v>1</v>
      </c>
      <c r="D21" s="206">
        <v>0</v>
      </c>
      <c r="E21" s="206">
        <v>0</v>
      </c>
      <c r="F21" s="157">
        <f t="shared" si="5"/>
        <v>1</v>
      </c>
      <c r="G21" s="11"/>
      <c r="H21" s="11"/>
    </row>
    <row r="22" spans="1:8" s="88" customFormat="1" ht="15" customHeight="1">
      <c r="A22" s="62"/>
      <c r="B22" s="62" t="s">
        <v>3519</v>
      </c>
      <c r="C22" s="206">
        <v>1</v>
      </c>
      <c r="D22" s="206">
        <v>0</v>
      </c>
      <c r="E22" s="206">
        <v>0</v>
      </c>
      <c r="F22" s="157">
        <f t="shared" si="5"/>
        <v>1</v>
      </c>
      <c r="G22" s="11"/>
      <c r="H22" s="11"/>
    </row>
    <row r="23" spans="1:8" s="88" customFormat="1" ht="15" customHeight="1">
      <c r="A23" s="62"/>
      <c r="B23" s="62" t="s">
        <v>3524</v>
      </c>
      <c r="C23" s="206">
        <v>1</v>
      </c>
      <c r="D23" s="206">
        <v>0</v>
      </c>
      <c r="E23" s="206">
        <v>0</v>
      </c>
      <c r="F23" s="157">
        <f t="shared" si="5"/>
        <v>1</v>
      </c>
      <c r="G23" s="11"/>
      <c r="H23" s="11"/>
    </row>
    <row r="24" spans="1:8" s="88" customFormat="1" ht="15" customHeight="1">
      <c r="A24" s="62"/>
      <c r="B24" s="62" t="s">
        <v>3527</v>
      </c>
      <c r="C24" s="206">
        <v>3</v>
      </c>
      <c r="D24" s="206">
        <v>0</v>
      </c>
      <c r="E24" s="206">
        <v>0</v>
      </c>
      <c r="F24" s="157">
        <f t="shared" si="5"/>
        <v>3</v>
      </c>
      <c r="G24" s="11"/>
      <c r="H24" s="11"/>
    </row>
    <row r="25" spans="1:8" s="88" customFormat="1" ht="15" customHeight="1">
      <c r="A25" s="62"/>
      <c r="B25" s="62" t="s">
        <v>3528</v>
      </c>
      <c r="C25" s="206">
        <v>1</v>
      </c>
      <c r="D25" s="206">
        <v>0</v>
      </c>
      <c r="E25" s="206">
        <v>0</v>
      </c>
      <c r="F25" s="157">
        <f t="shared" si="5"/>
        <v>1</v>
      </c>
      <c r="G25" s="11"/>
      <c r="H25" s="11"/>
    </row>
    <row r="26" spans="1:8" s="88" customFormat="1" ht="15" customHeight="1">
      <c r="A26" s="62"/>
      <c r="B26" s="62" t="s">
        <v>3531</v>
      </c>
      <c r="C26" s="206">
        <v>2</v>
      </c>
      <c r="D26" s="206">
        <v>0</v>
      </c>
      <c r="E26" s="206">
        <v>0</v>
      </c>
      <c r="F26" s="157">
        <f t="shared" si="5"/>
        <v>2</v>
      </c>
      <c r="G26" s="11"/>
      <c r="H26" s="11"/>
    </row>
    <row r="27" spans="1:8" s="88" customFormat="1" ht="15" customHeight="1">
      <c r="A27" s="62"/>
      <c r="B27" s="62" t="s">
        <v>3546</v>
      </c>
      <c r="C27" s="206">
        <v>2</v>
      </c>
      <c r="D27" s="206">
        <v>0</v>
      </c>
      <c r="E27" s="206">
        <v>0</v>
      </c>
      <c r="F27" s="157">
        <f t="shared" si="5"/>
        <v>2</v>
      </c>
      <c r="G27" s="11"/>
      <c r="H27" s="11"/>
    </row>
    <row r="28" spans="1:8" s="88" customFormat="1" ht="15" customHeight="1">
      <c r="A28" s="62"/>
      <c r="B28" s="62" t="s">
        <v>3534</v>
      </c>
      <c r="C28" s="206">
        <v>3</v>
      </c>
      <c r="D28" s="206">
        <v>0</v>
      </c>
      <c r="E28" s="206">
        <v>0</v>
      </c>
      <c r="F28" s="157">
        <f t="shared" si="5"/>
        <v>3</v>
      </c>
      <c r="G28" s="11"/>
      <c r="H28" s="11"/>
    </row>
    <row r="29" spans="1:8" s="88" customFormat="1" ht="15" customHeight="1">
      <c r="A29" s="62"/>
      <c r="B29" s="62" t="s">
        <v>3535</v>
      </c>
      <c r="C29" s="206">
        <v>1</v>
      </c>
      <c r="D29" s="206">
        <v>0</v>
      </c>
      <c r="E29" s="206">
        <v>0</v>
      </c>
      <c r="F29" s="157">
        <f t="shared" si="5"/>
        <v>1</v>
      </c>
      <c r="G29" s="11"/>
      <c r="H29" s="11"/>
    </row>
    <row r="30" spans="1:8" s="88" customFormat="1" ht="15" customHeight="1">
      <c r="A30" s="62"/>
      <c r="B30" s="62" t="s">
        <v>3536</v>
      </c>
      <c r="C30" s="206">
        <v>1</v>
      </c>
      <c r="D30" s="206">
        <v>0</v>
      </c>
      <c r="E30" s="206">
        <v>0</v>
      </c>
      <c r="F30" s="157">
        <f t="shared" si="5"/>
        <v>1</v>
      </c>
      <c r="G30" s="11"/>
      <c r="H30" s="11"/>
    </row>
    <row r="31" spans="1:8" s="88" customFormat="1" ht="15" customHeight="1">
      <c r="A31" s="62"/>
      <c r="B31" s="62" t="s">
        <v>3538</v>
      </c>
      <c r="C31" s="206">
        <v>1</v>
      </c>
      <c r="D31" s="206">
        <v>0</v>
      </c>
      <c r="E31" s="206">
        <v>0</v>
      </c>
      <c r="F31" s="157">
        <f t="shared" si="5"/>
        <v>1</v>
      </c>
      <c r="G31" s="11"/>
      <c r="H31" s="11"/>
    </row>
    <row r="32" spans="1:8" s="88" customFormat="1" ht="15" customHeight="1">
      <c r="A32" s="62"/>
      <c r="B32" s="62" t="s">
        <v>3539</v>
      </c>
      <c r="C32" s="206">
        <v>2</v>
      </c>
      <c r="D32" s="206">
        <v>0</v>
      </c>
      <c r="E32" s="206">
        <v>0</v>
      </c>
      <c r="F32" s="157">
        <f t="shared" si="5"/>
        <v>2</v>
      </c>
      <c r="G32" s="11"/>
      <c r="H32" s="11"/>
    </row>
    <row r="33" spans="1:8" s="88" customFormat="1" ht="15" customHeight="1">
      <c r="A33" s="62"/>
      <c r="B33" s="62" t="s">
        <v>3540</v>
      </c>
      <c r="C33" s="206">
        <v>2</v>
      </c>
      <c r="D33" s="206">
        <v>0</v>
      </c>
      <c r="E33" s="206">
        <v>0</v>
      </c>
      <c r="F33" s="157">
        <f t="shared" si="5"/>
        <v>2</v>
      </c>
      <c r="G33" s="11"/>
      <c r="H33" s="11"/>
    </row>
    <row r="34" spans="1:8" s="88" customFormat="1" ht="15" customHeight="1">
      <c r="A34" s="62"/>
      <c r="B34" s="62" t="s">
        <v>3544</v>
      </c>
      <c r="C34" s="206">
        <v>1</v>
      </c>
      <c r="D34" s="206">
        <v>0</v>
      </c>
      <c r="E34" s="206">
        <v>0</v>
      </c>
      <c r="F34" s="157">
        <f t="shared" si="5"/>
        <v>1</v>
      </c>
      <c r="G34" s="11"/>
      <c r="H34" s="11"/>
    </row>
    <row r="35" spans="1:8" s="88" customFormat="1" ht="15" customHeight="1">
      <c r="A35" s="62"/>
      <c r="B35" s="62"/>
      <c r="C35" s="206"/>
      <c r="D35" s="206"/>
      <c r="E35" s="206"/>
      <c r="F35" s="157"/>
      <c r="G35" s="11"/>
      <c r="H35" s="11"/>
    </row>
    <row r="36" spans="1:8" s="88" customFormat="1" ht="15" customHeight="1">
      <c r="A36" s="62"/>
      <c r="B36" s="62"/>
      <c r="C36" s="206"/>
      <c r="D36" s="206"/>
      <c r="E36" s="206"/>
      <c r="F36" s="157"/>
      <c r="G36" s="11"/>
      <c r="H36" s="11"/>
    </row>
    <row r="37" spans="1:8" s="88" customFormat="1" ht="15" customHeight="1">
      <c r="A37" s="62"/>
      <c r="B37" s="62"/>
      <c r="C37" s="206"/>
      <c r="D37" s="206"/>
      <c r="E37" s="206"/>
      <c r="F37" s="157"/>
      <c r="G37" s="11"/>
      <c r="H37" s="11"/>
    </row>
    <row r="38" spans="1:8" s="88" customFormat="1" ht="15" customHeight="1">
      <c r="A38" s="62"/>
      <c r="B38" s="62"/>
      <c r="C38" s="206"/>
      <c r="D38" s="206"/>
      <c r="E38" s="206"/>
      <c r="F38" s="157"/>
      <c r="G38" s="11"/>
      <c r="H38" s="11"/>
    </row>
    <row r="39" spans="1:8" s="88" customFormat="1" ht="15" customHeight="1">
      <c r="A39" s="62"/>
      <c r="B39" s="62"/>
      <c r="C39" s="206"/>
      <c r="D39" s="206"/>
      <c r="E39" s="206"/>
      <c r="F39" s="157"/>
      <c r="G39" s="11"/>
      <c r="H39" s="11"/>
    </row>
    <row r="40" spans="1:8" s="88" customFormat="1" ht="15" customHeight="1">
      <c r="A40" s="62"/>
      <c r="B40" s="62"/>
      <c r="C40" s="206"/>
      <c r="D40" s="206"/>
      <c r="E40" s="206"/>
      <c r="F40" s="157"/>
      <c r="G40" s="11"/>
      <c r="H40" s="11"/>
    </row>
    <row r="41" spans="1:8" s="88" customFormat="1" ht="15" customHeight="1">
      <c r="A41" s="62"/>
      <c r="B41" s="62"/>
      <c r="C41" s="206"/>
      <c r="D41" s="206"/>
      <c r="E41" s="206"/>
      <c r="F41" s="157"/>
      <c r="G41" s="11"/>
      <c r="H41" s="11"/>
    </row>
    <row r="42" spans="1:8" s="88" customFormat="1" ht="15" customHeight="1">
      <c r="A42" s="62"/>
      <c r="B42" s="62"/>
      <c r="C42" s="206"/>
      <c r="D42" s="206"/>
      <c r="E42" s="206"/>
      <c r="F42" s="157"/>
      <c r="G42" s="11"/>
      <c r="H42" s="11"/>
    </row>
    <row r="43" spans="1:8" s="88" customFormat="1" ht="15" customHeight="1">
      <c r="A43" s="62"/>
      <c r="B43" s="62"/>
      <c r="C43" s="206"/>
      <c r="D43" s="206"/>
      <c r="E43" s="206"/>
      <c r="F43" s="157"/>
      <c r="G43" s="11"/>
      <c r="H43" s="11"/>
    </row>
    <row r="44" spans="1:8" s="88" customFormat="1" ht="15" customHeight="1">
      <c r="A44" s="62"/>
      <c r="B44" s="62"/>
      <c r="C44" s="206"/>
      <c r="D44" s="206"/>
      <c r="E44" s="206"/>
      <c r="F44" s="157"/>
      <c r="G44" s="11"/>
      <c r="H44" s="11"/>
    </row>
    <row r="45" spans="1:8" s="88" customFormat="1" ht="15" customHeight="1">
      <c r="A45" s="62"/>
      <c r="B45" s="62"/>
      <c r="C45" s="206"/>
      <c r="D45" s="206"/>
      <c r="E45" s="206"/>
      <c r="F45" s="157"/>
      <c r="G45" s="11"/>
      <c r="H45" s="11"/>
    </row>
    <row r="46" spans="1:8" s="88" customFormat="1" ht="15" customHeight="1">
      <c r="A46" s="62"/>
      <c r="B46" s="62"/>
      <c r="C46" s="206"/>
      <c r="D46" s="206"/>
      <c r="E46" s="206"/>
      <c r="F46" s="157"/>
      <c r="G46" s="11"/>
      <c r="H46" s="11"/>
    </row>
    <row r="47" spans="1:8" s="88" customFormat="1" ht="15" customHeight="1">
      <c r="A47" s="62"/>
      <c r="B47" s="62"/>
      <c r="C47" s="206"/>
      <c r="D47" s="206"/>
      <c r="E47" s="206"/>
      <c r="F47" s="157"/>
      <c r="G47" s="11"/>
      <c r="H47" s="11"/>
    </row>
    <row r="48" spans="1:8" s="88" customFormat="1" ht="15" customHeight="1">
      <c r="A48" s="62"/>
      <c r="B48" s="62"/>
      <c r="C48" s="206"/>
      <c r="D48" s="206"/>
      <c r="E48" s="206"/>
      <c r="F48" s="157"/>
      <c r="G48" s="11"/>
      <c r="H48" s="11"/>
    </row>
    <row r="49" spans="1:8" s="88" customFormat="1" ht="15" customHeight="1">
      <c r="A49" s="62"/>
      <c r="B49" s="62"/>
      <c r="C49" s="206"/>
      <c r="D49" s="206"/>
      <c r="E49" s="206"/>
      <c r="F49" s="157"/>
      <c r="G49" s="11"/>
      <c r="H49" s="11"/>
    </row>
    <row r="50" spans="1:8" s="88" customFormat="1" ht="15" customHeight="1">
      <c r="A50" s="62"/>
      <c r="B50" s="62"/>
      <c r="C50" s="206"/>
      <c r="D50" s="206"/>
      <c r="E50" s="206"/>
      <c r="F50" s="157"/>
      <c r="G50" s="11"/>
      <c r="H50" s="11"/>
    </row>
    <row r="51" spans="1:8" s="88" customFormat="1" ht="15" customHeight="1">
      <c r="A51" s="62"/>
      <c r="B51" s="62"/>
      <c r="C51" s="305"/>
      <c r="D51" s="305"/>
      <c r="E51" s="305"/>
      <c r="F51" s="157"/>
      <c r="G51" s="11"/>
      <c r="H51" s="11"/>
    </row>
    <row r="52" spans="1:8" s="88" customFormat="1" ht="15" customHeight="1">
      <c r="A52" s="62"/>
      <c r="B52" s="62"/>
      <c r="C52" s="305"/>
      <c r="D52" s="305"/>
      <c r="E52" s="305"/>
      <c r="F52" s="157"/>
      <c r="G52" s="11"/>
      <c r="H52" s="11"/>
    </row>
    <row r="53" spans="1:8" s="88" customFormat="1" ht="15" customHeight="1">
      <c r="A53" s="62"/>
      <c r="B53" s="62"/>
      <c r="C53" s="305"/>
      <c r="D53" s="305"/>
      <c r="E53" s="305"/>
      <c r="F53" s="157"/>
      <c r="G53" s="11"/>
      <c r="H53" s="11"/>
    </row>
    <row r="54" spans="1:8" s="88" customFormat="1" ht="15" customHeight="1">
      <c r="A54" s="62"/>
      <c r="B54" s="62"/>
      <c r="C54" s="305"/>
      <c r="D54" s="305"/>
      <c r="E54" s="305"/>
      <c r="F54" s="157"/>
      <c r="G54" s="11"/>
      <c r="H54" s="11"/>
    </row>
    <row r="55" spans="1:8" s="88" customFormat="1" ht="15" customHeight="1">
      <c r="A55" s="62"/>
      <c r="B55" s="62"/>
      <c r="C55" s="305"/>
      <c r="D55" s="305"/>
      <c r="E55" s="305"/>
      <c r="F55" s="157"/>
      <c r="G55" s="11"/>
      <c r="H55" s="11"/>
    </row>
    <row r="56" spans="1:8" s="88" customFormat="1" ht="15" customHeight="1">
      <c r="A56" s="62"/>
      <c r="B56" s="62"/>
      <c r="C56" s="305"/>
      <c r="D56" s="305"/>
      <c r="E56" s="305"/>
      <c r="F56" s="157"/>
      <c r="G56" s="11"/>
      <c r="H56" s="11"/>
    </row>
    <row r="57" spans="1:8" s="88" customFormat="1" ht="15" customHeight="1">
      <c r="A57" s="62"/>
      <c r="B57" s="62"/>
      <c r="C57" s="95"/>
      <c r="D57" s="95"/>
      <c r="E57" s="95"/>
      <c r="F57" s="157"/>
      <c r="G57" s="11"/>
      <c r="H57" s="11"/>
    </row>
    <row r="58" spans="1:8" s="88" customFormat="1" ht="15" customHeight="1">
      <c r="A58" s="62"/>
      <c r="B58" s="62"/>
      <c r="C58" s="95"/>
      <c r="D58" s="95"/>
      <c r="E58" s="95"/>
      <c r="F58" s="157"/>
      <c r="G58" s="11"/>
      <c r="H58" s="11"/>
    </row>
    <row r="59" spans="1:8" s="88" customFormat="1" ht="15" customHeight="1">
      <c r="A59" s="62"/>
      <c r="B59" s="62"/>
      <c r="C59" s="95"/>
      <c r="D59" s="95"/>
      <c r="E59" s="95"/>
      <c r="F59" s="157"/>
      <c r="G59" s="11"/>
      <c r="H59" s="11"/>
    </row>
    <row r="60" spans="1:8" s="88" customFormat="1" ht="15" customHeight="1">
      <c r="A60" s="62"/>
      <c r="B60" s="62"/>
      <c r="C60" s="95"/>
      <c r="D60" s="95"/>
      <c r="E60" s="95"/>
      <c r="F60" s="157"/>
      <c r="G60" s="11"/>
      <c r="H60" s="11"/>
    </row>
    <row r="61" spans="1:8" s="88" customFormat="1" ht="15" customHeight="1">
      <c r="A61" s="62"/>
      <c r="B61" s="62"/>
      <c r="C61" s="95"/>
      <c r="D61" s="95"/>
      <c r="E61" s="95"/>
      <c r="F61" s="157"/>
      <c r="G61" s="11"/>
      <c r="H61" s="11"/>
    </row>
    <row r="62" spans="1:8" s="88" customFormat="1" ht="15" customHeight="1">
      <c r="A62" s="62"/>
      <c r="B62" s="62"/>
      <c r="C62" s="95"/>
      <c r="D62" s="95"/>
      <c r="E62" s="95"/>
      <c r="F62" s="157"/>
      <c r="G62" s="11"/>
      <c r="H62" s="11"/>
    </row>
    <row r="63" spans="1:8" s="88" customFormat="1" ht="15" customHeight="1">
      <c r="A63" s="62"/>
      <c r="B63" s="62"/>
      <c r="C63" s="95"/>
      <c r="D63" s="95"/>
      <c r="E63" s="95"/>
      <c r="F63" s="157"/>
      <c r="G63" s="11"/>
      <c r="H63" s="11"/>
    </row>
    <row r="64" spans="1:8" s="88" customFormat="1" ht="15" customHeight="1">
      <c r="A64" s="62"/>
      <c r="B64" s="62"/>
      <c r="C64" s="95"/>
      <c r="D64" s="95"/>
      <c r="E64" s="95"/>
      <c r="F64" s="157"/>
      <c r="G64" s="11"/>
      <c r="H64" s="11"/>
    </row>
    <row r="65" spans="1:8" s="88" customFormat="1" ht="15" customHeight="1">
      <c r="A65" s="62"/>
      <c r="B65" s="62"/>
      <c r="C65" s="95"/>
      <c r="D65" s="95"/>
      <c r="E65" s="95"/>
      <c r="F65" s="157"/>
      <c r="G65" s="11"/>
      <c r="H65" s="11"/>
    </row>
    <row r="66" spans="1:8" s="88" customFormat="1" ht="15" customHeight="1">
      <c r="A66" s="62"/>
      <c r="B66" s="62"/>
      <c r="C66" s="95"/>
      <c r="D66" s="95"/>
      <c r="E66" s="95"/>
      <c r="F66" s="157"/>
      <c r="G66" s="11"/>
      <c r="H66" s="11"/>
    </row>
    <row r="67" spans="1:8" s="88" customFormat="1" ht="15" customHeight="1">
      <c r="A67" s="62"/>
      <c r="B67" s="62"/>
      <c r="C67" s="95"/>
      <c r="D67" s="95"/>
      <c r="E67" s="95"/>
      <c r="F67" s="114"/>
      <c r="G67" s="11"/>
      <c r="H67"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activeCell="D32" sqref="D32"/>
    </sheetView>
  </sheetViews>
  <sheetFormatPr baseColWidth="10" defaultColWidth="8.44140625" defaultRowHeight="13.2"/>
  <cols>
    <col min="1" max="1" width="27.6640625" style="77" customWidth="1"/>
    <col min="2" max="4" width="11.88671875" style="67" customWidth="1"/>
    <col min="5" max="5" width="9.5546875" style="11" customWidth="1"/>
    <col min="6" max="16384" width="8.44140625" style="2"/>
  </cols>
  <sheetData>
    <row r="1" spans="1:13" ht="15.75" customHeight="1">
      <c r="A1" s="326" t="s">
        <v>33</v>
      </c>
      <c r="B1" s="327"/>
      <c r="C1" s="339"/>
      <c r="D1" s="339"/>
      <c r="E1" s="1"/>
      <c r="G1" s="329" t="s">
        <v>102</v>
      </c>
      <c r="H1" s="329"/>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34">
        <v>44562</v>
      </c>
      <c r="B6" s="335"/>
      <c r="C6" s="9"/>
      <c r="D6" s="9"/>
    </row>
    <row r="7" spans="1:13" s="67" customFormat="1" ht="21.9" customHeight="1">
      <c r="A7" s="336"/>
      <c r="B7" s="338"/>
      <c r="C7" s="338"/>
      <c r="D7" s="338"/>
      <c r="E7" s="130"/>
    </row>
    <row r="8" spans="1:13" s="67" customFormat="1" ht="21.9" customHeight="1">
      <c r="A8" s="341"/>
      <c r="B8" s="45" t="s">
        <v>35</v>
      </c>
      <c r="C8" s="45" t="s">
        <v>36</v>
      </c>
      <c r="D8" s="45" t="s">
        <v>37</v>
      </c>
      <c r="E8" s="45" t="s">
        <v>38</v>
      </c>
    </row>
    <row r="9" spans="1:13" s="34" customFormat="1" ht="27" customHeight="1">
      <c r="A9" s="72" t="s">
        <v>38</v>
      </c>
      <c r="B9" s="134">
        <f>SUM(B10:B21)</f>
        <v>467</v>
      </c>
      <c r="C9" s="134">
        <f>SUM(C10:C21)</f>
        <v>3</v>
      </c>
      <c r="D9" s="134">
        <f>SUM(D10:D21)</f>
        <v>0</v>
      </c>
      <c r="E9" s="134">
        <f>SUM(E10:E21)</f>
        <v>470</v>
      </c>
      <c r="F9" s="33"/>
      <c r="G9" s="33"/>
      <c r="H9" s="33"/>
      <c r="I9" s="33"/>
      <c r="J9" s="33"/>
      <c r="K9" s="33"/>
      <c r="L9" s="33"/>
      <c r="M9" s="33"/>
    </row>
    <row r="10" spans="1:13" ht="15" customHeight="1">
      <c r="A10" s="73" t="s">
        <v>3247</v>
      </c>
      <c r="B10" s="314">
        <v>3</v>
      </c>
      <c r="C10" s="314">
        <v>0</v>
      </c>
      <c r="D10" s="314">
        <v>0</v>
      </c>
      <c r="E10" s="114">
        <f>SUM(B10:D10)</f>
        <v>3</v>
      </c>
      <c r="F10" s="314"/>
      <c r="G10" s="238"/>
      <c r="H10" s="238"/>
      <c r="I10" s="238"/>
      <c r="J10" s="35"/>
      <c r="K10" s="35"/>
      <c r="L10" s="35"/>
      <c r="M10" s="35"/>
    </row>
    <row r="11" spans="1:13" ht="15" customHeight="1">
      <c r="A11" s="73" t="s">
        <v>3248</v>
      </c>
      <c r="B11" s="314">
        <v>21</v>
      </c>
      <c r="C11" s="314">
        <v>0</v>
      </c>
      <c r="D11" s="314">
        <v>0</v>
      </c>
      <c r="E11" s="114">
        <f t="shared" ref="E11:E21" si="0">SUM(B11:D11)</f>
        <v>21</v>
      </c>
      <c r="F11" s="314"/>
      <c r="G11" s="238"/>
      <c r="H11" s="238"/>
      <c r="I11" s="238"/>
      <c r="J11" s="35"/>
      <c r="K11" s="35"/>
      <c r="L11" s="35"/>
      <c r="M11" s="35"/>
    </row>
    <row r="12" spans="1:13" ht="15" customHeight="1">
      <c r="A12" s="73" t="s">
        <v>3249</v>
      </c>
      <c r="B12" s="314">
        <v>50</v>
      </c>
      <c r="C12" s="314">
        <v>0</v>
      </c>
      <c r="D12" s="314">
        <v>0</v>
      </c>
      <c r="E12" s="114">
        <f t="shared" si="0"/>
        <v>50</v>
      </c>
      <c r="F12" s="314"/>
      <c r="G12" s="238"/>
      <c r="H12" s="238"/>
      <c r="I12" s="238"/>
      <c r="J12" s="35"/>
      <c r="K12" s="35"/>
      <c r="L12" s="35"/>
      <c r="M12" s="35"/>
    </row>
    <row r="13" spans="1:13" ht="15" customHeight="1">
      <c r="A13" s="73" t="s">
        <v>3250</v>
      </c>
      <c r="B13" s="314">
        <v>47</v>
      </c>
      <c r="C13" s="314">
        <v>0</v>
      </c>
      <c r="D13" s="314">
        <v>0</v>
      </c>
      <c r="E13" s="114">
        <f t="shared" si="0"/>
        <v>47</v>
      </c>
      <c r="F13" s="314"/>
      <c r="G13" s="238"/>
      <c r="H13" s="238"/>
      <c r="I13" s="238"/>
      <c r="J13" s="35"/>
      <c r="K13" s="35"/>
      <c r="L13" s="35"/>
      <c r="M13" s="35"/>
    </row>
    <row r="14" spans="1:13" ht="15" customHeight="1">
      <c r="A14" s="73" t="s">
        <v>3251</v>
      </c>
      <c r="B14" s="314">
        <v>65</v>
      </c>
      <c r="C14" s="314">
        <v>1</v>
      </c>
      <c r="D14" s="314">
        <v>0</v>
      </c>
      <c r="E14" s="114">
        <f t="shared" si="0"/>
        <v>66</v>
      </c>
      <c r="F14" s="314"/>
      <c r="G14" s="238"/>
      <c r="H14" s="238"/>
      <c r="I14" s="238"/>
      <c r="J14" s="35"/>
      <c r="K14" s="35"/>
      <c r="L14" s="35"/>
      <c r="M14" s="35"/>
    </row>
    <row r="15" spans="1:13" ht="15" customHeight="1">
      <c r="A15" s="73" t="s">
        <v>3252</v>
      </c>
      <c r="B15" s="314">
        <v>64</v>
      </c>
      <c r="C15" s="314">
        <v>0</v>
      </c>
      <c r="D15" s="314">
        <v>0</v>
      </c>
      <c r="E15" s="114">
        <f t="shared" si="0"/>
        <v>64</v>
      </c>
      <c r="F15" s="314"/>
      <c r="G15" s="238"/>
      <c r="H15" s="238"/>
      <c r="I15" s="238"/>
      <c r="J15" s="35"/>
      <c r="K15" s="35"/>
      <c r="L15" s="35"/>
      <c r="M15" s="35"/>
    </row>
    <row r="16" spans="1:13" ht="15" customHeight="1">
      <c r="A16" s="73" t="s">
        <v>3253</v>
      </c>
      <c r="B16" s="314">
        <v>72</v>
      </c>
      <c r="C16" s="314">
        <v>1</v>
      </c>
      <c r="D16" s="314">
        <v>0</v>
      </c>
      <c r="E16" s="114">
        <f t="shared" si="0"/>
        <v>73</v>
      </c>
      <c r="F16" s="314"/>
      <c r="G16" s="238"/>
      <c r="H16" s="238"/>
      <c r="I16" s="238"/>
      <c r="J16" s="35"/>
      <c r="K16" s="35"/>
      <c r="L16" s="35"/>
      <c r="M16" s="35"/>
    </row>
    <row r="17" spans="1:13" ht="15" customHeight="1">
      <c r="A17" s="73" t="s">
        <v>3254</v>
      </c>
      <c r="B17" s="314">
        <v>55</v>
      </c>
      <c r="C17" s="314">
        <v>1</v>
      </c>
      <c r="D17" s="314">
        <v>0</v>
      </c>
      <c r="E17" s="114">
        <f t="shared" si="0"/>
        <v>56</v>
      </c>
      <c r="F17" s="314"/>
      <c r="G17" s="238"/>
      <c r="H17" s="238"/>
      <c r="I17" s="238"/>
      <c r="J17" s="35"/>
      <c r="K17" s="35"/>
      <c r="L17" s="35"/>
      <c r="M17" s="35"/>
    </row>
    <row r="18" spans="1:13" ht="15" customHeight="1">
      <c r="A18" s="73" t="s">
        <v>3255</v>
      </c>
      <c r="B18" s="314">
        <v>51</v>
      </c>
      <c r="C18" s="314">
        <v>0</v>
      </c>
      <c r="D18" s="314">
        <v>0</v>
      </c>
      <c r="E18" s="114">
        <f t="shared" si="0"/>
        <v>51</v>
      </c>
      <c r="F18" s="314"/>
      <c r="G18" s="238"/>
      <c r="H18" s="238"/>
      <c r="I18" s="238"/>
      <c r="J18" s="35"/>
      <c r="K18" s="35"/>
      <c r="L18" s="35"/>
      <c r="M18" s="35"/>
    </row>
    <row r="19" spans="1:13" ht="15" customHeight="1">
      <c r="A19" s="73" t="s">
        <v>3256</v>
      </c>
      <c r="B19" s="314">
        <v>34</v>
      </c>
      <c r="C19" s="314">
        <v>0</v>
      </c>
      <c r="D19" s="314">
        <v>0</v>
      </c>
      <c r="E19" s="114">
        <f t="shared" si="0"/>
        <v>34</v>
      </c>
      <c r="F19" s="314"/>
      <c r="G19" s="238"/>
      <c r="H19" s="238"/>
      <c r="I19" s="238"/>
      <c r="J19" s="35"/>
      <c r="K19" s="35"/>
      <c r="L19" s="35"/>
      <c r="M19" s="35"/>
    </row>
    <row r="20" spans="1:13" ht="15" customHeight="1">
      <c r="A20" s="73" t="s">
        <v>3423</v>
      </c>
      <c r="B20" s="314">
        <v>3</v>
      </c>
      <c r="C20" s="314">
        <v>0</v>
      </c>
      <c r="D20" s="314">
        <v>0</v>
      </c>
      <c r="E20" s="114">
        <f t="shared" si="0"/>
        <v>3</v>
      </c>
      <c r="F20" s="314"/>
      <c r="G20" s="238"/>
      <c r="H20" s="238"/>
      <c r="I20" s="238"/>
      <c r="J20" s="35"/>
      <c r="K20" s="35"/>
      <c r="L20" s="35"/>
      <c r="M20" s="35"/>
    </row>
    <row r="21" spans="1:13" ht="15" customHeight="1">
      <c r="A21" s="73" t="s">
        <v>3602</v>
      </c>
      <c r="B21" s="135">
        <v>2</v>
      </c>
      <c r="C21" s="314">
        <v>0</v>
      </c>
      <c r="D21" s="314">
        <v>0</v>
      </c>
      <c r="E21" s="114">
        <f t="shared" si="0"/>
        <v>2</v>
      </c>
      <c r="F21" s="135"/>
      <c r="G21" s="310"/>
      <c r="H21" s="311"/>
      <c r="I21" s="311"/>
      <c r="J21" s="35"/>
      <c r="K21" s="35"/>
      <c r="L21" s="35"/>
      <c r="M21" s="35"/>
    </row>
    <row r="22" spans="1:13" s="34" customFormat="1" ht="12" customHeight="1">
      <c r="A22" s="74"/>
      <c r="B22" s="136"/>
      <c r="C22" s="136"/>
      <c r="D22" s="136"/>
      <c r="E22" s="114"/>
      <c r="G22" s="312"/>
      <c r="H22" s="311"/>
      <c r="I22" s="311"/>
      <c r="J22" s="35"/>
      <c r="K22" s="35"/>
      <c r="L22" s="35"/>
      <c r="M22" s="35"/>
    </row>
    <row r="23" spans="1:13" ht="15" customHeight="1">
      <c r="A23" s="75" t="s">
        <v>51</v>
      </c>
      <c r="B23" s="134">
        <f>SUM(B24:B34)</f>
        <v>232</v>
      </c>
      <c r="C23" s="134">
        <f>SUM(C24:C34)</f>
        <v>2</v>
      </c>
      <c r="D23" s="134">
        <f>SUM(D24:D34)</f>
        <v>0</v>
      </c>
      <c r="E23" s="134">
        <f>SUM(E24:E35)</f>
        <v>236</v>
      </c>
      <c r="G23" s="311"/>
      <c r="H23" s="311"/>
      <c r="I23" s="311"/>
      <c r="J23" s="35"/>
      <c r="K23" s="35"/>
      <c r="L23" s="35"/>
      <c r="M23" s="35"/>
    </row>
    <row r="24" spans="1:13" ht="15" customHeight="1">
      <c r="A24" s="73" t="s">
        <v>3247</v>
      </c>
      <c r="B24" s="314">
        <v>3</v>
      </c>
      <c r="C24" s="314">
        <v>0</v>
      </c>
      <c r="D24" s="314">
        <v>0</v>
      </c>
      <c r="E24" s="114">
        <f t="shared" ref="E24:E35" si="1">SUM(B24:D24)</f>
        <v>3</v>
      </c>
      <c r="G24" s="313"/>
      <c r="H24" s="311"/>
      <c r="I24" s="311"/>
      <c r="J24" s="35"/>
      <c r="K24" s="35"/>
      <c r="L24" s="35"/>
      <c r="M24" s="35"/>
    </row>
    <row r="25" spans="1:13" ht="15" customHeight="1">
      <c r="A25" s="73" t="s">
        <v>3248</v>
      </c>
      <c r="B25" s="314">
        <v>14</v>
      </c>
      <c r="C25" s="314">
        <v>0</v>
      </c>
      <c r="D25" s="314">
        <v>0</v>
      </c>
      <c r="E25" s="114">
        <f t="shared" si="1"/>
        <v>14</v>
      </c>
      <c r="G25" s="313"/>
      <c r="H25" s="311"/>
      <c r="I25" s="311"/>
      <c r="J25" s="35"/>
      <c r="K25" s="35"/>
      <c r="L25" s="35"/>
      <c r="M25" s="35"/>
    </row>
    <row r="26" spans="1:13" ht="15" customHeight="1">
      <c r="A26" s="73" t="s">
        <v>3249</v>
      </c>
      <c r="B26" s="314">
        <v>18</v>
      </c>
      <c r="C26" s="314">
        <v>0</v>
      </c>
      <c r="D26" s="314">
        <v>0</v>
      </c>
      <c r="E26" s="114">
        <f t="shared" si="1"/>
        <v>18</v>
      </c>
      <c r="G26" s="313"/>
      <c r="H26" s="311"/>
      <c r="I26" s="311"/>
      <c r="J26" s="35"/>
      <c r="K26" s="35"/>
      <c r="L26" s="35"/>
      <c r="M26" s="35"/>
    </row>
    <row r="27" spans="1:13" ht="15" customHeight="1">
      <c r="A27" s="73" t="s">
        <v>3250</v>
      </c>
      <c r="B27" s="314">
        <v>27</v>
      </c>
      <c r="C27" s="314">
        <v>0</v>
      </c>
      <c r="D27" s="314">
        <v>0</v>
      </c>
      <c r="E27" s="114">
        <f t="shared" si="1"/>
        <v>27</v>
      </c>
      <c r="G27" s="313"/>
      <c r="H27" s="311"/>
      <c r="I27" s="311"/>
      <c r="J27" s="35"/>
      <c r="K27" s="35"/>
      <c r="L27" s="35"/>
      <c r="M27" s="35"/>
    </row>
    <row r="28" spans="1:13" ht="15" customHeight="1">
      <c r="A28" s="73" t="s">
        <v>3251</v>
      </c>
      <c r="B28" s="314">
        <v>34</v>
      </c>
      <c r="C28" s="314">
        <v>0</v>
      </c>
      <c r="D28" s="314">
        <v>0</v>
      </c>
      <c r="E28" s="114">
        <f t="shared" si="1"/>
        <v>34</v>
      </c>
      <c r="G28" s="313"/>
      <c r="H28" s="311"/>
      <c r="I28" s="311"/>
      <c r="J28" s="35"/>
      <c r="K28" s="35"/>
      <c r="L28" s="35"/>
      <c r="M28" s="35"/>
    </row>
    <row r="29" spans="1:13" ht="15" customHeight="1">
      <c r="A29" s="73" t="s">
        <v>3252</v>
      </c>
      <c r="B29" s="314">
        <v>29</v>
      </c>
      <c r="C29" s="314">
        <v>0</v>
      </c>
      <c r="D29" s="314">
        <v>0</v>
      </c>
      <c r="E29" s="114">
        <f t="shared" si="1"/>
        <v>29</v>
      </c>
      <c r="G29" s="313"/>
      <c r="H29" s="311"/>
      <c r="I29" s="311"/>
      <c r="J29" s="35"/>
      <c r="K29" s="35"/>
      <c r="L29" s="35"/>
      <c r="M29" s="35"/>
    </row>
    <row r="30" spans="1:13" ht="15" customHeight="1">
      <c r="A30" s="73" t="s">
        <v>3253</v>
      </c>
      <c r="B30" s="314">
        <v>39</v>
      </c>
      <c r="C30" s="314">
        <v>1</v>
      </c>
      <c r="D30" s="314">
        <v>0</v>
      </c>
      <c r="E30" s="114">
        <f t="shared" si="1"/>
        <v>40</v>
      </c>
      <c r="G30" s="313"/>
      <c r="H30" s="311"/>
      <c r="I30" s="311"/>
      <c r="J30" s="35"/>
      <c r="K30" s="35"/>
      <c r="L30" s="35"/>
      <c r="M30" s="35"/>
    </row>
    <row r="31" spans="1:13" ht="15" customHeight="1">
      <c r="A31" s="73" t="s">
        <v>3254</v>
      </c>
      <c r="B31" s="314">
        <v>27</v>
      </c>
      <c r="C31" s="314">
        <v>1</v>
      </c>
      <c r="D31" s="314">
        <v>0</v>
      </c>
      <c r="E31" s="114">
        <f t="shared" si="1"/>
        <v>28</v>
      </c>
      <c r="G31" s="313"/>
      <c r="H31" s="311"/>
      <c r="I31" s="311"/>
      <c r="J31" s="35"/>
      <c r="K31" s="35"/>
      <c r="L31" s="35"/>
      <c r="M31" s="35"/>
    </row>
    <row r="32" spans="1:13" ht="15" customHeight="1">
      <c r="A32" s="73" t="s">
        <v>3255</v>
      </c>
      <c r="B32" s="314">
        <v>22</v>
      </c>
      <c r="C32" s="314">
        <v>0</v>
      </c>
      <c r="D32" s="314">
        <v>0</v>
      </c>
      <c r="E32" s="114">
        <f t="shared" si="1"/>
        <v>22</v>
      </c>
      <c r="G32" s="313"/>
      <c r="H32" s="311"/>
      <c r="I32" s="311"/>
      <c r="J32" s="35"/>
      <c r="K32" s="35"/>
      <c r="L32" s="35"/>
      <c r="M32" s="35"/>
    </row>
    <row r="33" spans="1:13" ht="15" customHeight="1">
      <c r="A33" s="73" t="s">
        <v>3256</v>
      </c>
      <c r="B33" s="314">
        <v>17</v>
      </c>
      <c r="C33" s="314">
        <v>0</v>
      </c>
      <c r="D33" s="314">
        <v>0</v>
      </c>
      <c r="E33" s="114">
        <f t="shared" si="1"/>
        <v>17</v>
      </c>
      <c r="G33" s="313"/>
      <c r="H33" s="311"/>
      <c r="I33" s="311"/>
      <c r="J33" s="35"/>
      <c r="K33" s="35"/>
      <c r="L33" s="35"/>
      <c r="M33" s="35"/>
    </row>
    <row r="34" spans="1:13" ht="15" customHeight="1">
      <c r="A34" s="73" t="s">
        <v>3423</v>
      </c>
      <c r="B34" s="314">
        <v>2</v>
      </c>
      <c r="C34" s="314">
        <v>0</v>
      </c>
      <c r="D34" s="314">
        <v>0</v>
      </c>
      <c r="E34" s="114">
        <f t="shared" si="1"/>
        <v>2</v>
      </c>
      <c r="G34" s="313"/>
      <c r="H34" s="311"/>
      <c r="I34" s="311"/>
      <c r="J34" s="35"/>
      <c r="K34" s="35"/>
      <c r="L34" s="35"/>
      <c r="M34" s="35"/>
    </row>
    <row r="35" spans="1:13" ht="15" customHeight="1">
      <c r="A35" s="73" t="s">
        <v>3602</v>
      </c>
      <c r="B35" s="135">
        <v>2</v>
      </c>
      <c r="C35" s="314">
        <v>0</v>
      </c>
      <c r="D35" s="314">
        <v>0</v>
      </c>
      <c r="E35" s="114">
        <f t="shared" si="1"/>
        <v>2</v>
      </c>
      <c r="F35" s="33"/>
      <c r="G35" s="238"/>
      <c r="H35" s="238"/>
      <c r="I35" s="238"/>
      <c r="J35" s="238"/>
      <c r="K35" s="33"/>
      <c r="L35" s="33"/>
      <c r="M35" s="33"/>
    </row>
    <row r="36" spans="1:13" ht="15" customHeight="1">
      <c r="A36" s="73"/>
      <c r="B36" s="314"/>
      <c r="C36" s="314"/>
      <c r="D36" s="314"/>
      <c r="E36" s="114"/>
      <c r="G36" s="238"/>
      <c r="H36" s="238"/>
      <c r="I36" s="238"/>
      <c r="J36" s="238"/>
      <c r="K36" s="35"/>
      <c r="L36" s="35"/>
      <c r="M36" s="35"/>
    </row>
    <row r="37" spans="1:13" ht="15" customHeight="1">
      <c r="A37" s="75" t="s">
        <v>52</v>
      </c>
      <c r="B37" s="134">
        <f>SUM(B38:B49)</f>
        <v>233</v>
      </c>
      <c r="C37" s="134">
        <f t="shared" ref="C37:D37" si="2">SUM(C38:C49)</f>
        <v>1</v>
      </c>
      <c r="D37" s="134">
        <f t="shared" si="2"/>
        <v>0</v>
      </c>
      <c r="E37" s="134">
        <f>SUM(E38:E49)</f>
        <v>234</v>
      </c>
      <c r="G37" s="35"/>
      <c r="H37" s="35"/>
      <c r="I37" s="35"/>
      <c r="J37" s="35"/>
      <c r="K37" s="35"/>
      <c r="L37" s="35"/>
      <c r="M37" s="35"/>
    </row>
    <row r="38" spans="1:13" ht="15" customHeight="1">
      <c r="A38" s="73" t="s">
        <v>3247</v>
      </c>
      <c r="B38" s="314">
        <f>B10-B24</f>
        <v>0</v>
      </c>
      <c r="C38" s="314">
        <f t="shared" ref="C38:E38" si="3">C10-C24</f>
        <v>0</v>
      </c>
      <c r="D38" s="314">
        <f t="shared" si="3"/>
        <v>0</v>
      </c>
      <c r="E38" s="134">
        <f t="shared" si="3"/>
        <v>0</v>
      </c>
      <c r="G38" s="35"/>
      <c r="H38" s="35"/>
      <c r="I38" s="35"/>
      <c r="J38" s="35"/>
      <c r="K38" s="35"/>
      <c r="L38" s="35"/>
      <c r="M38" s="35"/>
    </row>
    <row r="39" spans="1:13" ht="15" customHeight="1">
      <c r="A39" s="73" t="s">
        <v>3248</v>
      </c>
      <c r="B39" s="314">
        <f t="shared" ref="B39:E49" si="4">B11-B25</f>
        <v>7</v>
      </c>
      <c r="C39" s="314">
        <f t="shared" si="4"/>
        <v>0</v>
      </c>
      <c r="D39" s="314">
        <f t="shared" si="4"/>
        <v>0</v>
      </c>
      <c r="E39" s="134">
        <f t="shared" si="4"/>
        <v>7</v>
      </c>
      <c r="G39" s="35"/>
      <c r="H39" s="35"/>
      <c r="I39" s="35"/>
      <c r="J39" s="35"/>
      <c r="K39" s="35"/>
      <c r="L39" s="35"/>
      <c r="M39" s="35"/>
    </row>
    <row r="40" spans="1:13" ht="15" customHeight="1">
      <c r="A40" s="73" t="s">
        <v>3249</v>
      </c>
      <c r="B40" s="314">
        <f t="shared" si="4"/>
        <v>32</v>
      </c>
      <c r="C40" s="314">
        <f t="shared" si="4"/>
        <v>0</v>
      </c>
      <c r="D40" s="314">
        <f t="shared" si="4"/>
        <v>0</v>
      </c>
      <c r="E40" s="134">
        <f t="shared" si="4"/>
        <v>32</v>
      </c>
      <c r="G40" s="35"/>
      <c r="H40" s="35"/>
      <c r="I40" s="35"/>
      <c r="J40" s="35"/>
      <c r="K40" s="35"/>
      <c r="L40" s="35"/>
      <c r="M40" s="35"/>
    </row>
    <row r="41" spans="1:13" ht="15" customHeight="1">
      <c r="A41" s="73" t="s">
        <v>3250</v>
      </c>
      <c r="B41" s="314">
        <f t="shared" si="4"/>
        <v>20</v>
      </c>
      <c r="C41" s="314">
        <f t="shared" si="4"/>
        <v>0</v>
      </c>
      <c r="D41" s="314">
        <f t="shared" si="4"/>
        <v>0</v>
      </c>
      <c r="E41" s="134">
        <f t="shared" si="4"/>
        <v>20</v>
      </c>
      <c r="G41" s="35"/>
      <c r="H41" s="35"/>
      <c r="I41" s="35"/>
      <c r="J41" s="35"/>
      <c r="K41" s="35"/>
      <c r="L41" s="35"/>
      <c r="M41" s="35"/>
    </row>
    <row r="42" spans="1:13" s="34" customFormat="1" ht="15" customHeight="1">
      <c r="A42" s="73" t="s">
        <v>3251</v>
      </c>
      <c r="B42" s="314">
        <f t="shared" si="4"/>
        <v>31</v>
      </c>
      <c r="C42" s="314">
        <f t="shared" si="4"/>
        <v>1</v>
      </c>
      <c r="D42" s="314">
        <f t="shared" si="4"/>
        <v>0</v>
      </c>
      <c r="E42" s="134">
        <f t="shared" si="4"/>
        <v>32</v>
      </c>
      <c r="F42" s="2"/>
      <c r="G42" s="35"/>
      <c r="H42" s="35"/>
      <c r="I42" s="35"/>
      <c r="J42" s="35"/>
      <c r="K42" s="35"/>
      <c r="L42" s="35"/>
      <c r="M42" s="35"/>
    </row>
    <row r="43" spans="1:13" ht="15" customHeight="1">
      <c r="A43" s="73" t="s">
        <v>3252</v>
      </c>
      <c r="B43" s="314">
        <f t="shared" si="4"/>
        <v>35</v>
      </c>
      <c r="C43" s="314">
        <f t="shared" si="4"/>
        <v>0</v>
      </c>
      <c r="D43" s="314">
        <f t="shared" si="4"/>
        <v>0</v>
      </c>
      <c r="E43" s="134">
        <f t="shared" si="4"/>
        <v>35</v>
      </c>
      <c r="G43" s="35"/>
      <c r="H43" s="35"/>
      <c r="I43" s="35"/>
      <c r="J43" s="35"/>
      <c r="K43" s="35"/>
      <c r="L43" s="35"/>
      <c r="M43" s="35"/>
    </row>
    <row r="44" spans="1:13" s="34" customFormat="1" ht="15" customHeight="1">
      <c r="A44" s="73" t="s">
        <v>3253</v>
      </c>
      <c r="B44" s="314">
        <f t="shared" si="4"/>
        <v>33</v>
      </c>
      <c r="C44" s="314">
        <f t="shared" si="4"/>
        <v>0</v>
      </c>
      <c r="D44" s="314">
        <f t="shared" si="4"/>
        <v>0</v>
      </c>
      <c r="E44" s="134">
        <f t="shared" si="4"/>
        <v>33</v>
      </c>
      <c r="G44" s="35"/>
      <c r="H44" s="35"/>
      <c r="I44" s="35"/>
      <c r="J44" s="35"/>
      <c r="K44" s="35"/>
      <c r="L44" s="35"/>
      <c r="M44" s="35"/>
    </row>
    <row r="45" spans="1:13" ht="15" customHeight="1">
      <c r="A45" s="73" t="s">
        <v>3254</v>
      </c>
      <c r="B45" s="314">
        <f t="shared" si="4"/>
        <v>28</v>
      </c>
      <c r="C45" s="314">
        <f t="shared" si="4"/>
        <v>0</v>
      </c>
      <c r="D45" s="314">
        <f t="shared" si="4"/>
        <v>0</v>
      </c>
      <c r="E45" s="134">
        <f t="shared" si="4"/>
        <v>28</v>
      </c>
      <c r="G45" s="35"/>
      <c r="H45" s="35"/>
      <c r="I45" s="35"/>
      <c r="J45" s="35"/>
      <c r="K45" s="35"/>
      <c r="L45" s="35"/>
      <c r="M45" s="35"/>
    </row>
    <row r="46" spans="1:13" s="34" customFormat="1" ht="15" customHeight="1">
      <c r="A46" s="73" t="s">
        <v>3255</v>
      </c>
      <c r="B46" s="314">
        <f t="shared" si="4"/>
        <v>29</v>
      </c>
      <c r="C46" s="314">
        <f t="shared" si="4"/>
        <v>0</v>
      </c>
      <c r="D46" s="314">
        <f t="shared" si="4"/>
        <v>0</v>
      </c>
      <c r="E46" s="134">
        <f t="shared" si="4"/>
        <v>29</v>
      </c>
      <c r="G46" s="35"/>
      <c r="H46" s="35"/>
      <c r="I46" s="35"/>
      <c r="J46" s="35"/>
      <c r="K46" s="35"/>
      <c r="L46" s="35"/>
      <c r="M46" s="35"/>
    </row>
    <row r="47" spans="1:13" ht="15" customHeight="1">
      <c r="A47" s="73" t="s">
        <v>3256</v>
      </c>
      <c r="B47" s="314">
        <f t="shared" si="4"/>
        <v>17</v>
      </c>
      <c r="C47" s="314">
        <f t="shared" si="4"/>
        <v>0</v>
      </c>
      <c r="D47" s="314">
        <f t="shared" si="4"/>
        <v>0</v>
      </c>
      <c r="E47" s="134">
        <f t="shared" si="4"/>
        <v>17</v>
      </c>
      <c r="G47" s="35"/>
      <c r="H47" s="35"/>
      <c r="I47" s="35"/>
      <c r="J47" s="35"/>
      <c r="K47" s="35"/>
      <c r="L47" s="35"/>
      <c r="M47" s="35"/>
    </row>
    <row r="48" spans="1:13" ht="15" customHeight="1">
      <c r="A48" s="73" t="s">
        <v>3423</v>
      </c>
      <c r="B48" s="314">
        <f t="shared" si="4"/>
        <v>1</v>
      </c>
      <c r="C48" s="314">
        <f t="shared" si="4"/>
        <v>0</v>
      </c>
      <c r="D48" s="314">
        <f t="shared" si="4"/>
        <v>0</v>
      </c>
      <c r="E48" s="134">
        <f t="shared" si="4"/>
        <v>1</v>
      </c>
      <c r="F48" s="34"/>
      <c r="G48" s="35"/>
      <c r="H48" s="35"/>
      <c r="I48" s="35"/>
      <c r="J48" s="35"/>
      <c r="K48" s="35"/>
      <c r="L48" s="35"/>
      <c r="M48" s="35"/>
    </row>
    <row r="49" spans="1:13" s="34" customFormat="1" ht="15" customHeight="1">
      <c r="A49" s="73" t="s">
        <v>3602</v>
      </c>
      <c r="B49" s="314">
        <f t="shared" si="4"/>
        <v>0</v>
      </c>
      <c r="C49" s="314">
        <f t="shared" si="4"/>
        <v>0</v>
      </c>
      <c r="D49" s="314">
        <f t="shared" si="4"/>
        <v>0</v>
      </c>
      <c r="E49" s="134">
        <f t="shared" si="4"/>
        <v>0</v>
      </c>
      <c r="G49" s="35"/>
      <c r="H49" s="35"/>
      <c r="I49" s="35"/>
      <c r="J49" s="35"/>
      <c r="K49" s="35"/>
      <c r="L49" s="35"/>
      <c r="M49" s="35"/>
    </row>
    <row r="50" spans="1:13" ht="15" customHeight="1">
      <c r="A50" s="73"/>
      <c r="B50" s="135"/>
      <c r="C50" s="135"/>
      <c r="D50" s="135"/>
      <c r="E50" s="114"/>
      <c r="G50" s="35"/>
      <c r="H50" s="35"/>
      <c r="I50" s="35"/>
      <c r="J50" s="35"/>
      <c r="K50" s="35"/>
      <c r="L50" s="35"/>
      <c r="M50" s="35"/>
    </row>
    <row r="51" spans="1:13" ht="11.25" customHeight="1">
      <c r="A51" s="76"/>
      <c r="B51" s="221"/>
      <c r="C51" s="221"/>
      <c r="D51" s="221"/>
      <c r="E51" s="76"/>
    </row>
    <row r="52" spans="1:13" ht="4.5" customHeight="1">
      <c r="E52" s="67"/>
      <c r="F52" s="11"/>
    </row>
    <row r="53" spans="1:13" ht="21" customHeight="1">
      <c r="A53" s="340"/>
      <c r="B53" s="340"/>
      <c r="C53" s="340"/>
      <c r="D53" s="340"/>
      <c r="E53" s="340"/>
      <c r="F53" s="36"/>
    </row>
    <row r="54" spans="1:13">
      <c r="E54" s="114"/>
    </row>
    <row r="55" spans="1:13">
      <c r="E55" s="114"/>
    </row>
    <row r="56" spans="1:13">
      <c r="E56" s="114"/>
    </row>
    <row r="57" spans="1:13">
      <c r="E57" s="114"/>
    </row>
    <row r="58" spans="1:13">
      <c r="E58" s="114"/>
    </row>
    <row r="59" spans="1:13">
      <c r="E59" s="128"/>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1"/>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activeCell="H7" sqref="H7"/>
    </sheetView>
  </sheetViews>
  <sheetFormatPr baseColWidth="10" defaultColWidth="8.44140625" defaultRowHeight="13.2"/>
  <cols>
    <col min="1" max="1" width="20.5546875" style="278" customWidth="1"/>
    <col min="2" max="4" width="11.88671875" style="258" customWidth="1"/>
    <col min="5" max="5" width="9.5546875" style="240" customWidth="1"/>
    <col min="6" max="6" width="8.44140625" style="254"/>
    <col min="7" max="7" width="8.44140625" style="254" customWidth="1"/>
    <col min="8" max="16384" width="8.44140625" style="254"/>
  </cols>
  <sheetData>
    <row r="1" spans="1:10" ht="15.75" customHeight="1">
      <c r="A1" s="326" t="s">
        <v>33</v>
      </c>
      <c r="B1" s="339"/>
      <c r="C1" s="339"/>
      <c r="D1" s="37"/>
      <c r="E1" s="37"/>
      <c r="G1" s="318" t="s">
        <v>102</v>
      </c>
    </row>
    <row r="2" spans="1:10" ht="5.25" customHeight="1">
      <c r="A2" s="255"/>
      <c r="B2" s="253"/>
      <c r="C2" s="253"/>
      <c r="D2" s="253"/>
      <c r="E2" s="253"/>
    </row>
    <row r="3" spans="1:10" s="258" customFormat="1" ht="15" customHeight="1">
      <c r="A3" s="256" t="s">
        <v>94</v>
      </c>
      <c r="B3" s="256"/>
      <c r="C3" s="256"/>
      <c r="D3" s="256"/>
      <c r="E3" s="257"/>
    </row>
    <row r="4" spans="1:10" s="258" customFormat="1" ht="15" customHeight="1">
      <c r="A4" s="259" t="s">
        <v>12</v>
      </c>
      <c r="B4" s="260"/>
      <c r="C4" s="260"/>
      <c r="D4" s="260"/>
      <c r="E4" s="261"/>
      <c r="F4" s="262"/>
    </row>
    <row r="5" spans="1:10" s="266" customFormat="1" ht="6" customHeight="1">
      <c r="A5" s="263"/>
      <c r="B5" s="264"/>
      <c r="C5" s="264"/>
      <c r="D5" s="264"/>
      <c r="E5" s="265"/>
    </row>
    <row r="6" spans="1:10" s="268" customFormat="1" ht="15" customHeight="1" thickBot="1">
      <c r="A6" s="345">
        <v>44562</v>
      </c>
      <c r="B6" s="346"/>
      <c r="C6" s="267"/>
      <c r="D6" s="267"/>
    </row>
    <row r="7" spans="1:10" s="258" customFormat="1" ht="21.9" customHeight="1">
      <c r="A7" s="342"/>
      <c r="B7" s="344"/>
      <c r="C7" s="344"/>
      <c r="D7" s="344"/>
      <c r="E7" s="269"/>
    </row>
    <row r="8" spans="1:10" s="258" customFormat="1" ht="21.9" customHeight="1">
      <c r="A8" s="343"/>
      <c r="B8" s="270" t="s">
        <v>35</v>
      </c>
      <c r="C8" s="270" t="s">
        <v>36</v>
      </c>
      <c r="D8" s="270" t="s">
        <v>37</v>
      </c>
      <c r="E8" s="270" t="s">
        <v>38</v>
      </c>
    </row>
    <row r="9" spans="1:10" s="274" customFormat="1" ht="27" customHeight="1">
      <c r="A9" s="271" t="s">
        <v>38</v>
      </c>
      <c r="B9" s="272">
        <f>SUM(B10:B21)</f>
        <v>27</v>
      </c>
      <c r="C9" s="272">
        <f t="shared" ref="C9:E9" si="0">SUM(C10:C21)</f>
        <v>0</v>
      </c>
      <c r="D9" s="272">
        <f t="shared" si="0"/>
        <v>0</v>
      </c>
      <c r="E9" s="272">
        <f t="shared" si="0"/>
        <v>27</v>
      </c>
      <c r="F9" s="273"/>
      <c r="G9" s="273"/>
      <c r="H9" s="273"/>
      <c r="I9" s="273"/>
      <c r="J9" s="273"/>
    </row>
    <row r="10" spans="1:10" ht="15" customHeight="1">
      <c r="A10" s="275" t="s">
        <v>3247</v>
      </c>
      <c r="B10" s="276">
        <v>0</v>
      </c>
      <c r="C10" s="276">
        <v>0</v>
      </c>
      <c r="D10" s="276">
        <v>0</v>
      </c>
      <c r="E10" s="272">
        <f t="shared" ref="E10" si="1">SUM(B10:D10)</f>
        <v>0</v>
      </c>
      <c r="F10" s="273"/>
      <c r="G10" s="238"/>
      <c r="H10" s="273"/>
      <c r="I10" s="273"/>
      <c r="J10" s="273"/>
    </row>
    <row r="11" spans="1:10" ht="15" customHeight="1">
      <c r="A11" s="275" t="s">
        <v>3248</v>
      </c>
      <c r="B11" s="276">
        <v>2</v>
      </c>
      <c r="C11" s="276">
        <v>0</v>
      </c>
      <c r="D11" s="276">
        <v>0</v>
      </c>
      <c r="E11" s="272">
        <f t="shared" ref="E11:E21" si="2">SUM(B11:D11)</f>
        <v>2</v>
      </c>
      <c r="F11" s="273"/>
      <c r="G11" s="238"/>
      <c r="H11" s="273"/>
      <c r="I11" s="273"/>
      <c r="J11" s="273"/>
    </row>
    <row r="12" spans="1:10" ht="15" customHeight="1">
      <c r="A12" s="275" t="s">
        <v>3249</v>
      </c>
      <c r="B12" s="276">
        <v>1</v>
      </c>
      <c r="C12" s="276">
        <v>0</v>
      </c>
      <c r="D12" s="276">
        <v>0</v>
      </c>
      <c r="E12" s="272">
        <f t="shared" si="2"/>
        <v>1</v>
      </c>
      <c r="F12" s="273"/>
      <c r="G12" s="238"/>
      <c r="H12" s="273"/>
      <c r="I12" s="273"/>
      <c r="J12" s="273"/>
    </row>
    <row r="13" spans="1:10" ht="15" customHeight="1">
      <c r="A13" s="275" t="s">
        <v>3250</v>
      </c>
      <c r="B13" s="276">
        <v>1</v>
      </c>
      <c r="C13" s="276">
        <v>0</v>
      </c>
      <c r="D13" s="276">
        <v>0</v>
      </c>
      <c r="E13" s="272">
        <f t="shared" si="2"/>
        <v>1</v>
      </c>
      <c r="F13" s="273"/>
      <c r="G13" s="238"/>
      <c r="H13" s="273"/>
      <c r="I13" s="273"/>
      <c r="J13" s="273"/>
    </row>
    <row r="14" spans="1:10" s="274" customFormat="1" ht="15" customHeight="1">
      <c r="A14" s="275" t="s">
        <v>3251</v>
      </c>
      <c r="B14" s="276">
        <v>3</v>
      </c>
      <c r="C14" s="276">
        <v>0</v>
      </c>
      <c r="D14" s="276">
        <v>0</v>
      </c>
      <c r="E14" s="272">
        <f t="shared" si="2"/>
        <v>3</v>
      </c>
      <c r="F14" s="273"/>
      <c r="G14" s="238"/>
      <c r="H14" s="273"/>
      <c r="I14" s="273"/>
      <c r="J14" s="273"/>
    </row>
    <row r="15" spans="1:10" ht="15" customHeight="1">
      <c r="A15" s="275" t="s">
        <v>3252</v>
      </c>
      <c r="B15" s="276">
        <v>5</v>
      </c>
      <c r="C15" s="276">
        <v>0</v>
      </c>
      <c r="D15" s="276">
        <v>0</v>
      </c>
      <c r="E15" s="272">
        <f t="shared" si="2"/>
        <v>5</v>
      </c>
      <c r="F15" s="273"/>
      <c r="G15" s="238"/>
      <c r="H15" s="273"/>
      <c r="I15" s="273"/>
      <c r="J15" s="273"/>
    </row>
    <row r="16" spans="1:10" s="274" customFormat="1" ht="15" customHeight="1">
      <c r="A16" s="275" t="s">
        <v>3253</v>
      </c>
      <c r="B16" s="276">
        <v>6</v>
      </c>
      <c r="C16" s="276">
        <v>0</v>
      </c>
      <c r="D16" s="276">
        <v>0</v>
      </c>
      <c r="E16" s="272">
        <f t="shared" si="2"/>
        <v>6</v>
      </c>
      <c r="F16" s="273"/>
      <c r="G16" s="238"/>
      <c r="H16" s="273"/>
      <c r="I16" s="273"/>
      <c r="J16" s="273"/>
    </row>
    <row r="17" spans="1:10" ht="15" customHeight="1">
      <c r="A17" s="275" t="s">
        <v>3254</v>
      </c>
      <c r="B17" s="276">
        <v>6</v>
      </c>
      <c r="C17" s="276">
        <v>0</v>
      </c>
      <c r="D17" s="276">
        <v>0</v>
      </c>
      <c r="E17" s="272">
        <f t="shared" si="2"/>
        <v>6</v>
      </c>
      <c r="F17" s="273"/>
      <c r="G17" s="238"/>
      <c r="H17" s="273"/>
      <c r="I17" s="273"/>
      <c r="J17" s="273"/>
    </row>
    <row r="18" spans="1:10" ht="15" customHeight="1">
      <c r="A18" s="275" t="s">
        <v>3255</v>
      </c>
      <c r="B18" s="276">
        <v>1</v>
      </c>
      <c r="C18" s="276">
        <v>0</v>
      </c>
      <c r="D18" s="276">
        <v>0</v>
      </c>
      <c r="E18" s="272">
        <f t="shared" si="2"/>
        <v>1</v>
      </c>
      <c r="F18" s="273"/>
      <c r="G18" s="238"/>
      <c r="H18" s="273"/>
      <c r="I18" s="273"/>
      <c r="J18" s="273"/>
    </row>
    <row r="19" spans="1:10" ht="15" customHeight="1">
      <c r="A19" s="275" t="s">
        <v>3256</v>
      </c>
      <c r="B19" s="276">
        <v>2</v>
      </c>
      <c r="C19" s="276">
        <v>0</v>
      </c>
      <c r="D19" s="276">
        <v>0</v>
      </c>
      <c r="E19" s="272">
        <f t="shared" si="2"/>
        <v>2</v>
      </c>
      <c r="F19" s="273"/>
      <c r="G19" s="238"/>
      <c r="H19" s="273"/>
      <c r="I19" s="273"/>
      <c r="J19" s="273"/>
    </row>
    <row r="20" spans="1:10" ht="15" customHeight="1">
      <c r="A20" s="275" t="s">
        <v>3423</v>
      </c>
      <c r="B20" s="276">
        <v>0</v>
      </c>
      <c r="C20" s="276">
        <v>0</v>
      </c>
      <c r="D20" s="276">
        <v>0</v>
      </c>
      <c r="E20" s="272">
        <f t="shared" si="2"/>
        <v>0</v>
      </c>
      <c r="F20" s="273"/>
      <c r="G20" s="238"/>
      <c r="H20" s="273"/>
      <c r="I20" s="273"/>
      <c r="J20" s="273"/>
    </row>
    <row r="21" spans="1:10" ht="15" customHeight="1">
      <c r="A21" s="275" t="s">
        <v>3602</v>
      </c>
      <c r="B21" s="276">
        <v>0</v>
      </c>
      <c r="C21" s="276">
        <v>0</v>
      </c>
      <c r="D21" s="276">
        <v>0</v>
      </c>
      <c r="E21" s="272">
        <f t="shared" si="2"/>
        <v>0</v>
      </c>
      <c r="F21" s="273"/>
      <c r="G21" s="238"/>
      <c r="H21" s="273"/>
      <c r="I21" s="273"/>
      <c r="J21" s="273"/>
    </row>
    <row r="22" spans="1:10" s="274" customFormat="1" ht="27" customHeight="1">
      <c r="A22" s="271" t="s">
        <v>3489</v>
      </c>
      <c r="B22" s="272">
        <f>SUM(B23:B33)</f>
        <v>9</v>
      </c>
      <c r="C22" s="272">
        <f t="shared" ref="C22:D22" si="3">SUM(C23:C33)</f>
        <v>0</v>
      </c>
      <c r="D22" s="272">
        <f t="shared" si="3"/>
        <v>0</v>
      </c>
      <c r="E22" s="272">
        <f>SUM(E23:E34)</f>
        <v>9</v>
      </c>
      <c r="F22" s="273"/>
      <c r="G22" s="238"/>
      <c r="H22" s="273"/>
      <c r="I22" s="273"/>
      <c r="J22" s="273"/>
    </row>
    <row r="23" spans="1:10" ht="15" customHeight="1">
      <c r="A23" s="275" t="s">
        <v>3247</v>
      </c>
      <c r="B23" s="276">
        <v>0</v>
      </c>
      <c r="C23" s="276">
        <v>0</v>
      </c>
      <c r="D23" s="276">
        <v>0</v>
      </c>
      <c r="E23" s="272">
        <f t="shared" ref="E23" si="4">SUM(B23:D23)</f>
        <v>0</v>
      </c>
      <c r="F23" s="273"/>
      <c r="G23" s="238"/>
      <c r="H23" s="273"/>
      <c r="I23" s="273"/>
      <c r="J23" s="273"/>
    </row>
    <row r="24" spans="1:10" ht="15" customHeight="1">
      <c r="A24" s="275" t="s">
        <v>3248</v>
      </c>
      <c r="B24" s="276">
        <v>1</v>
      </c>
      <c r="C24" s="276">
        <v>0</v>
      </c>
      <c r="D24" s="276">
        <v>0</v>
      </c>
      <c r="E24" s="272">
        <f t="shared" ref="E24:E34" si="5">SUM(B24:D24)</f>
        <v>1</v>
      </c>
      <c r="F24" s="273"/>
      <c r="G24" s="238"/>
      <c r="H24" s="273"/>
      <c r="I24" s="273"/>
      <c r="J24" s="273"/>
    </row>
    <row r="25" spans="1:10" ht="16.5" customHeight="1">
      <c r="A25" s="275" t="s">
        <v>3249</v>
      </c>
      <c r="B25" s="276">
        <v>1</v>
      </c>
      <c r="C25" s="276">
        <v>0</v>
      </c>
      <c r="D25" s="276">
        <v>0</v>
      </c>
      <c r="E25" s="272">
        <f t="shared" si="5"/>
        <v>1</v>
      </c>
      <c r="F25" s="273"/>
      <c r="G25" s="238"/>
      <c r="H25" s="273"/>
      <c r="I25" s="273"/>
      <c r="J25" s="273"/>
    </row>
    <row r="26" spans="1:10" ht="15" customHeight="1">
      <c r="A26" s="275" t="s">
        <v>3250</v>
      </c>
      <c r="B26" s="276">
        <v>0</v>
      </c>
      <c r="C26" s="276">
        <v>0</v>
      </c>
      <c r="D26" s="276">
        <v>0</v>
      </c>
      <c r="E26" s="272">
        <f t="shared" si="5"/>
        <v>0</v>
      </c>
      <c r="F26" s="273"/>
      <c r="G26" s="238"/>
      <c r="H26" s="273"/>
      <c r="I26" s="273"/>
      <c r="J26" s="273"/>
    </row>
    <row r="27" spans="1:10" ht="15" customHeight="1">
      <c r="A27" s="275" t="s">
        <v>3251</v>
      </c>
      <c r="B27" s="276">
        <v>1</v>
      </c>
      <c r="C27" s="276">
        <v>0</v>
      </c>
      <c r="D27" s="276">
        <v>0</v>
      </c>
      <c r="E27" s="272">
        <f t="shared" si="5"/>
        <v>1</v>
      </c>
      <c r="F27" s="273"/>
      <c r="G27" s="238"/>
      <c r="H27" s="273"/>
      <c r="I27" s="273"/>
      <c r="J27" s="273"/>
    </row>
    <row r="28" spans="1:10" ht="15" customHeight="1">
      <c r="A28" s="275" t="s">
        <v>3252</v>
      </c>
      <c r="B28" s="276">
        <v>1</v>
      </c>
      <c r="C28" s="276">
        <v>0</v>
      </c>
      <c r="D28" s="276">
        <v>0</v>
      </c>
      <c r="E28" s="272">
        <f t="shared" si="5"/>
        <v>1</v>
      </c>
      <c r="F28" s="273"/>
      <c r="G28" s="238"/>
      <c r="H28" s="273"/>
      <c r="I28" s="273"/>
      <c r="J28" s="273"/>
    </row>
    <row r="29" spans="1:10" ht="15" customHeight="1">
      <c r="A29" s="275" t="s">
        <v>3253</v>
      </c>
      <c r="B29" s="276">
        <v>2</v>
      </c>
      <c r="C29" s="276">
        <v>0</v>
      </c>
      <c r="D29" s="276">
        <v>0</v>
      </c>
      <c r="E29" s="272">
        <f t="shared" si="5"/>
        <v>2</v>
      </c>
      <c r="F29" s="273"/>
      <c r="G29" s="238"/>
      <c r="H29" s="273"/>
      <c r="I29" s="273"/>
      <c r="J29" s="273"/>
    </row>
    <row r="30" spans="1:10" ht="15" customHeight="1">
      <c r="A30" s="275" t="s">
        <v>3254</v>
      </c>
      <c r="B30" s="276">
        <v>2</v>
      </c>
      <c r="C30" s="276">
        <v>0</v>
      </c>
      <c r="D30" s="276">
        <v>0</v>
      </c>
      <c r="E30" s="272">
        <f t="shared" si="5"/>
        <v>2</v>
      </c>
      <c r="F30" s="273"/>
      <c r="G30" s="238"/>
      <c r="H30" s="273"/>
      <c r="I30" s="273"/>
      <c r="J30" s="273"/>
    </row>
    <row r="31" spans="1:10" ht="15" customHeight="1">
      <c r="A31" s="275" t="s">
        <v>3255</v>
      </c>
      <c r="B31" s="276">
        <v>0</v>
      </c>
      <c r="C31" s="276">
        <v>0</v>
      </c>
      <c r="D31" s="276">
        <v>0</v>
      </c>
      <c r="E31" s="272">
        <f t="shared" si="5"/>
        <v>0</v>
      </c>
      <c r="G31" s="238"/>
    </row>
    <row r="32" spans="1:10" ht="15" customHeight="1">
      <c r="A32" s="275" t="s">
        <v>3256</v>
      </c>
      <c r="B32" s="276">
        <v>1</v>
      </c>
      <c r="C32" s="276">
        <v>0</v>
      </c>
      <c r="D32" s="276">
        <v>0</v>
      </c>
      <c r="E32" s="272">
        <f t="shared" si="5"/>
        <v>1</v>
      </c>
      <c r="G32" s="238"/>
    </row>
    <row r="33" spans="1:10" ht="15" customHeight="1">
      <c r="A33" s="275" t="s">
        <v>3423</v>
      </c>
      <c r="B33" s="277">
        <v>0</v>
      </c>
      <c r="C33" s="277">
        <v>0</v>
      </c>
      <c r="D33" s="277">
        <v>0</v>
      </c>
      <c r="E33" s="272">
        <v>0</v>
      </c>
      <c r="F33" s="273"/>
      <c r="G33" s="273"/>
      <c r="H33" s="273"/>
      <c r="I33" s="273"/>
      <c r="J33" s="273"/>
    </row>
    <row r="34" spans="1:10" ht="15" customHeight="1">
      <c r="A34" s="275" t="s">
        <v>3602</v>
      </c>
      <c r="B34" s="276">
        <v>0</v>
      </c>
      <c r="C34" s="276">
        <v>0</v>
      </c>
      <c r="D34" s="276">
        <v>0</v>
      </c>
      <c r="E34" s="272">
        <f t="shared" si="5"/>
        <v>0</v>
      </c>
      <c r="G34" s="238"/>
    </row>
    <row r="35" spans="1:10" s="274" customFormat="1" ht="27" customHeight="1">
      <c r="A35" s="271" t="s">
        <v>52</v>
      </c>
      <c r="B35" s="272">
        <f>SUM(B36:B47)</f>
        <v>18</v>
      </c>
      <c r="C35" s="272">
        <f>SUM(C37:C47)</f>
        <v>0</v>
      </c>
      <c r="D35" s="272">
        <f>SUM(D37:D47)</f>
        <v>0</v>
      </c>
      <c r="E35" s="272">
        <f>SUM(B35:D35)</f>
        <v>18</v>
      </c>
      <c r="F35" s="273"/>
      <c r="G35" s="238"/>
      <c r="H35" s="273"/>
      <c r="I35" s="273"/>
      <c r="J35" s="273"/>
    </row>
    <row r="36" spans="1:10" ht="15" customHeight="1">
      <c r="A36" s="275" t="s">
        <v>3247</v>
      </c>
      <c r="B36" s="277">
        <f>B10-B23</f>
        <v>0</v>
      </c>
      <c r="C36" s="277">
        <f t="shared" ref="C36:D36" si="6">C10-C23</f>
        <v>0</v>
      </c>
      <c r="D36" s="277">
        <f t="shared" si="6"/>
        <v>0</v>
      </c>
      <c r="E36" s="272">
        <f t="shared" ref="E36" si="7">E10-E23</f>
        <v>0</v>
      </c>
      <c r="F36" s="273"/>
      <c r="G36" s="238"/>
      <c r="H36" s="273"/>
      <c r="I36" s="273"/>
      <c r="J36" s="273"/>
    </row>
    <row r="37" spans="1:10" ht="15" customHeight="1">
      <c r="A37" s="275" t="s">
        <v>3248</v>
      </c>
      <c r="B37" s="277">
        <f t="shared" ref="B37:D47" si="8">B11-B24</f>
        <v>1</v>
      </c>
      <c r="C37" s="277">
        <f t="shared" si="8"/>
        <v>0</v>
      </c>
      <c r="D37" s="277">
        <f t="shared" si="8"/>
        <v>0</v>
      </c>
      <c r="E37" s="272">
        <f t="shared" ref="E37:E47" si="9">E11-E24</f>
        <v>1</v>
      </c>
      <c r="F37" s="273"/>
      <c r="G37" s="238"/>
      <c r="H37" s="273"/>
      <c r="I37" s="273"/>
      <c r="J37" s="273"/>
    </row>
    <row r="38" spans="1:10" ht="15" customHeight="1">
      <c r="A38" s="275" t="s">
        <v>3249</v>
      </c>
      <c r="B38" s="277">
        <f t="shared" si="8"/>
        <v>0</v>
      </c>
      <c r="C38" s="277">
        <f t="shared" si="8"/>
        <v>0</v>
      </c>
      <c r="D38" s="277">
        <f t="shared" si="8"/>
        <v>0</v>
      </c>
      <c r="E38" s="272">
        <f t="shared" si="9"/>
        <v>0</v>
      </c>
      <c r="F38" s="273"/>
      <c r="G38" s="238"/>
      <c r="H38" s="273"/>
      <c r="I38" s="273"/>
      <c r="J38" s="273"/>
    </row>
    <row r="39" spans="1:10" ht="15" customHeight="1">
      <c r="A39" s="275" t="s">
        <v>3250</v>
      </c>
      <c r="B39" s="277">
        <f t="shared" si="8"/>
        <v>1</v>
      </c>
      <c r="C39" s="277">
        <f t="shared" si="8"/>
        <v>0</v>
      </c>
      <c r="D39" s="277">
        <f t="shared" si="8"/>
        <v>0</v>
      </c>
      <c r="E39" s="272">
        <f t="shared" si="9"/>
        <v>1</v>
      </c>
      <c r="F39" s="273"/>
      <c r="G39" s="238"/>
      <c r="H39" s="273"/>
      <c r="I39" s="273"/>
      <c r="J39" s="273"/>
    </row>
    <row r="40" spans="1:10" ht="15" customHeight="1">
      <c r="A40" s="275" t="s">
        <v>3251</v>
      </c>
      <c r="B40" s="277">
        <f t="shared" si="8"/>
        <v>2</v>
      </c>
      <c r="C40" s="277">
        <f t="shared" si="8"/>
        <v>0</v>
      </c>
      <c r="D40" s="277">
        <f t="shared" si="8"/>
        <v>0</v>
      </c>
      <c r="E40" s="272">
        <f t="shared" si="9"/>
        <v>2</v>
      </c>
      <c r="F40" s="273"/>
      <c r="G40" s="238"/>
      <c r="H40" s="273"/>
      <c r="I40" s="273"/>
      <c r="J40" s="273"/>
    </row>
    <row r="41" spans="1:10" ht="15" customHeight="1">
      <c r="A41" s="275" t="s">
        <v>3252</v>
      </c>
      <c r="B41" s="277">
        <f t="shared" si="8"/>
        <v>4</v>
      </c>
      <c r="C41" s="277">
        <f t="shared" si="8"/>
        <v>0</v>
      </c>
      <c r="D41" s="277">
        <f t="shared" si="8"/>
        <v>0</v>
      </c>
      <c r="E41" s="272">
        <f t="shared" si="9"/>
        <v>4</v>
      </c>
      <c r="F41" s="273"/>
      <c r="G41" s="238"/>
      <c r="H41" s="273"/>
      <c r="I41" s="273"/>
      <c r="J41" s="273"/>
    </row>
    <row r="42" spans="1:10" ht="15" customHeight="1">
      <c r="A42" s="275" t="s">
        <v>3253</v>
      </c>
      <c r="B42" s="277">
        <f t="shared" si="8"/>
        <v>4</v>
      </c>
      <c r="C42" s="277">
        <f t="shared" si="8"/>
        <v>0</v>
      </c>
      <c r="D42" s="277">
        <f t="shared" si="8"/>
        <v>0</v>
      </c>
      <c r="E42" s="272">
        <f t="shared" si="9"/>
        <v>4</v>
      </c>
      <c r="F42" s="273"/>
      <c r="G42" s="238"/>
      <c r="H42" s="273"/>
      <c r="I42" s="273"/>
      <c r="J42" s="273"/>
    </row>
    <row r="43" spans="1:10" ht="15" customHeight="1">
      <c r="A43" s="275" t="s">
        <v>3254</v>
      </c>
      <c r="B43" s="277">
        <f t="shared" si="8"/>
        <v>4</v>
      </c>
      <c r="C43" s="277">
        <f t="shared" si="8"/>
        <v>0</v>
      </c>
      <c r="D43" s="277">
        <f t="shared" si="8"/>
        <v>0</v>
      </c>
      <c r="E43" s="272">
        <f t="shared" si="9"/>
        <v>4</v>
      </c>
      <c r="F43" s="273"/>
      <c r="G43" s="238"/>
      <c r="H43" s="273"/>
      <c r="I43" s="273"/>
      <c r="J43" s="273"/>
    </row>
    <row r="44" spans="1:10" ht="15" customHeight="1">
      <c r="A44" s="275" t="s">
        <v>3255</v>
      </c>
      <c r="B44" s="277">
        <f t="shared" si="8"/>
        <v>1</v>
      </c>
      <c r="C44" s="277">
        <f t="shared" si="8"/>
        <v>0</v>
      </c>
      <c r="D44" s="277">
        <f t="shared" si="8"/>
        <v>0</v>
      </c>
      <c r="E44" s="272">
        <f t="shared" si="9"/>
        <v>1</v>
      </c>
      <c r="F44" s="273"/>
      <c r="G44" s="273"/>
      <c r="H44" s="273"/>
      <c r="I44" s="273"/>
      <c r="J44" s="273"/>
    </row>
    <row r="45" spans="1:10" ht="15" customHeight="1">
      <c r="A45" s="275" t="s">
        <v>3256</v>
      </c>
      <c r="B45" s="277">
        <f t="shared" si="8"/>
        <v>1</v>
      </c>
      <c r="C45" s="277">
        <f t="shared" si="8"/>
        <v>0</v>
      </c>
      <c r="D45" s="277">
        <f t="shared" si="8"/>
        <v>0</v>
      </c>
      <c r="E45" s="272">
        <f t="shared" si="9"/>
        <v>1</v>
      </c>
      <c r="F45" s="273"/>
      <c r="G45" s="273"/>
      <c r="H45" s="273"/>
      <c r="I45" s="273"/>
      <c r="J45" s="273"/>
    </row>
    <row r="46" spans="1:10" ht="15" customHeight="1">
      <c r="A46" s="275" t="s">
        <v>3423</v>
      </c>
      <c r="B46" s="277">
        <f t="shared" si="8"/>
        <v>0</v>
      </c>
      <c r="C46" s="277">
        <f t="shared" si="8"/>
        <v>0</v>
      </c>
      <c r="D46" s="277">
        <f t="shared" si="8"/>
        <v>0</v>
      </c>
      <c r="E46" s="272">
        <f t="shared" si="9"/>
        <v>0</v>
      </c>
      <c r="F46" s="273"/>
      <c r="G46" s="273"/>
      <c r="H46" s="273"/>
      <c r="I46" s="273"/>
      <c r="J46" s="273"/>
    </row>
    <row r="47" spans="1:10" ht="15" customHeight="1">
      <c r="A47" s="275" t="s">
        <v>3602</v>
      </c>
      <c r="B47" s="277">
        <f t="shared" si="8"/>
        <v>0</v>
      </c>
      <c r="C47" s="277">
        <f t="shared" si="8"/>
        <v>0</v>
      </c>
      <c r="D47" s="277">
        <f t="shared" si="8"/>
        <v>0</v>
      </c>
      <c r="E47" s="272">
        <f t="shared" si="9"/>
        <v>0</v>
      </c>
      <c r="F47" s="273"/>
      <c r="G47" s="273"/>
      <c r="H47" s="273"/>
      <c r="I47" s="273"/>
      <c r="J47" s="273"/>
    </row>
    <row r="48" spans="1:10">
      <c r="A48" s="254"/>
      <c r="B48" s="254"/>
      <c r="C48" s="254"/>
      <c r="D48" s="254"/>
      <c r="E48" s="279"/>
    </row>
    <row r="50" spans="5:5">
      <c r="E50" s="280"/>
    </row>
  </sheetData>
  <mergeCells count="4">
    <mergeCell ref="A7:A8"/>
    <mergeCell ref="B7:D7"/>
    <mergeCell ref="A6:B6"/>
    <mergeCell ref="A1:C1"/>
  </mergeCells>
  <hyperlinks>
    <hyperlink ref="G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sqref="A1:C1"/>
    </sheetView>
  </sheetViews>
  <sheetFormatPr baseColWidth="10" defaultColWidth="11.44140625" defaultRowHeight="24.75" customHeight="1"/>
  <cols>
    <col min="1" max="1" width="66.10937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326" t="s">
        <v>33</v>
      </c>
      <c r="B1" s="339"/>
      <c r="C1" s="339"/>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4">
        <v>44562</v>
      </c>
      <c r="B6" s="9"/>
      <c r="C6" s="9"/>
    </row>
    <row r="7" spans="1:9" s="78" customFormat="1" ht="21.75" customHeight="1">
      <c r="A7" s="51"/>
      <c r="B7" s="348"/>
      <c r="C7" s="348"/>
      <c r="D7" s="348"/>
      <c r="E7" s="109"/>
    </row>
    <row r="8" spans="1:9" s="78" customFormat="1" ht="21.75" customHeight="1">
      <c r="A8" s="52"/>
      <c r="B8" s="45" t="s">
        <v>35</v>
      </c>
      <c r="C8" s="45" t="s">
        <v>36</v>
      </c>
      <c r="D8" s="45" t="s">
        <v>37</v>
      </c>
      <c r="E8" s="45" t="s">
        <v>38</v>
      </c>
    </row>
    <row r="9" spans="1:9" s="8" customFormat="1" ht="26.25" customHeight="1">
      <c r="A9" s="54" t="s">
        <v>38</v>
      </c>
      <c r="B9" s="138">
        <f>SUM(B11:B26)</f>
        <v>467</v>
      </c>
      <c r="C9" s="138">
        <f>SUM(C11:C26)</f>
        <v>3</v>
      </c>
      <c r="D9" s="138">
        <f>SUM(D11:D26)</f>
        <v>0</v>
      </c>
      <c r="E9" s="138">
        <f>SUM(B9:D9)</f>
        <v>470</v>
      </c>
      <c r="F9" s="10"/>
    </row>
    <row r="10" spans="1:9" s="8" customFormat="1" ht="9" customHeight="1">
      <c r="A10" s="53"/>
      <c r="B10" s="138"/>
      <c r="C10" s="138"/>
      <c r="D10" s="138"/>
      <c r="E10" s="138"/>
      <c r="F10" s="10"/>
    </row>
    <row r="11" spans="1:9" s="8" customFormat="1" ht="14.4" customHeight="1">
      <c r="A11" s="202" t="s">
        <v>1625</v>
      </c>
      <c r="B11" s="284">
        <v>2</v>
      </c>
      <c r="C11" s="284">
        <v>0</v>
      </c>
      <c r="D11" s="285">
        <v>0</v>
      </c>
      <c r="E11" s="216">
        <f t="shared" ref="E11:E27" si="0">SUM(B11:D11)</f>
        <v>2</v>
      </c>
      <c r="F11" s="215"/>
      <c r="G11" s="215"/>
      <c r="H11" s="215"/>
      <c r="I11" s="215"/>
    </row>
    <row r="12" spans="1:9" s="8" customFormat="1" ht="14.4" customHeight="1">
      <c r="A12" s="202" t="s">
        <v>1626</v>
      </c>
      <c r="B12" s="284">
        <v>127</v>
      </c>
      <c r="C12" s="284">
        <v>0</v>
      </c>
      <c r="D12" s="285">
        <v>0</v>
      </c>
      <c r="E12" s="216">
        <f t="shared" si="0"/>
        <v>127</v>
      </c>
      <c r="F12" s="215"/>
      <c r="G12" s="215"/>
      <c r="H12" s="215"/>
      <c r="I12" s="215"/>
    </row>
    <row r="13" spans="1:9" s="8" customFormat="1" ht="14.4" customHeight="1">
      <c r="A13" s="202" t="s">
        <v>1627</v>
      </c>
      <c r="B13" s="284">
        <v>3</v>
      </c>
      <c r="C13" s="284">
        <v>0</v>
      </c>
      <c r="D13" s="285">
        <v>0</v>
      </c>
      <c r="E13" s="216">
        <f t="shared" si="0"/>
        <v>3</v>
      </c>
      <c r="F13" s="215"/>
      <c r="G13" s="215"/>
      <c r="H13" s="215"/>
      <c r="I13" s="215"/>
    </row>
    <row r="14" spans="1:9" s="8" customFormat="1" ht="14.4" customHeight="1">
      <c r="A14" s="202" t="s">
        <v>1628</v>
      </c>
      <c r="B14" s="284">
        <v>24</v>
      </c>
      <c r="C14" s="284">
        <v>1</v>
      </c>
      <c r="D14" s="285">
        <v>0</v>
      </c>
      <c r="E14" s="216">
        <f t="shared" si="0"/>
        <v>25</v>
      </c>
      <c r="F14" s="215"/>
      <c r="G14" s="215"/>
      <c r="H14" s="215"/>
      <c r="I14" s="215"/>
    </row>
    <row r="15" spans="1:9" s="8" customFormat="1" ht="14.4" customHeight="1">
      <c r="A15" s="202" t="s">
        <v>1629</v>
      </c>
      <c r="B15" s="284">
        <v>2</v>
      </c>
      <c r="C15" s="284">
        <v>0</v>
      </c>
      <c r="D15" s="285">
        <v>0</v>
      </c>
      <c r="E15" s="216">
        <f t="shared" si="0"/>
        <v>2</v>
      </c>
      <c r="F15" s="215"/>
      <c r="G15" s="215"/>
      <c r="H15" s="215"/>
      <c r="I15" s="215"/>
    </row>
    <row r="16" spans="1:9" s="8" customFormat="1" ht="14.4" customHeight="1">
      <c r="A16" s="202" t="s">
        <v>1630</v>
      </c>
      <c r="B16" s="284">
        <v>3</v>
      </c>
      <c r="C16" s="284">
        <v>0</v>
      </c>
      <c r="D16" s="285">
        <v>0</v>
      </c>
      <c r="E16" s="216">
        <f t="shared" si="0"/>
        <v>3</v>
      </c>
      <c r="F16" s="215"/>
      <c r="G16" s="215"/>
      <c r="H16" s="215"/>
      <c r="I16" s="215"/>
    </row>
    <row r="17" spans="1:9" s="8" customFormat="1" ht="14.4" customHeight="1">
      <c r="A17" s="202" t="s">
        <v>1631</v>
      </c>
      <c r="B17" s="284">
        <v>33</v>
      </c>
      <c r="C17" s="284">
        <v>0</v>
      </c>
      <c r="D17" s="285">
        <v>0</v>
      </c>
      <c r="E17" s="216">
        <f t="shared" si="0"/>
        <v>33</v>
      </c>
      <c r="F17" s="215"/>
      <c r="G17" s="215"/>
      <c r="H17" s="215"/>
      <c r="I17" s="215"/>
    </row>
    <row r="18" spans="1:9" s="8" customFormat="1" ht="14.4" customHeight="1">
      <c r="A18" s="202" t="s">
        <v>1632</v>
      </c>
      <c r="B18" s="284">
        <v>58</v>
      </c>
      <c r="C18" s="284">
        <v>0</v>
      </c>
      <c r="D18" s="285">
        <v>0</v>
      </c>
      <c r="E18" s="216">
        <f t="shared" si="0"/>
        <v>58</v>
      </c>
      <c r="F18" s="215"/>
      <c r="G18" s="215"/>
      <c r="H18" s="215"/>
      <c r="I18" s="215"/>
    </row>
    <row r="19" spans="1:9" s="8" customFormat="1" ht="14.4" customHeight="1">
      <c r="A19" s="202" t="s">
        <v>1633</v>
      </c>
      <c r="B19" s="284">
        <v>6</v>
      </c>
      <c r="C19" s="284">
        <v>0</v>
      </c>
      <c r="D19" s="285">
        <v>0</v>
      </c>
      <c r="E19" s="216">
        <f t="shared" si="0"/>
        <v>6</v>
      </c>
      <c r="F19" s="215"/>
      <c r="G19" s="215"/>
      <c r="H19" s="215"/>
      <c r="I19" s="215"/>
    </row>
    <row r="20" spans="1:9" s="8" customFormat="1" ht="14.4" customHeight="1">
      <c r="A20" s="202" t="s">
        <v>1634</v>
      </c>
      <c r="B20" s="284">
        <v>13</v>
      </c>
      <c r="C20" s="284">
        <v>1</v>
      </c>
      <c r="D20" s="285">
        <v>0</v>
      </c>
      <c r="E20" s="216">
        <f t="shared" si="0"/>
        <v>14</v>
      </c>
      <c r="F20" s="215"/>
      <c r="G20" s="215"/>
      <c r="H20" s="215"/>
      <c r="I20" s="215"/>
    </row>
    <row r="21" spans="1:9" s="8" customFormat="1" ht="14.4" customHeight="1">
      <c r="A21" s="202" t="s">
        <v>1635</v>
      </c>
      <c r="B21" s="284">
        <v>23</v>
      </c>
      <c r="C21" s="284">
        <v>0</v>
      </c>
      <c r="D21" s="285">
        <v>0</v>
      </c>
      <c r="E21" s="216">
        <f t="shared" si="0"/>
        <v>23</v>
      </c>
      <c r="F21" s="215"/>
      <c r="G21" s="215"/>
      <c r="H21" s="215"/>
      <c r="I21" s="215"/>
    </row>
    <row r="22" spans="1:9" s="8" customFormat="1" ht="14.4" customHeight="1">
      <c r="A22" s="202" t="s">
        <v>1636</v>
      </c>
      <c r="B22" s="284">
        <v>62</v>
      </c>
      <c r="C22" s="284">
        <v>0</v>
      </c>
      <c r="D22" s="285">
        <v>0</v>
      </c>
      <c r="E22" s="216">
        <f t="shared" si="0"/>
        <v>62</v>
      </c>
      <c r="F22" s="215"/>
      <c r="G22" s="215"/>
      <c r="H22" s="215"/>
      <c r="I22" s="215"/>
    </row>
    <row r="23" spans="1:9" s="8" customFormat="1" ht="14.4" customHeight="1">
      <c r="A23" s="202" t="s">
        <v>1637</v>
      </c>
      <c r="B23" s="284">
        <v>22</v>
      </c>
      <c r="C23" s="284">
        <v>0</v>
      </c>
      <c r="D23" s="285">
        <v>0</v>
      </c>
      <c r="E23" s="216">
        <f t="shared" si="0"/>
        <v>22</v>
      </c>
      <c r="F23" s="215"/>
      <c r="G23" s="215"/>
      <c r="H23" s="215"/>
      <c r="I23" s="215"/>
    </row>
    <row r="24" spans="1:9" s="8" customFormat="1" ht="14.4" customHeight="1">
      <c r="A24" s="202" t="s">
        <v>1638</v>
      </c>
      <c r="B24" s="284">
        <v>17</v>
      </c>
      <c r="C24" s="284">
        <v>0</v>
      </c>
      <c r="D24" s="285">
        <v>0</v>
      </c>
      <c r="E24" s="216">
        <f t="shared" si="0"/>
        <v>17</v>
      </c>
      <c r="F24" s="215"/>
      <c r="G24" s="215"/>
      <c r="H24" s="215"/>
      <c r="I24" s="215"/>
    </row>
    <row r="25" spans="1:9" s="8" customFormat="1" ht="14.4" customHeight="1">
      <c r="A25" s="202" t="s">
        <v>1639</v>
      </c>
      <c r="B25" s="284">
        <v>24</v>
      </c>
      <c r="C25" s="284">
        <v>0</v>
      </c>
      <c r="D25" s="285">
        <v>0</v>
      </c>
      <c r="E25" s="216">
        <f t="shared" si="0"/>
        <v>24</v>
      </c>
      <c r="F25" s="215"/>
      <c r="G25" s="215"/>
      <c r="H25" s="215"/>
      <c r="I25" s="215"/>
    </row>
    <row r="26" spans="1:9" s="8" customFormat="1" ht="30" customHeight="1">
      <c r="A26" s="281" t="s">
        <v>1640</v>
      </c>
      <c r="B26" s="284">
        <v>48</v>
      </c>
      <c r="C26" s="284">
        <v>1</v>
      </c>
      <c r="D26" s="282">
        <v>0</v>
      </c>
      <c r="E26" s="283">
        <f t="shared" si="0"/>
        <v>49</v>
      </c>
      <c r="F26" s="215"/>
      <c r="G26" s="215"/>
      <c r="H26" s="215"/>
      <c r="I26" s="215"/>
    </row>
    <row r="27" spans="1:9" s="8" customFormat="1" ht="14.4" customHeight="1">
      <c r="A27" s="202" t="s">
        <v>3547</v>
      </c>
      <c r="B27" s="284">
        <v>0</v>
      </c>
      <c r="C27" s="284">
        <v>0</v>
      </c>
      <c r="D27" s="284">
        <v>0</v>
      </c>
      <c r="E27" s="283">
        <f t="shared" si="0"/>
        <v>0</v>
      </c>
      <c r="F27" s="215"/>
      <c r="G27" s="215"/>
      <c r="H27" s="215"/>
      <c r="I27" s="215"/>
    </row>
    <row r="28" spans="1:9" ht="9" customHeight="1">
      <c r="A28" s="64"/>
    </row>
    <row r="29" spans="1:9" ht="12.75" customHeight="1">
      <c r="A29" s="347"/>
      <c r="B29" s="347"/>
      <c r="C29" s="347"/>
      <c r="D29" s="347"/>
      <c r="E29" s="347"/>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15</vt:i4>
      </vt:variant>
    </vt:vector>
  </HeadingPairs>
  <TitlesOfParts>
    <vt:vector size="51"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'ATR-A4_II'!Área_de_impresión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2022-03-15T09:23:06Z</dcterms:modified>
</cp:coreProperties>
</file>