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 activeTab="9"/>
  </bookViews>
  <sheets>
    <sheet name="Índice cap_10" sheetId="86" r:id="rId1"/>
    <sheet name="10.1.1" sheetId="87" r:id="rId2"/>
    <sheet name="10.1.2" sheetId="53" r:id="rId3"/>
    <sheet name="10.1.3" sheetId="54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3" sheetId="76" r:id="rId28"/>
    <sheet name="10.2.14-10.2.15" sheetId="74" r:id="rId29"/>
    <sheet name="10.3.1" sheetId="38" r:id="rId30"/>
    <sheet name="10.3.2" sheetId="63" r:id="rId31"/>
    <sheet name="10.4.1" sheetId="40" r:id="rId32"/>
    <sheet name="Hoja1" sheetId="92" r:id="rId33"/>
  </sheets>
  <definedNames>
    <definedName name="_xlnm.Print_Area" localSheetId="1">'10.1.1'!$A$1:$H$56</definedName>
    <definedName name="_xlnm.Print_Area" localSheetId="9">'10.1.10'!$A$1:$H$26</definedName>
    <definedName name="_xlnm.Print_Area" localSheetId="10">'10.1.11'!$A$1:$H$29</definedName>
    <definedName name="_xlnm.Print_Area" localSheetId="11">'10.1.12'!$A$1:$H$22</definedName>
    <definedName name="_xlnm.Print_Area" localSheetId="12">'10.1.13'!$A$1:$H$33</definedName>
    <definedName name="_xlnm.Print_Area" localSheetId="13">'10.1.14'!$A$1:$H$48</definedName>
    <definedName name="_xlnm.Print_Area" localSheetId="14">'10.1.15'!$A$1:$H$51</definedName>
    <definedName name="_xlnm.Print_Area" localSheetId="15">'10.1.16'!$A$1:$H$19</definedName>
    <definedName name="_xlnm.Print_Area" localSheetId="16">'10.1.17'!$A$1:$F$14</definedName>
    <definedName name="_xlnm.Print_Area" localSheetId="2">'10.1.2'!$A$1:$H$43</definedName>
    <definedName name="_xlnm.Print_Area" localSheetId="3">'10.1.3'!$A$1:$H$49</definedName>
    <definedName name="_xlnm.Print_Area" localSheetId="4">'10.1.4'!$A$1:$H$35</definedName>
    <definedName name="_xlnm.Print_Area" localSheetId="5">'10.1.5'!$A$1:$H$29</definedName>
    <definedName name="_xlnm.Print_Area" localSheetId="6">'10.1.6_10.1.7'!$A$1:$H$50</definedName>
    <definedName name="_xlnm.Print_Area" localSheetId="7">'10.1.8'!$A$1:$H$29</definedName>
    <definedName name="_xlnm.Print_Area" localSheetId="8">'10.1.9'!$A$1:$H$27</definedName>
    <definedName name="_xlnm.Print_Area" localSheetId="17">'10.2.1'!$A$1:$H$17</definedName>
    <definedName name="_xlnm.Print_Area" localSheetId="26">'10.2.10'!$A$1:$H$24</definedName>
    <definedName name="_xlnm.Print_Area" localSheetId="27">'10.2.11-10.2.13'!$A$1:$H$55</definedName>
    <definedName name="_xlnm.Print_Area" localSheetId="28">'10.2.14-10.2.15'!$A$1:$H$36</definedName>
    <definedName name="_xlnm.Print_Area" localSheetId="18">'10.2.2'!$A$1:$H$24</definedName>
    <definedName name="_xlnm.Print_Area" localSheetId="19">'10.2.3'!$A$1:$G$51</definedName>
    <definedName name="_xlnm.Print_Area" localSheetId="20">'10.2.4'!$A$1:$G$22</definedName>
    <definedName name="_xlnm.Print_Area" localSheetId="21">'10.2.5'!$A$1:$H$14</definedName>
    <definedName name="_xlnm.Print_Area" localSheetId="22">'10.2.6'!$A$1:$G$26</definedName>
    <definedName name="_xlnm.Print_Area" localSheetId="23">'10.2.7'!$A$1:$H$31</definedName>
    <definedName name="_xlnm.Print_Area" localSheetId="24">'10.2.8'!$A$1:$H$34</definedName>
    <definedName name="_xlnm.Print_Area" localSheetId="25">'10.2.9'!$A$1:$G$30</definedName>
    <definedName name="_xlnm.Print_Area" localSheetId="29">'10.3.1'!$A$1:$F$29</definedName>
    <definedName name="_xlnm.Print_Area" localSheetId="30">'10.3.2'!$A$1:$K$27</definedName>
    <definedName name="_xlnm.Print_Area" localSheetId="31">'10.4.1'!$A$1:$J$54</definedName>
  </definedNames>
  <calcPr calcId="145621"/>
</workbook>
</file>

<file path=xl/calcChain.xml><?xml version="1.0" encoding="utf-8"?>
<calcChain xmlns="http://schemas.openxmlformats.org/spreadsheetml/2006/main">
  <c r="C8" i="27" l="1"/>
  <c r="D8" i="27"/>
  <c r="C24" i="54" l="1"/>
  <c r="D24" i="54"/>
  <c r="F24" i="54"/>
  <c r="G24" i="54"/>
  <c r="H24" i="54"/>
  <c r="B24" i="54"/>
  <c r="C36" i="54"/>
  <c r="D36" i="54"/>
  <c r="F36" i="54"/>
  <c r="G36" i="54"/>
  <c r="H36" i="54"/>
  <c r="B36" i="54"/>
  <c r="E16" i="40" l="1"/>
  <c r="J16" i="40"/>
  <c r="B15" i="40"/>
  <c r="G28" i="40" l="1"/>
  <c r="B28" i="40"/>
  <c r="C28" i="40" s="1"/>
  <c r="H26" i="40"/>
  <c r="H28" i="40" l="1"/>
  <c r="I28" i="40"/>
  <c r="H17" i="40"/>
  <c r="C17" i="40"/>
  <c r="C15" i="40" s="1"/>
  <c r="E15" i="40" s="1"/>
  <c r="H25" i="40"/>
  <c r="C25" i="40"/>
  <c r="H24" i="40"/>
  <c r="C24" i="40"/>
  <c r="H23" i="40"/>
  <c r="C23" i="40"/>
  <c r="H21" i="40"/>
  <c r="H20" i="40"/>
  <c r="C21" i="40"/>
  <c r="C20" i="40"/>
  <c r="E9" i="38" l="1"/>
  <c r="D9" i="38"/>
  <c r="C9" i="38"/>
  <c r="B9" i="38"/>
  <c r="H26" i="44" l="1"/>
  <c r="F26" i="44"/>
  <c r="E26" i="44"/>
  <c r="D26" i="44"/>
  <c r="C26" i="44"/>
  <c r="B26" i="44"/>
  <c r="H18" i="44"/>
  <c r="F18" i="44"/>
  <c r="E18" i="44"/>
  <c r="D18" i="44"/>
  <c r="C18" i="44"/>
  <c r="B18" i="44"/>
  <c r="F28" i="27" l="1"/>
  <c r="F29" i="27"/>
  <c r="F31" i="27"/>
  <c r="F32" i="27"/>
  <c r="F33" i="27"/>
  <c r="F34" i="27"/>
  <c r="F36" i="27"/>
  <c r="F37" i="27"/>
  <c r="F38" i="27"/>
  <c r="F39" i="27"/>
  <c r="F40" i="27"/>
  <c r="F41" i="27"/>
  <c r="F43" i="27"/>
  <c r="B36" i="27"/>
  <c r="B37" i="27"/>
  <c r="B38" i="27"/>
  <c r="B39" i="27"/>
  <c r="B40" i="27"/>
  <c r="B41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9" i="27"/>
  <c r="B10" i="27"/>
  <c r="B11" i="27"/>
  <c r="B13" i="27"/>
  <c r="B14" i="27"/>
  <c r="B15" i="27"/>
  <c r="B16" i="27"/>
  <c r="B17" i="27"/>
  <c r="B18" i="27"/>
  <c r="B19" i="27"/>
  <c r="B20" i="27"/>
  <c r="B21" i="27"/>
  <c r="B22" i="27"/>
  <c r="B9" i="27"/>
  <c r="F33" i="14"/>
  <c r="B33" i="14"/>
  <c r="F32" i="14"/>
  <c r="B32" i="14"/>
  <c r="F31" i="14"/>
  <c r="B31" i="14"/>
  <c r="F30" i="14"/>
  <c r="B30" i="14"/>
  <c r="F29" i="14"/>
  <c r="B29" i="14"/>
  <c r="F28" i="14"/>
  <c r="B28" i="14"/>
  <c r="F27" i="14"/>
  <c r="B27" i="14"/>
  <c r="F26" i="14"/>
  <c r="F25" i="14"/>
  <c r="F24" i="14"/>
  <c r="B24" i="14"/>
  <c r="F23" i="14"/>
  <c r="B23" i="14"/>
  <c r="F22" i="14"/>
  <c r="B22" i="14"/>
  <c r="F21" i="14"/>
  <c r="B20" i="14"/>
  <c r="F19" i="14"/>
  <c r="B19" i="14"/>
  <c r="F18" i="14"/>
  <c r="F17" i="14"/>
  <c r="B17" i="14"/>
  <c r="B16" i="14"/>
  <c r="F15" i="14"/>
  <c r="B15" i="14"/>
  <c r="F14" i="14"/>
  <c r="F13" i="14"/>
  <c r="B13" i="14"/>
  <c r="F12" i="14"/>
  <c r="B11" i="14"/>
  <c r="F10" i="14"/>
  <c r="B10" i="14"/>
  <c r="H8" i="14"/>
  <c r="G8" i="14"/>
  <c r="F8" i="14" s="1"/>
  <c r="D8" i="14"/>
  <c r="C8" i="14"/>
  <c r="B8" i="14" s="1"/>
  <c r="G8" i="13"/>
  <c r="H8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10" i="13"/>
  <c r="B8" i="27" l="1"/>
  <c r="F8" i="13"/>
  <c r="G15" i="40" l="1"/>
  <c r="D15" i="40" l="1"/>
  <c r="D16" i="40"/>
  <c r="D17" i="40"/>
  <c r="E17" i="40"/>
  <c r="D23" i="40"/>
  <c r="D24" i="40"/>
  <c r="D25" i="40"/>
  <c r="D28" i="40"/>
  <c r="E28" i="40"/>
  <c r="I15" i="40"/>
  <c r="I16" i="40"/>
  <c r="I17" i="40"/>
  <c r="J17" i="40"/>
  <c r="I18" i="40"/>
  <c r="J28" i="40"/>
  <c r="I23" i="40"/>
  <c r="I24" i="40"/>
  <c r="I25" i="40"/>
  <c r="I26" i="40"/>
  <c r="J26" i="40"/>
  <c r="G22" i="40"/>
  <c r="I22" i="40" s="1"/>
  <c r="B22" i="40"/>
  <c r="D22" i="40" s="1"/>
  <c r="E25" i="40"/>
  <c r="J24" i="40"/>
  <c r="E24" i="40"/>
  <c r="E23" i="40"/>
  <c r="J23" i="40"/>
  <c r="D20" i="40"/>
  <c r="J21" i="40"/>
  <c r="D21" i="40"/>
  <c r="E20" i="40"/>
  <c r="B19" i="40" l="1"/>
  <c r="I21" i="40"/>
  <c r="J20" i="40"/>
  <c r="H19" i="40"/>
  <c r="J19" i="40" s="1"/>
  <c r="H22" i="40"/>
  <c r="J22" i="40" s="1"/>
  <c r="J25" i="40"/>
  <c r="I20" i="40"/>
  <c r="G19" i="40"/>
  <c r="G13" i="40" s="1"/>
  <c r="C22" i="40"/>
  <c r="E22" i="40" s="1"/>
  <c r="B13" i="40" l="1"/>
  <c r="D13" i="40" s="1"/>
  <c r="D19" i="40"/>
  <c r="I13" i="40"/>
  <c r="I19" i="40"/>
  <c r="E21" i="40"/>
  <c r="C19" i="40"/>
  <c r="F9" i="38"/>
  <c r="E19" i="40" l="1"/>
  <c r="C13" i="40"/>
  <c r="E13" i="40" s="1"/>
</calcChain>
</file>

<file path=xl/sharedStrings.xml><?xml version="1.0" encoding="utf-8"?>
<sst xmlns="http://schemas.openxmlformats.org/spreadsheetml/2006/main" count="1362" uniqueCount="538">
  <si>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</si>
  <si>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</si>
  <si>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</si>
  <si>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</si>
  <si>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</si>
  <si>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</si>
  <si>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</si>
  <si>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</si>
  <si>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</si>
  <si>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</si>
  <si>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</si>
  <si>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</si>
  <si>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</si>
  <si>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</si>
  <si>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</si>
  <si>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</si>
  <si>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</si>
  <si>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 xml:space="preserve">     Fondos</t>
  </si>
  <si>
    <t>Lectores/reproductores de imagen</t>
  </si>
  <si>
    <t>2. Publicaciones periódicas encuadernadas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</si>
  <si>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</si>
  <si>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</si>
  <si>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</si>
  <si>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</si>
  <si>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</si>
  <si>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</si>
  <si>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</si>
  <si>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Filologías Modernas</t>
  </si>
  <si>
    <t>1. Libros y folletos</t>
  </si>
  <si>
    <t>3. Manuscritos y documentos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</si>
  <si>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</si>
  <si>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</si>
  <si>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</si>
  <si>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</si>
  <si>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</si>
  <si>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</si>
  <si>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</si>
  <si>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Nájera</t>
  </si>
  <si>
    <t>atletismo</t>
  </si>
  <si>
    <t>Matemáticas y Computación</t>
  </si>
  <si>
    <t>4. Documentos sonoros</t>
  </si>
  <si>
    <t>5. Documentos audiovisuales</t>
  </si>
  <si>
    <t>Pistas de atletismo</t>
  </si>
  <si>
    <t>Pistas de tenis</t>
  </si>
  <si>
    <t>ESPAÑA</t>
  </si>
  <si>
    <t xml:space="preserve">     Altas en el año</t>
  </si>
  <si>
    <t>FUENTE: Estadística de la Producción Editorial de Libros. INE.</t>
  </si>
  <si>
    <t>Para grupos específicos de usuarios (no especializadas)</t>
  </si>
  <si>
    <t>Instituciones de enseñanza superior</t>
  </si>
  <si>
    <t>Salas de exhibición</t>
  </si>
  <si>
    <t>LA RIOJA</t>
  </si>
  <si>
    <t>Ingeniería Eléctrica</t>
  </si>
  <si>
    <t>Fotocopiadoras</t>
  </si>
  <si>
    <t>FUENTE: Estadística de Bibliotecas. INE.</t>
  </si>
  <si>
    <t>Química</t>
  </si>
  <si>
    <t>Total</t>
  </si>
  <si>
    <t>Gasto medio por espectador (euros)</t>
  </si>
  <si>
    <t>Piscinas</t>
  </si>
  <si>
    <t>Campos</t>
  </si>
  <si>
    <t>Pistas de</t>
  </si>
  <si>
    <t>Espectadores (millones)</t>
  </si>
  <si>
    <t>Recaudación (millones de euros)</t>
  </si>
  <si>
    <t>Valor medio/habitante</t>
  </si>
  <si>
    <t>Casinos</t>
  </si>
  <si>
    <t>Bingos</t>
  </si>
  <si>
    <t>Máquinas 'B' (2)</t>
  </si>
  <si>
    <t>Juegos Pasivos (3)</t>
  </si>
  <si>
    <t>Juegos Activos (4)</t>
  </si>
  <si>
    <t>JUEGOS GESTIÓN PRIVADA</t>
  </si>
  <si>
    <t>Gasto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</si>
  <si>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</si>
  <si>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</si>
  <si>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</si>
  <si>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</si>
  <si>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</si>
  <si>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Cantidades</t>
  </si>
  <si>
    <t xml:space="preserve"> jugadas</t>
  </si>
  <si>
    <t>Real (1)</t>
  </si>
  <si>
    <t>Cant. Jug.</t>
  </si>
  <si>
    <t>Gasto real</t>
  </si>
  <si>
    <t xml:space="preserve">(1 ): El gasto real es la cantidad jugada menos los premios obtenidos. </t>
  </si>
  <si>
    <t>(3): "Juegos Pasivos" se refiere a la Lotería Nacional del jueves y sábado.</t>
  </si>
  <si>
    <t xml:space="preserve">(4): "Juegos Activos" se refiere a Quiniela, Quinigol, conjunto de la  Primitiva (Lotería Primitiva, Gordo de la Primitiva, Bono-Loto,  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</si>
  <si>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</si>
  <si>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</si>
  <si>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</si>
  <si>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</si>
  <si>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</si>
  <si>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</si>
  <si>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</si>
  <si>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</si>
  <si>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</si>
  <si>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</si>
  <si>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</si>
  <si>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</si>
  <si>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</si>
  <si>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</si>
  <si>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</si>
  <si>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</si>
  <si>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</si>
  <si>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</si>
  <si>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Sitio histório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</si>
  <si>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</si>
  <si>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</si>
  <si>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</si>
  <si>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</si>
  <si>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</si>
  <si>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</si>
  <si>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</si>
  <si>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</si>
  <si>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</si>
  <si>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</si>
  <si>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</si>
  <si>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 xml:space="preserve">      Euromillones), Lototurf y Quíntuple Plus.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</si>
  <si>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</si>
  <si>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</si>
  <si>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</si>
  <si>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</si>
  <si>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</si>
  <si>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</si>
  <si>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</si>
  <si>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</si>
  <si>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</si>
  <si>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Pistas de petanca</t>
  </si>
  <si>
    <t>Pistas y</t>
  </si>
  <si>
    <t>con frontón</t>
  </si>
  <si>
    <t>Otros</t>
  </si>
  <si>
    <t>polideportivos</t>
  </si>
  <si>
    <t>Pistas de squash</t>
  </si>
  <si>
    <t>de tenis</t>
  </si>
  <si>
    <t>Pistas</t>
  </si>
  <si>
    <t>petanca</t>
  </si>
  <si>
    <t>squash</t>
  </si>
  <si>
    <t>fútbol</t>
  </si>
  <si>
    <t xml:space="preserve"> </t>
  </si>
  <si>
    <t>Lectores de códigos de barras</t>
  </si>
  <si>
    <t xml:space="preserve">      De uso mixto</t>
  </si>
  <si>
    <t>10. Microformas</t>
  </si>
  <si>
    <t>11. Documentos cartográficos</t>
  </si>
  <si>
    <t>13. Documentos gráficos</t>
  </si>
  <si>
    <t>14. Otros documentos</t>
  </si>
  <si>
    <t>7. Libros electrónicos (2)</t>
  </si>
  <si>
    <t>9. Juegos (2)</t>
  </si>
  <si>
    <t>8. Bases de datos, aplicaciones y otros elect. (2)</t>
  </si>
  <si>
    <t>6. Documentos electrónicos (1)</t>
  </si>
  <si>
    <t>"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</si>
  <si>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</si>
  <si>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</si>
  <si>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</si>
  <si>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</si>
  <si>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 xml:space="preserve">1.2. Edición de libros, periódicos y otras actividades editoriales </t>
  </si>
  <si>
    <t xml:space="preserve">1.3. Actividades cinematográficas, de vídeo, radio, televisión y edición musical 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</si>
  <si>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</si>
  <si>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</si>
  <si>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</si>
  <si>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</si>
  <si>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</si>
  <si>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</si>
  <si>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</si>
  <si>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</si>
  <si>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</si>
  <si>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</si>
  <si>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C.VIII y C. IX. Activos y pasivos financieros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</si>
  <si>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</si>
  <si>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</si>
  <si>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</si>
  <si>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</si>
  <si>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</si>
  <si>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</si>
  <si>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ONCE</t>
  </si>
  <si>
    <t>Cupón</t>
  </si>
  <si>
    <t>LOTERÍAS Y APUESTAS DEL ESTADO</t>
  </si>
  <si>
    <t>Bienes y servicios culturales</t>
  </si>
  <si>
    <t>Artes plásticas, escénicas y musicales</t>
  </si>
  <si>
    <t>Libro y audiovisuales</t>
  </si>
  <si>
    <t>Interdisciplinar y no distribuido</t>
  </si>
  <si>
    <t xml:space="preserve">TOTAL </t>
  </si>
  <si>
    <t>Gastos corrientes</t>
  </si>
  <si>
    <t>Gastos de capital</t>
  </si>
  <si>
    <t>Activos y pasivos financieros</t>
  </si>
  <si>
    <t>En % del PIB</t>
  </si>
  <si>
    <t>Obras musicales, cinematográficas y audiovisuales</t>
  </si>
  <si>
    <t>(1): Este epígrafe desaparece en 2010; (2): Estos epígrafes aparecen en 2010.</t>
  </si>
  <si>
    <t>FUENTE: Ministerio de Educación, Cultura y Deporte.</t>
  </si>
  <si>
    <t>FUENTE: Estadística de Cinematografía. Ministerio de Educación, Cultura y Deporte.</t>
  </si>
  <si>
    <t>Patrimonio (Historia, Cultura y Territorio)</t>
  </si>
  <si>
    <t>Crítica e interpretación de textos hispánicos</t>
  </si>
  <si>
    <t>Historia, Cultura y Territorio</t>
  </si>
  <si>
    <t>Ciencias Biomédicas y Biotecnológicas</t>
  </si>
  <si>
    <t>Matemáticas</t>
  </si>
  <si>
    <t>Economía de la Empresa</t>
  </si>
  <si>
    <t>Psicología y Educación Físico-Deportiva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</si>
  <si>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</si>
  <si>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</si>
  <si>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</si>
  <si>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</si>
  <si>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</si>
  <si>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</si>
  <si>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</si>
  <si>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10.4.1 CANTIDADES JUGADAS, GASTO REAL (1) Y VALORES MEDIOS/HABITANTE</t>
  </si>
  <si>
    <t>10.3.1 ESPACIOS DEPORTIVOS POR CLASES</t>
  </si>
  <si>
    <t>Campos de tiro</t>
  </si>
  <si>
    <t>Campos de golf</t>
  </si>
  <si>
    <t>Piscinas cubiertas</t>
  </si>
  <si>
    <t>Pistas polideportivas</t>
  </si>
  <si>
    <t>Piscinas al aire libre</t>
  </si>
  <si>
    <t>Pabellones polideportivos</t>
  </si>
  <si>
    <t>Frontones</t>
  </si>
  <si>
    <t>pabellones</t>
  </si>
  <si>
    <t>10.2.10 EMPRESAS CULTURALES SEGÚN ACTIVIDAD ECONÓMICA</t>
  </si>
  <si>
    <t>10.2.11  GASTO LIQUIDADO EN CULTURA POR LA ADMINISTRACIÓN AUTONÓMICA SEGÚN NATURALEZA</t>
  </si>
  <si>
    <t>10.2.12  GASTO LIQUIDADO EN CULTURA POR LA ADMINISTRACIÓN AUTÓNOMICA SEGÚN DESTINO</t>
  </si>
  <si>
    <t xml:space="preserve">10.2.13  GASTO LIQUIDADO EN CULTURA POR LA ADMINISTRACIÓN LOCAL SEGÚN NATURALEZA </t>
  </si>
  <si>
    <t>10.2 CULTURA</t>
  </si>
  <si>
    <t>10.3 DEPORTES</t>
  </si>
  <si>
    <t>10.4 OCIO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</si>
  <si>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</si>
  <si>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</si>
  <si>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</si>
  <si>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</si>
  <si>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</si>
  <si>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</si>
  <si>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Rocódromos</t>
  </si>
  <si>
    <t>Pistas de pádel</t>
  </si>
  <si>
    <t>Pabellones con frontón</t>
  </si>
  <si>
    <t>Campos de fútbol</t>
  </si>
  <si>
    <t>Frontón y</t>
  </si>
  <si>
    <t>FUENTE: Dirección General de Ordenación del Juego. Ministerio de Hacienda y Administraciones Públicas.</t>
  </si>
  <si>
    <t>NOTA: Desde 2012, no se incluye información sobre ejemplares impresos.</t>
  </si>
  <si>
    <t>Curso 13/14</t>
  </si>
  <si>
    <t>Musicología</t>
  </si>
  <si>
    <t>Humanidades</t>
  </si>
  <si>
    <t>Filología Inglesa</t>
  </si>
  <si>
    <t>Enología, Viticultura y Sostenibilidad</t>
  </si>
  <si>
    <t>AÑO 2014</t>
  </si>
  <si>
    <t>La Rioja</t>
  </si>
  <si>
    <t>España</t>
  </si>
  <si>
    <t>1.7. Actividades de traducción e interpretación</t>
  </si>
  <si>
    <t>1.8. Artes gráficas y reproducción de soportes grabados</t>
  </si>
  <si>
    <t>1.10. Educación cultural</t>
  </si>
  <si>
    <t>NOTA: El valor medio por habitante se calcula con la población de 18 o más a ños a 1 de enero del año en curso</t>
  </si>
  <si>
    <t>Curso 14/15</t>
  </si>
  <si>
    <t>FUENTE: D.G. del Deporte y del Instituto Riojano de la Juventud. Consejería de Políticas Sociales, Familia, Igualdad y Justicia.</t>
  </si>
  <si>
    <t>10.2.8 ARTES ESCÉNICAS Y MUSICALES</t>
  </si>
  <si>
    <t>Modalidad de juego activo</t>
  </si>
  <si>
    <t>Modalidad de juego lotería instantánea</t>
  </si>
  <si>
    <t xml:space="preserve">             LA RIOJA</t>
  </si>
  <si>
    <t xml:space="preserve">           INSCRITOS EN ISBN, SEGÚN CARACTERÍSTICAS</t>
  </si>
  <si>
    <t xml:space="preserve">1.9. Fabricación de soportes, aparatos de imagen y sonido, e instrumentos musicales 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</si>
  <si>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</si>
  <si>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</si>
  <si>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</si>
  <si>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</si>
  <si>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</si>
  <si>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</si>
  <si>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</si>
  <si>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10.4: Ocio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</si>
  <si>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</si>
  <si>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</si>
  <si>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</si>
  <si>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</si>
  <si>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</si>
  <si>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</si>
  <si>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</si>
  <si>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</si>
  <si>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</si>
  <si>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</si>
  <si>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</si>
  <si>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</si>
  <si>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</si>
  <si>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</si>
  <si>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</si>
  <si>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Curso 2014-2015</t>
  </si>
  <si>
    <t>Curso 2013-2014</t>
  </si>
  <si>
    <t>TOTAL TODOS LOS CENTROS</t>
  </si>
  <si>
    <t>FUENTE: Ministerio de Educación Cultura y Deporte.</t>
  </si>
  <si>
    <t xml:space="preserve">   Educación Especial</t>
  </si>
  <si>
    <t xml:space="preserve">   E. Infantil - Primer ciclo</t>
  </si>
  <si>
    <t xml:space="preserve">   Programas de Cualificación Profesional Inicial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</si>
  <si>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</si>
  <si>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</si>
  <si>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</si>
  <si>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</si>
  <si>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Todos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</si>
  <si>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</si>
  <si>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</si>
  <si>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</si>
  <si>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</si>
  <si>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</si>
  <si>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</si>
  <si>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</si>
  <si>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</si>
  <si>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</si>
  <si>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</si>
  <si>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</si>
  <si>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</si>
  <si>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</si>
  <si>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</si>
  <si>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</si>
  <si>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</si>
  <si>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</si>
  <si>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</si>
  <si>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 xml:space="preserve">      Artes (artes plásticas, diseño e imagen)</t>
  </si>
  <si>
    <t xml:space="preserve">      Artes (artes escénicas, música y danza)</t>
  </si>
  <si>
    <t xml:space="preserve">      Humanidades y Ciencias Sociales</t>
  </si>
  <si>
    <t xml:space="preserve">      Ciencias y Tecnología</t>
  </si>
  <si>
    <t>TOTAL EE. DE RÉGIMEN ESPECIAL</t>
  </si>
  <si>
    <t>Estudios Superiores de Diseño - LOGSE</t>
  </si>
  <si>
    <t>Estudios Superiores de Diseño - LOE</t>
  </si>
  <si>
    <t>EE. Elementales de Música</t>
  </si>
  <si>
    <t>EE. Profesionales de Música</t>
  </si>
  <si>
    <t>Enseñanzas de Idiomas Nivel Básico</t>
  </si>
  <si>
    <t>Enseñanzas de Idiomas Nivel Intermedio</t>
  </si>
  <si>
    <t>Enseñanzas de Idiomas Nivel Avanzado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</si>
  <si>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</si>
  <si>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</si>
  <si>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</si>
  <si>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</si>
  <si>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</si>
  <si>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</si>
  <si>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>Arte  y C. Estudios Sup. Artes Plásticas y Diseño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</si>
  <si>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</si>
  <si>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</si>
  <si>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</si>
  <si>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</si>
  <si>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</si>
  <si>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</si>
  <si>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</si>
  <si>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</si>
  <si>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</si>
  <si>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</si>
  <si>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</si>
  <si>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</si>
  <si>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</si>
  <si>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</si>
  <si>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</si>
  <si>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 xml:space="preserve">PCPI           </t>
  </si>
  <si>
    <t>Otros progamas formativos de FP</t>
  </si>
  <si>
    <t>EE. de Idiomas</t>
  </si>
  <si>
    <t>EE. Deportivas</t>
  </si>
  <si>
    <t>EE. Iniciales I</t>
  </si>
  <si>
    <t>EE. Iniciales II (1)</t>
  </si>
  <si>
    <t xml:space="preserve">Educ. Secundaria para Personas Adultas Presencial </t>
  </si>
  <si>
    <t>Educ. Secundaria para Personas Adultas a Distancia</t>
  </si>
  <si>
    <t>Preparación Pruebas Libres de Educ. Sec. para Personas Adultas</t>
  </si>
  <si>
    <t>Lengua Castellana para Inmigrantes</t>
  </si>
  <si>
    <t>Preparación Prueba Acceso a la Universidad Mayores 25 Años</t>
  </si>
  <si>
    <t>Preparación Prueba Acceso Ciclos de Grado Medio</t>
  </si>
  <si>
    <t>Preparación Prueba Acceso Ciclos de Grado Superior</t>
  </si>
  <si>
    <t>Lenguas Extranjeras</t>
  </si>
  <si>
    <t>Informática</t>
  </si>
  <si>
    <t>Otros cursos/Sin distribuir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</si>
  <si>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</si>
  <si>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</si>
  <si>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</si>
  <si>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</si>
  <si>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</si>
  <si>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</si>
  <si>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</si>
  <si>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</si>
  <si>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</si>
  <si>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</si>
  <si>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</si>
  <si>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</si>
  <si>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</si>
  <si>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</si>
  <si>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Investigación en economía de la empresa</t>
  </si>
  <si>
    <t>Gestión de empresas</t>
  </si>
  <si>
    <t>Acceso a la abogacía</t>
  </si>
  <si>
    <t>Intervención e innovación educativa</t>
  </si>
  <si>
    <t>Perspectivas linguísticas y literarias sobre el texto</t>
  </si>
  <si>
    <t>Estudios avanzados en humanidades</t>
  </si>
  <si>
    <t>Química avanzada</t>
  </si>
  <si>
    <t>Química y biotecnología</t>
  </si>
  <si>
    <t>Modelización e investigación matemática, estadístic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</si>
  <si>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</si>
  <si>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</si>
  <si>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</si>
  <si>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</si>
  <si>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</si>
  <si>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</si>
  <si>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</si>
  <si>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</si>
  <si>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</si>
  <si>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</si>
  <si>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</si>
  <si>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Investigación en bases psicológicas de actividad físico-deportiva</t>
  </si>
  <si>
    <t>Derecho y Cambio Social</t>
  </si>
  <si>
    <t>Crítica e Interpretación de Textos Hispánicos</t>
  </si>
  <si>
    <t>Ingeniería Eléctrica, Matemáticas y Computación</t>
  </si>
  <si>
    <t>Innovación en Ingeniería de Producto y Procesos Industriales</t>
  </si>
  <si>
    <t>Ciencias Agrarias y Alimentarias</t>
  </si>
  <si>
    <t>Alimentos y Salud Humana</t>
  </si>
  <si>
    <t>Edición y Anotación de Textos Hispánicos</t>
  </si>
  <si>
    <t>Derecho, Organización y Conflicto</t>
  </si>
  <si>
    <t>Derecho y Libertades Fundamentales. Derecho Fundamental Categoría</t>
  </si>
  <si>
    <t>Economía y Dirección de Empresas</t>
  </si>
  <si>
    <t>Ciencias Humanas y Sociales</t>
  </si>
  <si>
    <t>Ciencias Humanas y Sociales. Patrimonio y Cultura en la Sociedad</t>
  </si>
  <si>
    <t>Diseño e Ingeniería de Productos y de Procesos Industriales</t>
  </si>
  <si>
    <t>Dirección de Proyectos</t>
  </si>
  <si>
    <t>Ingeniería Térmica</t>
  </si>
  <si>
    <t>Bases Psicológicas y Actividad Físico-Deportiva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</si>
  <si>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</si>
  <si>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</si>
  <si>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</si>
  <si>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</si>
  <si>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</si>
  <si>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</si>
  <si>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</si>
  <si>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</si>
  <si>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</si>
  <si>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 xml:space="preserve">Curso 14/15 </t>
  </si>
  <si>
    <t>Curso 12/13</t>
  </si>
  <si>
    <t xml:space="preserve">Curso 13/14 </t>
  </si>
  <si>
    <t>Número de becas concecidas</t>
  </si>
  <si>
    <t>Número de solicutudes  de becas</t>
  </si>
  <si>
    <t>Reciben sólo ayuda de matrícula</t>
  </si>
  <si>
    <t xml:space="preserve">Ciclos Formativos  FP Grado Medio </t>
  </si>
  <si>
    <t>EE. Artísticas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</si>
  <si>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</si>
  <si>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</si>
  <si>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</si>
  <si>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</si>
  <si>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</si>
  <si>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</si>
  <si>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</si>
  <si>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</si>
  <si>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</si>
  <si>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</si>
  <si>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</si>
  <si>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</si>
  <si>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</si>
  <si>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</si>
  <si>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</si>
  <si>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</si>
  <si>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</si>
  <si>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EE. no regladas de Música</t>
  </si>
  <si>
    <t>Curso 2013/2014</t>
  </si>
  <si>
    <t>Curso 2014/2015</t>
  </si>
  <si>
    <t>Esc. de Arte y Esc. Sup. de Artes Plásticas y Diseño</t>
  </si>
  <si>
    <t>Centros EE. de la Danza</t>
  </si>
  <si>
    <t>Escuelas de Arte Dramático</t>
  </si>
  <si>
    <t>Centros Específicos EE. Deportivas</t>
  </si>
  <si>
    <t>Centrales de Comunidades Autónomas (1)</t>
  </si>
  <si>
    <t>.</t>
  </si>
  <si>
    <t xml:space="preserve">       La Rioja, al poseer también la condición de públicas,  se han clasificado como bibliotecas de acceso público.</t>
  </si>
  <si>
    <t>12. Partituras de música</t>
  </si>
  <si>
    <t>Lectores de libros electrónicos</t>
  </si>
  <si>
    <t xml:space="preserve">NOTA: La información corresponde a Ayuntamientos con más de 5.000 habitantes (no se incluyen cifras de Navarra y País Vasco). 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</si>
  <si>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</si>
  <si>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</si>
  <si>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</si>
  <si>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</si>
  <si>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</si>
  <si>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Autol</t>
  </si>
  <si>
    <t>Resto de municipios</t>
  </si>
  <si>
    <t>Albelda de Iregua</t>
  </si>
  <si>
    <t>Ezcaray</t>
  </si>
  <si>
    <t>Fuenmayor</t>
  </si>
  <si>
    <t>Lardero</t>
  </si>
  <si>
    <t>Navarrete</t>
  </si>
  <si>
    <t>Santo Domingo de la Calzada</t>
  </si>
  <si>
    <t>Villamediana de Iregua</t>
  </si>
  <si>
    <t>AÑO 2015</t>
  </si>
  <si>
    <t>10.3.2 TIPOS DE ESPACIOS DEPORTIVOS POR MUNICIPIOS. AÑO 2015</t>
  </si>
  <si>
    <t>OnLine y presencial</t>
  </si>
  <si>
    <t>ON LINE</t>
  </si>
  <si>
    <t>JUEGO ESPECÍFICO de las CCAA</t>
  </si>
  <si>
    <t>Unidades: Cantidades jugadas y gasto real: millones de euros; valor medio por habitante: euros</t>
  </si>
  <si>
    <t>Cifras de población: Población de 18 o más años</t>
  </si>
  <si>
    <t xml:space="preserve">(2): Incluye: Desarrollo socio-comunitario, Educación intercultural, Fomento de la salud y prevención de enfermedades, Igualdad entre los géneros, </t>
  </si>
  <si>
    <t>(1): Incluye otras categorías no recogidas en la desagregación.</t>
  </si>
  <si>
    <t>Desarrollo Socio Comunitario (2)</t>
  </si>
  <si>
    <t>Bachillerato (1)</t>
  </si>
  <si>
    <t>Ciclos Formativos FP Grado Superior (2)</t>
  </si>
  <si>
    <t xml:space="preserve">(1): También incluye el profesorado que imparte Programas de Cualificación Profesional Inicial en actuaciones fuera de centros docentes.       </t>
  </si>
  <si>
    <t xml:space="preserve">(2): Se refiere al profesorado que compatibiliza la enseñanza en E. Infantil / E. Primaria y en E. Secundaria / Formación Profesional.    </t>
  </si>
  <si>
    <t>(A) Datos Avance</t>
  </si>
  <si>
    <t>Curso 2014-2015 (A)</t>
  </si>
  <si>
    <t>ENSEÑANZAS ARTÍSTICAS EN CENTROS PÚBLICOS (1)</t>
  </si>
  <si>
    <t xml:space="preserve">   Programas de Cualificación Profesional Inicial (3)</t>
  </si>
  <si>
    <t xml:space="preserve">   Otros programas formativos (3)</t>
  </si>
  <si>
    <t>Centros EE. de la Música (1)</t>
  </si>
  <si>
    <t>Escuelas de Música y Danza (2)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</si>
  <si>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</si>
  <si>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</si>
  <si>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>Curso 2015-2016</t>
  </si>
  <si>
    <t>Ecosistemas Agrícolas Sostenibles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</si>
  <si>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</si>
  <si>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</si>
  <si>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</si>
  <si>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</si>
  <si>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</si>
  <si>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</si>
  <si>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</si>
  <si>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</si>
  <si>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</si>
  <si>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</si>
  <si>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</si>
  <si>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</si>
  <si>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>(2): En los centros que imparten ''Programas de Cualificación Profesional Inicial'' se incluyen centros docentes y actuaciones. </t>
  </si>
  <si>
    <t xml:space="preserve">   Otros programas formativos (2)</t>
  </si>
  <si>
    <t xml:space="preserve">   Programas de Cualificación Profesional Inicial (2)</t>
  </si>
  <si>
    <t>(1) En 2014, las bibliotecas centrales de las CCAA de Asturias, Cantabria, Castilla-La Mancha, Murcia, Comunidad Foral de Navarra y</t>
  </si>
  <si>
    <t>Unidades: Espectadores en miles de personas y recaudación en miles de euros.</t>
  </si>
  <si>
    <t>(1): También se incluye el profesorado de Escuelas de Arte que imparte Bachillerato de Artes.</t>
  </si>
  <si>
    <t>Primer curso</t>
  </si>
  <si>
    <t>Segundo curso</t>
  </si>
  <si>
    <t>EE. DE ARTES PLÁSTICAS Y DISEÑO</t>
  </si>
  <si>
    <t>EE. DE MÚSICA</t>
  </si>
  <si>
    <t>EE. DE DANZA</t>
  </si>
  <si>
    <t>EE. DE ARTE DRAMÁTICO</t>
  </si>
  <si>
    <t>EE. DE IDIOMAS</t>
  </si>
  <si>
    <t>EE. DEPORTIVAS</t>
  </si>
  <si>
    <t xml:space="preserve">      Inserción de inmigrantes en el medio socio laboral y Educación para el consumo.</t>
  </si>
  <si>
    <t>(1): Incluye el alumnado extranjero que cursa esta enseñanza en los regímenes general y a distancia.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</si>
  <si>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</si>
  <si>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</si>
  <si>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</si>
  <si>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</si>
  <si>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</si>
  <si>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</si>
  <si>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 xml:space="preserve">10.1.5 ALUMNADO MATRICULADO EN EDUCACION DE ADULTOS </t>
  </si>
  <si>
    <t>10.1.9 PROFESORADO EN ENSEÑANZAS DE RÉGIMEN ESPECIAL</t>
  </si>
  <si>
    <t>TOTAL PROFESORADO</t>
  </si>
  <si>
    <t>TOTAL ALUMNADO</t>
  </si>
  <si>
    <t>10.1.14 ALUMNADO MATRICULADO EN MÁSTER UNIVERSITARIOS</t>
  </si>
  <si>
    <t>10.1.15 ALUMNADO MATRICULADO EN DOCTORADOS</t>
  </si>
  <si>
    <t>reciben ayuda de matrícula más otras ayudas</t>
  </si>
  <si>
    <t>(2): Las Máquinas 'B' son las máquinas que a cambio del precio de la  partida, conceden al usuario un tiempo de juego y, eventualmente,</t>
  </si>
  <si>
    <t xml:space="preserve">      de acuerdo con el programa de juego, un premio en metálico, según art. 5 del R.D. 2110/1998 de 2 de octubre.            </t>
  </si>
  <si>
    <t>Licenciatura en Química</t>
  </si>
  <si>
    <t>Licenciatura en Enología</t>
  </si>
  <si>
    <t>Licenciatura en Ciencias del Trabajo</t>
  </si>
  <si>
    <t>Ingeniería Industrial</t>
  </si>
  <si>
    <t>Licenciatura en Historia y Ciencia de la Música</t>
  </si>
  <si>
    <t>Nota: Los doctorados recogidos corresponden a diferentes planes de estudios por lo que pueden tener nombres muy similares pero diferente contenido.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</si>
</sst>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8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b/>
      <sz val="8"/>
      <color indexed="10"/>
      <name val="HelveticaNeue LT 55 Roman"/>
    </font>
    <font>
      <b/>
      <sz val="10"/>
      <color indexed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sz val="10"/>
      <name val="Calibri"/>
      <family val="2"/>
    </font>
    <font>
      <i/>
      <sz val="8"/>
      <name val="Arial"/>
      <family val="2"/>
    </font>
    <font>
      <sz val="8"/>
      <color indexed="8"/>
      <name val="Arial"/>
      <family val="1"/>
      <charset val="204"/>
    </font>
    <font>
      <sz val="10"/>
      <color rgb="FFFF0000"/>
      <name val="HelveticaNeue LT 55 Roman"/>
    </font>
    <font>
      <b/>
      <sz val="12"/>
      <color rgb="FFFF0000"/>
      <name val="HelveticaNeue LT 55 Roman"/>
    </font>
    <font>
      <i/>
      <sz val="8"/>
      <color rgb="FFFF0000"/>
      <name val="HelveticaNeue LT 55 Roman"/>
    </font>
    <font>
      <sz val="10"/>
      <color theme="0"/>
      <name val="HelveticaNeue LT 55 Roman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3" fontId="4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8" fillId="0" borderId="0" xfId="0" applyFont="1" applyFill="1" applyBorder="1" applyAlignment="1"/>
    <xf numFmtId="0" fontId="4" fillId="0" borderId="0" xfId="0" applyFont="1" applyBorder="1" applyAlignment="1"/>
    <xf numFmtId="0" fontId="5" fillId="0" borderId="3" xfId="0" applyFont="1" applyBorder="1"/>
    <xf numFmtId="0" fontId="9" fillId="0" borderId="0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4" fillId="3" borderId="0" xfId="0" applyFont="1" applyFill="1" applyBorder="1" applyAlignment="1"/>
    <xf numFmtId="3" fontId="3" fillId="0" borderId="0" xfId="0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9" fillId="0" borderId="0" xfId="0" applyFont="1" applyFill="1" applyBorder="1" applyAlignment="1"/>
    <xf numFmtId="0" fontId="3" fillId="0" borderId="0" xfId="0" applyFont="1"/>
    <xf numFmtId="0" fontId="10" fillId="0" borderId="0" xfId="0" applyFont="1" applyAlignment="1"/>
    <xf numFmtId="0" fontId="8" fillId="0" borderId="0" xfId="0" applyFont="1" applyAlignment="1"/>
    <xf numFmtId="3" fontId="4" fillId="0" borderId="0" xfId="0" applyNumberFormat="1" applyFont="1" applyBorder="1" applyAlignment="1"/>
    <xf numFmtId="0" fontId="4" fillId="0" borderId="3" xfId="0" applyFont="1" applyBorder="1" applyAlignment="1"/>
    <xf numFmtId="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8" fillId="0" borderId="0" xfId="0" applyFont="1" applyBorder="1" applyAlignment="1"/>
    <xf numFmtId="0" fontId="4" fillId="0" borderId="3" xfId="0" applyFont="1" applyBorder="1"/>
    <xf numFmtId="0" fontId="4" fillId="0" borderId="0" xfId="0" applyFont="1" applyAlignment="1">
      <alignment horizontal="right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4" borderId="0" xfId="0" applyFont="1" applyFill="1" applyAlignment="1"/>
    <xf numFmtId="0" fontId="4" fillId="0" borderId="0" xfId="0" applyFont="1"/>
    <xf numFmtId="0" fontId="3" fillId="0" borderId="3" xfId="0" applyFont="1" applyBorder="1" applyAlignment="1"/>
    <xf numFmtId="4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/>
    </xf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2" borderId="3" xfId="0" applyFont="1" applyFill="1" applyBorder="1" applyAlignment="1">
      <alignment vertical="center"/>
    </xf>
    <xf numFmtId="0" fontId="4" fillId="0" borderId="0" xfId="0" applyFont="1" applyFill="1" applyBorder="1" applyAlignment="1"/>
    <xf numFmtId="49" fontId="4" fillId="0" borderId="0" xfId="0" applyNumberFormat="1" applyFont="1" applyAlignment="1"/>
    <xf numFmtId="0" fontId="3" fillId="2" borderId="4" xfId="0" applyFont="1" applyFill="1" applyBorder="1" applyAlignment="1"/>
    <xf numFmtId="0" fontId="4" fillId="2" borderId="2" xfId="0" applyFont="1" applyFill="1" applyBorder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8" fillId="3" borderId="0" xfId="0" applyFont="1" applyFill="1" applyBorder="1" applyAlignment="1"/>
    <xf numFmtId="3" fontId="4" fillId="0" borderId="0" xfId="0" applyNumberFormat="1" applyFont="1" applyAlignment="1">
      <alignment horizontal="right"/>
    </xf>
    <xf numFmtId="0" fontId="10" fillId="0" borderId="0" xfId="0" applyFont="1" applyBorder="1" applyAlignment="1"/>
    <xf numFmtId="0" fontId="8" fillId="0" borderId="0" xfId="0" applyFont="1"/>
    <xf numFmtId="0" fontId="3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2" borderId="0" xfId="0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3" xfId="0" applyNumberFormat="1" applyFont="1" applyFill="1" applyBorder="1" applyAlignment="1">
      <alignment horizontal="left"/>
    </xf>
    <xf numFmtId="0" fontId="8" fillId="0" borderId="0" xfId="0" applyNumberFormat="1" applyFont="1" applyAlignment="1"/>
    <xf numFmtId="0" fontId="8" fillId="0" borderId="0" xfId="0" applyNumberFormat="1" applyFont="1" applyBorder="1" applyAlignment="1"/>
    <xf numFmtId="0" fontId="12" fillId="0" borderId="0" xfId="0" applyFont="1"/>
    <xf numFmtId="0" fontId="11" fillId="0" borderId="0" xfId="0" applyFont="1"/>
    <xf numFmtId="0" fontId="8" fillId="0" borderId="0" xfId="0" applyNumberFormat="1" applyFont="1" applyBorder="1" applyAlignment="1">
      <alignment wrapText="1"/>
    </xf>
    <xf numFmtId="2" fontId="15" fillId="0" borderId="0" xfId="0" applyNumberFormat="1" applyFont="1" applyAlignment="1"/>
    <xf numFmtId="4" fontId="15" fillId="0" borderId="0" xfId="0" applyNumberFormat="1" applyFont="1"/>
    <xf numFmtId="0" fontId="4" fillId="0" borderId="0" xfId="0" applyFont="1" applyBorder="1" applyAlignment="1">
      <alignment horizontal="left" indent="1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5" borderId="3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2" fontId="3" fillId="0" borderId="0" xfId="0" applyNumberFormat="1" applyFont="1"/>
    <xf numFmtId="165" fontId="3" fillId="0" borderId="0" xfId="0" applyNumberFormat="1" applyFont="1"/>
    <xf numFmtId="0" fontId="14" fillId="0" borderId="0" xfId="0" applyFont="1"/>
    <xf numFmtId="0" fontId="4" fillId="0" borderId="0" xfId="0" applyFont="1" applyBorder="1" applyAlignment="1">
      <alignment horizontal="left" wrapText="1" indent="1"/>
    </xf>
    <xf numFmtId="4" fontId="16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0" borderId="0" xfId="0" applyFont="1"/>
    <xf numFmtId="3" fontId="10" fillId="0" borderId="0" xfId="0" applyNumberFormat="1" applyFont="1" applyAlignment="1"/>
    <xf numFmtId="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/>
    <xf numFmtId="166" fontId="3" fillId="0" borderId="0" xfId="0" applyNumberFormat="1" applyFont="1" applyAlignment="1"/>
    <xf numFmtId="166" fontId="5" fillId="0" borderId="0" xfId="0" applyNumberFormat="1" applyFont="1" applyAlignment="1"/>
    <xf numFmtId="0" fontId="6" fillId="0" borderId="0" xfId="0" applyFont="1" applyAlignment="1">
      <alignment horizontal="left" indent="1"/>
    </xf>
    <xf numFmtId="164" fontId="4" fillId="0" borderId="0" xfId="0" applyNumberFormat="1" applyFont="1" applyBorder="1" applyAlignment="1">
      <alignment horizontal="left" inden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8" fillId="0" borderId="0" xfId="2" applyFont="1" applyAlignment="1" applyProtection="1">
      <alignment horizontal="left" vertical="center" indent="1"/>
    </xf>
    <xf numFmtId="0" fontId="18" fillId="0" borderId="0" xfId="2" applyFont="1" applyAlignment="1" applyProtection="1">
      <alignment vertical="center"/>
    </xf>
    <xf numFmtId="0" fontId="4" fillId="2" borderId="2" xfId="0" applyFont="1" applyFill="1" applyBorder="1" applyAlignment="1">
      <alignment horizontal="left"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7" xfId="0" applyFont="1" applyBorder="1" applyAlignment="1"/>
    <xf numFmtId="0" fontId="0" fillId="0" borderId="7" xfId="0" applyBorder="1"/>
    <xf numFmtId="3" fontId="3" fillId="0" borderId="5" xfId="0" applyNumberFormat="1" applyFont="1" applyBorder="1" applyAlignment="1"/>
    <xf numFmtId="0" fontId="3" fillId="0" borderId="7" xfId="0" applyFont="1" applyBorder="1" applyAlignment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3" fontId="20" fillId="0" borderId="0" xfId="0" applyNumberFormat="1" applyFont="1" applyBorder="1" applyAlignment="1"/>
    <xf numFmtId="0" fontId="3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1" fillId="0" borderId="0" xfId="0" applyFont="1"/>
    <xf numFmtId="0" fontId="4" fillId="7" borderId="0" xfId="0" applyFont="1" applyFill="1" applyAlignment="1">
      <alignment vertical="center"/>
    </xf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right"/>
    </xf>
    <xf numFmtId="0" fontId="3" fillId="0" borderId="8" xfId="0" applyFont="1" applyBorder="1" applyAlignment="1"/>
    <xf numFmtId="0" fontId="0" fillId="0" borderId="8" xfId="0" applyBorder="1"/>
    <xf numFmtId="0" fontId="4" fillId="2" borderId="2" xfId="0" quotePrefix="1" applyFont="1" applyFill="1" applyBorder="1" applyAlignment="1">
      <alignment horizontal="right" vertical="center"/>
    </xf>
    <xf numFmtId="0" fontId="22" fillId="0" borderId="0" xfId="0" applyFont="1"/>
    <xf numFmtId="3" fontId="0" fillId="0" borderId="0" xfId="0" applyNumberFormat="1"/>
    <xf numFmtId="3" fontId="23" fillId="7" borderId="0" xfId="0" applyNumberFormat="1" applyFont="1" applyFill="1" applyAlignment="1">
      <alignment horizontal="left" vertical="top"/>
    </xf>
    <xf numFmtId="0" fontId="24" fillId="0" borderId="0" xfId="0" applyFont="1" applyAlignment="1"/>
    <xf numFmtId="0" fontId="4" fillId="0" borderId="0" xfId="0" applyFont="1" applyFill="1" applyAlignment="1">
      <alignment horizontal="left" indent="1"/>
    </xf>
    <xf numFmtId="164" fontId="3" fillId="0" borderId="0" xfId="0" applyNumberFormat="1" applyFont="1" applyAlignment="1"/>
    <xf numFmtId="164" fontId="0" fillId="0" borderId="0" xfId="0" applyNumberFormat="1"/>
    <xf numFmtId="0" fontId="8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2" fontId="0" fillId="0" borderId="0" xfId="0" applyNumberFormat="1"/>
    <xf numFmtId="166" fontId="0" fillId="0" borderId="0" xfId="0" applyNumberForma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5" fillId="0" borderId="0" xfId="0" applyFont="1" applyAlignment="1"/>
    <xf numFmtId="0" fontId="26" fillId="0" borderId="0" xfId="0" applyFont="1"/>
    <xf numFmtId="0" fontId="4" fillId="5" borderId="4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27" fillId="0" borderId="0" xfId="0" applyFont="1" applyAlignment="1"/>
    <xf numFmtId="3" fontId="27" fillId="0" borderId="0" xfId="0" applyNumberFormat="1" applyFont="1" applyAlignment="1"/>
    <xf numFmtId="0" fontId="8" fillId="0" borderId="0" xfId="0" applyFont="1" applyFill="1" applyBorder="1" applyAlignment="1">
      <alignment horizontal="left" wrapText="1"/>
    </xf>
    <xf numFmtId="0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28575</xdr:rowOff>
    </xdr:from>
    <xdr:to>
      <xdr:col>7</xdr:col>
      <xdr:colOff>238125</xdr:colOff>
      <xdr:row>3</xdr:row>
      <xdr:rowOff>205359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905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4</xdr:col>
      <xdr:colOff>142875</xdr:colOff>
      <xdr:row>40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619125</xdr:colOff>
      <xdr:row>40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619125</xdr:colOff>
      <xdr:row>40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619125</xdr:colOff>
      <xdr:row>40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419100</xdr:colOff>
      <xdr:row>40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619125</xdr:colOff>
      <xdr:row>40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showRowColHeaders="0" workbookViewId="0">
      <selection activeCell="B10" sqref="B10"/>
    </sheetView>
  </sheetViews>
  <sheetFormatPr baseColWidth="10" defaultColWidth="0" defaultRowHeight="12.75" zeroHeight="1" x14ac:dyDescent="0.2"/>
  <cols>
    <col min="1" max="1" width="4.28515625" customWidth="1"/>
    <col min="2" max="2" width="53.5703125" customWidth="1"/>
    <col min="3" max="9" width="11.42578125" customWidth="1"/>
    <col min="10" max="16384" width="11.42578125" hidden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120" t="s">
        <v>252</v>
      </c>
    </row>
    <row r="9" spans="2:2" ht="14.25" x14ac:dyDescent="0.2">
      <c r="B9" s="121"/>
    </row>
    <row r="10" spans="2:2" ht="14.25" x14ac:dyDescent="0.2">
      <c r="B10" s="122" t="s">
        <v>253</v>
      </c>
    </row>
    <row r="11" spans="2:2" ht="14.25" x14ac:dyDescent="0.2">
      <c r="B11" s="122" t="s">
        <v>254</v>
      </c>
    </row>
    <row r="12" spans="2:2" ht="14.25" x14ac:dyDescent="0.2">
      <c r="B12" s="122" t="s">
        <v>255</v>
      </c>
    </row>
    <row r="13" spans="2:2" ht="14.25" x14ac:dyDescent="0.2">
      <c r="B13" s="122" t="s">
        <v>256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309"/>
  <sheetViews>
    <sheetView tabSelected="1" zoomScaleNormal="100" zoomScaleSheetLayoutView="40" workbookViewId="0">
      <selection activeCell="L14" sqref="L14"/>
    </sheetView>
  </sheetViews>
  <sheetFormatPr baseColWidth="10" defaultColWidth="11.42578125" defaultRowHeight="11.25" customHeight="1" x14ac:dyDescent="0.2"/>
  <cols>
    <col min="1" max="1" width="36.140625" style="3" customWidth="1"/>
    <col min="2" max="2" width="6.85546875" style="3" customWidth="1"/>
    <col min="3" max="3" width="9" style="3" customWidth="1"/>
    <col min="4" max="4" width="9.140625" style="3" customWidth="1"/>
    <col min="5" max="5" width="3.140625" style="3" customWidth="1"/>
    <col min="6" max="6" width="8.85546875" style="3" customWidth="1"/>
    <col min="7" max="7" width="9.140625" style="3" customWidth="1"/>
    <col min="8" max="8" width="9.85546875" style="3" customWidth="1"/>
    <col min="9" max="10" width="11.42578125" style="3" customWidth="1"/>
    <col min="11" max="16379" width="11.42578125" style="3"/>
    <col min="16380" max="16384" width="11.7109375" style="3" customWidth="1"/>
  </cols>
  <sheetData>
    <row r="1" spans="1:16" ht="12.75" customHeight="1" thickBot="1" x14ac:dyDescent="0.25">
      <c r="A1" s="1" t="s">
        <v>216</v>
      </c>
      <c r="B1" s="2"/>
      <c r="C1" s="2"/>
      <c r="D1" s="2"/>
      <c r="E1" s="2"/>
      <c r="F1" s="2"/>
      <c r="G1" s="134"/>
      <c r="H1" s="134"/>
    </row>
    <row r="2" spans="1:16" ht="12.75" customHeight="1" x14ac:dyDescent="0.2">
      <c r="J2" s="123" t="s">
        <v>257</v>
      </c>
    </row>
    <row r="3" spans="1:16" ht="12.75" customHeight="1" x14ac:dyDescent="0.2">
      <c r="A3" s="4" t="s">
        <v>423</v>
      </c>
    </row>
    <row r="4" spans="1:16" ht="12.75" customHeight="1" x14ac:dyDescent="0.2">
      <c r="A4" s="5"/>
      <c r="B4" s="6"/>
      <c r="C4" s="6"/>
      <c r="D4" s="6"/>
      <c r="E4" s="6"/>
      <c r="F4" s="6"/>
    </row>
    <row r="5" spans="1:16" s="9" customFormat="1" ht="12.75" customHeight="1" x14ac:dyDescent="0.2">
      <c r="A5" s="127"/>
      <c r="B5" s="124" t="s">
        <v>438</v>
      </c>
      <c r="C5" s="8"/>
      <c r="D5" s="8"/>
      <c r="E5" s="55"/>
      <c r="F5" s="124" t="s">
        <v>439</v>
      </c>
      <c r="G5" s="43"/>
      <c r="H5" s="43"/>
    </row>
    <row r="6" spans="1:16" s="9" customFormat="1" ht="12.75" customHeight="1" x14ac:dyDescent="0.2">
      <c r="A6" s="128"/>
      <c r="B6" s="44" t="s">
        <v>283</v>
      </c>
      <c r="C6" s="44" t="s">
        <v>284</v>
      </c>
      <c r="D6" s="44" t="s">
        <v>285</v>
      </c>
      <c r="E6" s="44"/>
      <c r="F6" s="44" t="s">
        <v>283</v>
      </c>
      <c r="G6" s="44" t="s">
        <v>284</v>
      </c>
      <c r="H6" s="44" t="s">
        <v>285</v>
      </c>
    </row>
    <row r="7" spans="1:16" ht="12.75" customHeight="1" x14ac:dyDescent="0.2">
      <c r="A7" s="10"/>
      <c r="C7" s="13"/>
      <c r="D7" s="13"/>
      <c r="E7" s="13"/>
      <c r="F7" s="13"/>
    </row>
    <row r="8" spans="1:16" ht="12.75" customHeight="1" x14ac:dyDescent="0.2">
      <c r="A8" s="14" t="s">
        <v>260</v>
      </c>
      <c r="B8" s="12"/>
      <c r="C8" s="12"/>
      <c r="D8" s="12"/>
      <c r="E8" s="12"/>
      <c r="F8" s="12"/>
      <c r="G8" s="12"/>
      <c r="H8" s="12"/>
      <c r="I8" s="14"/>
      <c r="K8" s="13"/>
      <c r="L8" s="13"/>
      <c r="M8" s="13"/>
      <c r="N8" s="13"/>
    </row>
    <row r="9" spans="1:16" ht="12.75" customHeight="1" x14ac:dyDescent="0.2">
      <c r="A9" s="10" t="s">
        <v>277</v>
      </c>
      <c r="B9" s="12">
        <v>70</v>
      </c>
      <c r="C9" s="12">
        <v>29</v>
      </c>
      <c r="D9" s="12">
        <v>41</v>
      </c>
      <c r="E9" s="12"/>
      <c r="F9" s="12">
        <v>68</v>
      </c>
      <c r="G9" s="12">
        <v>29</v>
      </c>
      <c r="H9" s="12">
        <v>39</v>
      </c>
      <c r="I9" s="168"/>
      <c r="J9" s="12"/>
      <c r="K9" s="12"/>
      <c r="L9" s="12"/>
      <c r="M9" s="12"/>
      <c r="N9" s="12"/>
      <c r="O9" s="12"/>
      <c r="P9" s="12"/>
    </row>
    <row r="10" spans="1:16" ht="12.75" customHeight="1" x14ac:dyDescent="0.2">
      <c r="A10" s="10" t="s">
        <v>286</v>
      </c>
      <c r="B10" s="12">
        <v>85</v>
      </c>
      <c r="C10" s="12">
        <v>60</v>
      </c>
      <c r="D10" s="12">
        <v>25</v>
      </c>
      <c r="E10" s="12"/>
      <c r="F10" s="12">
        <v>85</v>
      </c>
      <c r="G10" s="12">
        <v>60</v>
      </c>
      <c r="H10" s="12">
        <v>25</v>
      </c>
      <c r="I10" s="10"/>
      <c r="J10" s="12"/>
      <c r="K10" s="12"/>
      <c r="L10" s="12"/>
      <c r="M10" s="12"/>
      <c r="N10" s="12"/>
      <c r="O10" s="12"/>
      <c r="P10" s="12"/>
    </row>
    <row r="11" spans="1:16" ht="12.75" customHeight="1" x14ac:dyDescent="0.2">
      <c r="A11" s="10" t="s">
        <v>262</v>
      </c>
      <c r="B11" s="12">
        <v>82</v>
      </c>
      <c r="C11" s="12">
        <v>59</v>
      </c>
      <c r="D11" s="12">
        <v>23</v>
      </c>
      <c r="E11" s="12"/>
      <c r="F11" s="12">
        <v>83</v>
      </c>
      <c r="G11" s="12">
        <v>60</v>
      </c>
      <c r="H11" s="12">
        <v>23</v>
      </c>
      <c r="I11" s="10"/>
      <c r="J11" s="12"/>
      <c r="K11" s="12"/>
      <c r="L11" s="12"/>
      <c r="M11" s="12"/>
      <c r="N11" s="12"/>
      <c r="O11" s="12"/>
      <c r="P11" s="12"/>
    </row>
    <row r="12" spans="1:16" ht="12.75" customHeight="1" x14ac:dyDescent="0.2">
      <c r="A12" s="10" t="s">
        <v>489</v>
      </c>
      <c r="B12" s="12">
        <v>7</v>
      </c>
      <c r="C12" s="12">
        <v>5</v>
      </c>
      <c r="D12" s="12">
        <v>2</v>
      </c>
      <c r="E12" s="12"/>
      <c r="F12" s="12">
        <v>7</v>
      </c>
      <c r="G12" s="12">
        <v>5</v>
      </c>
      <c r="H12" s="12">
        <v>2</v>
      </c>
      <c r="I12" s="168"/>
      <c r="J12" s="12"/>
      <c r="K12" s="12"/>
      <c r="L12" s="12"/>
      <c r="M12" s="12"/>
      <c r="N12" s="12"/>
      <c r="O12" s="12"/>
      <c r="P12" s="12"/>
    </row>
    <row r="13" spans="1:16" ht="12.75" customHeight="1" x14ac:dyDescent="0.2">
      <c r="A13" s="10" t="s">
        <v>263</v>
      </c>
      <c r="B13" s="12">
        <v>52</v>
      </c>
      <c r="C13" s="12">
        <v>29</v>
      </c>
      <c r="D13" s="12">
        <v>23</v>
      </c>
      <c r="E13" s="12"/>
      <c r="F13" s="12">
        <v>52</v>
      </c>
      <c r="G13" s="12">
        <v>29</v>
      </c>
      <c r="H13" s="12">
        <v>23</v>
      </c>
      <c r="I13" s="10"/>
      <c r="J13" s="12"/>
      <c r="K13" s="12"/>
      <c r="L13" s="12"/>
      <c r="M13" s="12"/>
      <c r="N13" s="12"/>
      <c r="O13" s="12"/>
      <c r="P13" s="12"/>
    </row>
    <row r="14" spans="1:16" ht="12.75" customHeight="1" x14ac:dyDescent="0.2">
      <c r="A14" s="10" t="s">
        <v>287</v>
      </c>
      <c r="B14" s="12">
        <v>26</v>
      </c>
      <c r="C14" s="12">
        <v>19</v>
      </c>
      <c r="D14" s="12">
        <v>7</v>
      </c>
      <c r="E14" s="12"/>
      <c r="F14" s="12">
        <v>26</v>
      </c>
      <c r="G14" s="12">
        <v>19</v>
      </c>
      <c r="H14" s="12">
        <v>7</v>
      </c>
      <c r="I14" s="10"/>
      <c r="J14" s="12"/>
      <c r="K14" s="12"/>
      <c r="L14" s="12"/>
      <c r="M14" s="12"/>
      <c r="N14" s="12"/>
      <c r="O14" s="12"/>
      <c r="P14" s="12"/>
    </row>
    <row r="15" spans="1:16" ht="12.75" customHeight="1" x14ac:dyDescent="0.2">
      <c r="A15" s="10" t="s">
        <v>266</v>
      </c>
      <c r="B15" s="12"/>
      <c r="C15" s="12"/>
      <c r="D15" s="12"/>
      <c r="E15" s="12"/>
      <c r="F15" s="12">
        <v>26</v>
      </c>
      <c r="G15" s="12">
        <v>18</v>
      </c>
      <c r="H15" s="12">
        <v>8</v>
      </c>
      <c r="I15" s="10"/>
      <c r="J15" s="12"/>
      <c r="K15" s="12"/>
      <c r="L15" s="12"/>
      <c r="M15" s="12"/>
      <c r="N15" s="12"/>
      <c r="O15" s="12"/>
      <c r="P15" s="12"/>
    </row>
    <row r="16" spans="1:16" ht="12.75" customHeight="1" x14ac:dyDescent="0.2">
      <c r="A16" s="10" t="s">
        <v>288</v>
      </c>
      <c r="B16" s="12">
        <v>16</v>
      </c>
      <c r="C16" s="12">
        <v>10</v>
      </c>
      <c r="D16" s="12">
        <v>6</v>
      </c>
      <c r="E16" s="12"/>
      <c r="F16" s="12">
        <v>16</v>
      </c>
      <c r="G16" s="12">
        <v>10</v>
      </c>
      <c r="H16" s="12">
        <v>6</v>
      </c>
      <c r="I16" s="10"/>
      <c r="J16" s="12"/>
      <c r="K16" s="12"/>
      <c r="L16" s="12"/>
      <c r="M16" s="12"/>
      <c r="N16" s="12"/>
      <c r="O16" s="12"/>
      <c r="P16" s="12"/>
    </row>
    <row r="17" spans="1:16" ht="12.75" customHeight="1" x14ac:dyDescent="0.2">
      <c r="A17" s="10" t="s">
        <v>289</v>
      </c>
      <c r="B17" s="12">
        <v>15</v>
      </c>
      <c r="C17" s="12">
        <v>11</v>
      </c>
      <c r="D17" s="12">
        <v>4</v>
      </c>
      <c r="E17" s="12"/>
      <c r="F17" s="12">
        <v>15</v>
      </c>
      <c r="G17" s="12">
        <v>11</v>
      </c>
      <c r="H17" s="12">
        <v>4</v>
      </c>
      <c r="I17" s="10"/>
      <c r="J17" s="12"/>
      <c r="K17" s="12"/>
      <c r="L17" s="12"/>
      <c r="M17" s="12"/>
      <c r="N17" s="12"/>
      <c r="O17" s="12"/>
      <c r="P17" s="12"/>
    </row>
    <row r="18" spans="1:16" ht="12.75" customHeight="1" x14ac:dyDescent="0.2">
      <c r="A18" s="10" t="s">
        <v>503</v>
      </c>
      <c r="B18" s="12">
        <v>29</v>
      </c>
      <c r="C18" s="12">
        <v>20</v>
      </c>
      <c r="D18" s="12">
        <v>9</v>
      </c>
      <c r="E18" s="12"/>
      <c r="F18" s="12">
        <v>8</v>
      </c>
      <c r="G18" s="12">
        <v>8</v>
      </c>
      <c r="H18" s="12" t="s">
        <v>15</v>
      </c>
      <c r="I18" s="168"/>
      <c r="J18" s="12"/>
      <c r="K18" s="12"/>
      <c r="L18" s="12"/>
      <c r="M18" s="12"/>
      <c r="N18" s="12"/>
      <c r="O18" s="12"/>
      <c r="P18" s="12"/>
    </row>
    <row r="19" spans="1:16" ht="12.75" customHeight="1" x14ac:dyDescent="0.2">
      <c r="A19" s="10" t="s">
        <v>502</v>
      </c>
      <c r="B19" s="12"/>
      <c r="C19" s="12"/>
      <c r="D19" s="12"/>
      <c r="E19" s="12"/>
      <c r="F19" s="12">
        <v>1</v>
      </c>
      <c r="G19" s="12">
        <v>1</v>
      </c>
      <c r="H19" s="12" t="s">
        <v>15</v>
      </c>
      <c r="I19" s="168"/>
      <c r="J19" s="12"/>
      <c r="K19" s="12"/>
      <c r="L19" s="12"/>
      <c r="M19" s="12"/>
      <c r="N19" s="12"/>
      <c r="O19" s="12"/>
      <c r="P19" s="12"/>
    </row>
    <row r="20" spans="1:16" ht="12.75" customHeight="1" x14ac:dyDescent="0.2">
      <c r="A20" s="10" t="s">
        <v>290</v>
      </c>
      <c r="B20" s="12">
        <v>1</v>
      </c>
      <c r="C20" s="12">
        <v>1</v>
      </c>
      <c r="D20" s="12" t="s">
        <v>15</v>
      </c>
      <c r="E20" s="12"/>
      <c r="F20" s="12">
        <v>1</v>
      </c>
      <c r="G20" s="12">
        <v>1</v>
      </c>
      <c r="H20" s="12" t="s">
        <v>15</v>
      </c>
      <c r="I20" s="10"/>
      <c r="J20" s="12"/>
      <c r="K20" s="12"/>
      <c r="L20" s="12"/>
      <c r="M20" s="12"/>
      <c r="N20" s="12"/>
      <c r="O20" s="12"/>
      <c r="P20" s="12"/>
    </row>
    <row r="21" spans="1:16" ht="12.75" customHeight="1" x14ac:dyDescent="0.2">
      <c r="A21" s="10" t="s">
        <v>291</v>
      </c>
      <c r="B21" s="12">
        <v>1</v>
      </c>
      <c r="C21" s="12">
        <v>1</v>
      </c>
      <c r="D21" s="12" t="s">
        <v>15</v>
      </c>
      <c r="E21" s="12"/>
      <c r="F21" s="12">
        <v>1</v>
      </c>
      <c r="G21" s="12">
        <v>1</v>
      </c>
      <c r="H21" s="12" t="s">
        <v>15</v>
      </c>
      <c r="I21" s="10"/>
      <c r="J21" s="12"/>
      <c r="K21" s="12"/>
      <c r="L21" s="12"/>
      <c r="M21" s="12"/>
      <c r="N21" s="12"/>
      <c r="O21" s="12"/>
      <c r="P21" s="12"/>
    </row>
    <row r="22" spans="1:16" ht="12.75" customHeight="1" x14ac:dyDescent="0.2">
      <c r="A22" s="10" t="s">
        <v>292</v>
      </c>
      <c r="B22" s="12">
        <v>1</v>
      </c>
      <c r="C22" s="12">
        <v>1</v>
      </c>
      <c r="D22" s="12" t="s">
        <v>15</v>
      </c>
      <c r="E22" s="12"/>
      <c r="F22" s="12">
        <v>3</v>
      </c>
      <c r="G22" s="12">
        <v>3</v>
      </c>
      <c r="H22" s="12" t="s">
        <v>15</v>
      </c>
      <c r="I22" s="10"/>
      <c r="J22" s="12"/>
      <c r="K22" s="12"/>
      <c r="L22" s="12"/>
      <c r="M22" s="12"/>
      <c r="N22" s="12"/>
      <c r="O22" s="12"/>
      <c r="P22" s="12"/>
    </row>
    <row r="23" spans="1:16" ht="12.75" customHeight="1" x14ac:dyDescent="0.2">
      <c r="A23" s="17"/>
      <c r="B23" s="17"/>
      <c r="C23" s="17"/>
      <c r="D23" s="17"/>
      <c r="E23" s="17"/>
      <c r="F23" s="17"/>
      <c r="G23" s="125"/>
      <c r="H23" s="133"/>
      <c r="I23" s="60"/>
      <c r="J23" s="60"/>
      <c r="K23" s="60"/>
      <c r="L23" s="60"/>
      <c r="M23" s="60"/>
      <c r="N23" s="60"/>
      <c r="O23" s="27"/>
      <c r="P23" s="52"/>
    </row>
    <row r="24" spans="1:16" ht="12.75" customHeight="1" x14ac:dyDescent="0.2">
      <c r="A24" s="18" t="s">
        <v>275</v>
      </c>
      <c r="I24" s="18"/>
      <c r="J24" s="27"/>
      <c r="K24" s="27"/>
      <c r="L24" s="27"/>
      <c r="M24" s="27"/>
      <c r="N24" s="27"/>
      <c r="O24" s="27"/>
      <c r="P24" s="27"/>
    </row>
    <row r="25" spans="1:16" s="18" customFormat="1" ht="12.75" customHeight="1" x14ac:dyDescent="0.2">
      <c r="A25" s="71" t="s">
        <v>490</v>
      </c>
      <c r="H25" s="3"/>
      <c r="I25" s="169"/>
      <c r="J25" s="12"/>
      <c r="K25" s="3"/>
      <c r="L25" s="3"/>
      <c r="M25" s="3"/>
      <c r="N25" s="3"/>
      <c r="O25" s="3"/>
      <c r="P25" s="3"/>
    </row>
    <row r="26" spans="1:16" ht="12.75" customHeight="1" x14ac:dyDescent="0.2">
      <c r="A26" s="71" t="s">
        <v>501</v>
      </c>
      <c r="I26" s="169"/>
      <c r="J26" s="18"/>
      <c r="K26" s="18"/>
      <c r="L26" s="18"/>
      <c r="M26" s="18"/>
      <c r="N26" s="18"/>
      <c r="O26" s="18"/>
    </row>
    <row r="27" spans="1:16" ht="14.1" customHeight="1" x14ac:dyDescent="0.2">
      <c r="I27" s="169"/>
    </row>
    <row r="28" spans="1:16" ht="14.1" customHeight="1" x14ac:dyDescent="0.2"/>
    <row r="29" spans="1:16" ht="14.1" customHeight="1" x14ac:dyDescent="0.2"/>
    <row r="30" spans="1:16" ht="14.1" customHeight="1" x14ac:dyDescent="0.2"/>
    <row r="31" spans="1:16" ht="14.1" customHeight="1" x14ac:dyDescent="0.2"/>
    <row r="32" spans="1:16" ht="14.1" customHeight="1" x14ac:dyDescent="0.2"/>
    <row r="33" spans="8:9" ht="14.1" customHeight="1" x14ac:dyDescent="0.2"/>
    <row r="34" spans="8:9" ht="14.1" customHeight="1" x14ac:dyDescent="0.2"/>
    <row r="35" spans="8:9" ht="14.1" customHeight="1" x14ac:dyDescent="0.2">
      <c r="H35" s="18"/>
      <c r="I35" s="18"/>
    </row>
    <row r="36" spans="8:9" ht="14.1" customHeight="1" x14ac:dyDescent="0.2"/>
    <row r="37" spans="8:9" ht="14.1" customHeight="1" x14ac:dyDescent="0.2"/>
    <row r="38" spans="8:9" ht="14.1" customHeight="1" x14ac:dyDescent="0.2"/>
    <row r="39" spans="8:9" ht="14.1" customHeight="1" x14ac:dyDescent="0.2"/>
    <row r="40" spans="8:9" ht="14.1" customHeight="1" x14ac:dyDescent="0.2"/>
    <row r="41" spans="8:9" ht="14.1" customHeight="1" x14ac:dyDescent="0.2"/>
    <row r="42" spans="8:9" ht="14.1" customHeight="1" x14ac:dyDescent="0.2"/>
    <row r="43" spans="8:9" ht="14.1" customHeight="1" x14ac:dyDescent="0.2"/>
    <row r="44" spans="8:9" ht="14.1" customHeight="1" x14ac:dyDescent="0.2"/>
    <row r="45" spans="8:9" ht="14.1" customHeight="1" x14ac:dyDescent="0.2"/>
    <row r="46" spans="8:9" ht="14.1" customHeight="1" x14ac:dyDescent="0.2"/>
    <row r="47" spans="8:9" ht="14.1" customHeight="1" x14ac:dyDescent="0.2"/>
    <row r="48" spans="8: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6.28515625" style="3" customWidth="1"/>
    <col min="2" max="3" width="8.42578125" style="3" customWidth="1"/>
    <col min="4" max="4" width="8.85546875" style="3" customWidth="1"/>
    <col min="5" max="5" width="3.140625" style="3" customWidth="1"/>
    <col min="6" max="6" width="9.140625" style="3" customWidth="1"/>
    <col min="7" max="7" width="8.42578125" style="3" customWidth="1"/>
    <col min="8" max="8" width="9.42578125" style="3" customWidth="1"/>
    <col min="9" max="9" width="11.42578125" style="3" customWidth="1"/>
    <col min="10" max="16378" width="11.42578125" style="3"/>
    <col min="16379" max="16384" width="11.7109375" style="3" customWidth="1"/>
  </cols>
  <sheetData>
    <row r="1" spans="1:10" x14ac:dyDescent="0.2">
      <c r="A1" s="22"/>
      <c r="B1" s="27"/>
      <c r="C1" s="27"/>
      <c r="D1" s="27"/>
      <c r="E1" s="27"/>
      <c r="F1" s="27"/>
      <c r="G1" s="27"/>
      <c r="H1" s="27"/>
    </row>
    <row r="2" spans="1:10" ht="14.25" x14ac:dyDescent="0.2">
      <c r="A2" s="27"/>
      <c r="B2" s="27"/>
      <c r="C2" s="27"/>
      <c r="D2" s="27"/>
      <c r="E2" s="27"/>
      <c r="F2" s="27"/>
      <c r="G2" s="27"/>
      <c r="H2" s="27"/>
      <c r="J2" s="123" t="s">
        <v>257</v>
      </c>
    </row>
    <row r="3" spans="1:10" x14ac:dyDescent="0.2">
      <c r="A3" s="4" t="s">
        <v>424</v>
      </c>
    </row>
    <row r="4" spans="1:10" x14ac:dyDescent="0.2">
      <c r="A4" s="5"/>
      <c r="B4" s="6"/>
      <c r="C4" s="6"/>
      <c r="D4" s="6"/>
      <c r="E4" s="6"/>
    </row>
    <row r="5" spans="1:10" x14ac:dyDescent="0.2">
      <c r="A5" s="127"/>
      <c r="B5" s="124" t="s">
        <v>438</v>
      </c>
      <c r="C5" s="8"/>
      <c r="D5" s="8"/>
      <c r="E5" s="55"/>
      <c r="F5" s="43" t="s">
        <v>439</v>
      </c>
      <c r="G5" s="43"/>
      <c r="H5" s="43"/>
    </row>
    <row r="6" spans="1:10" s="9" customFormat="1" x14ac:dyDescent="0.2">
      <c r="A6" s="128"/>
      <c r="B6" s="44" t="s">
        <v>283</v>
      </c>
      <c r="C6" s="44" t="s">
        <v>284</v>
      </c>
      <c r="D6" s="44" t="s">
        <v>285</v>
      </c>
      <c r="E6" s="44"/>
      <c r="F6" s="44" t="s">
        <v>283</v>
      </c>
      <c r="G6" s="44" t="s">
        <v>284</v>
      </c>
      <c r="H6" s="44" t="s">
        <v>285</v>
      </c>
    </row>
    <row r="7" spans="1:10" ht="12.75" customHeight="1" x14ac:dyDescent="0.2">
      <c r="A7" s="10"/>
      <c r="B7" s="13"/>
      <c r="C7" s="13"/>
      <c r="D7" s="13"/>
      <c r="E7" s="13"/>
    </row>
    <row r="8" spans="1:10" ht="12.75" customHeight="1" x14ac:dyDescent="0.2">
      <c r="A8" s="14" t="s">
        <v>260</v>
      </c>
      <c r="B8" s="13"/>
      <c r="C8" s="13"/>
      <c r="D8" s="13"/>
      <c r="E8" s="13"/>
    </row>
    <row r="9" spans="1:10" ht="12.75" customHeight="1" x14ac:dyDescent="0.2">
      <c r="A9" s="10" t="s">
        <v>491</v>
      </c>
      <c r="B9" s="12">
        <v>263</v>
      </c>
      <c r="C9" s="12">
        <v>127</v>
      </c>
      <c r="D9" s="12">
        <v>136</v>
      </c>
      <c r="E9" s="12"/>
      <c r="F9" s="12">
        <v>258</v>
      </c>
      <c r="G9" s="12">
        <v>130</v>
      </c>
      <c r="H9" s="12">
        <v>128</v>
      </c>
    </row>
    <row r="10" spans="1:10" ht="12.75" customHeight="1" x14ac:dyDescent="0.2">
      <c r="A10" s="10" t="s">
        <v>293</v>
      </c>
      <c r="B10" s="12">
        <v>436</v>
      </c>
      <c r="C10" s="12">
        <v>302</v>
      </c>
      <c r="D10" s="12">
        <v>134</v>
      </c>
      <c r="E10" s="12"/>
      <c r="F10" s="12">
        <v>428</v>
      </c>
      <c r="G10" s="12">
        <v>293</v>
      </c>
      <c r="H10" s="12">
        <v>135</v>
      </c>
    </row>
    <row r="11" spans="1:10" ht="12.75" customHeight="1" x14ac:dyDescent="0.2">
      <c r="A11" s="10" t="s">
        <v>294</v>
      </c>
      <c r="B11" s="12" t="s">
        <v>15</v>
      </c>
      <c r="C11" s="12" t="s">
        <v>15</v>
      </c>
      <c r="D11" s="12" t="s">
        <v>15</v>
      </c>
      <c r="E11" s="12"/>
      <c r="F11" s="12" t="s">
        <v>15</v>
      </c>
      <c r="G11" s="12" t="s">
        <v>15</v>
      </c>
      <c r="H11" s="12" t="s">
        <v>15</v>
      </c>
    </row>
    <row r="12" spans="1:10" ht="12.75" customHeight="1" x14ac:dyDescent="0.2">
      <c r="A12" s="10" t="s">
        <v>262</v>
      </c>
      <c r="B12" s="12">
        <v>854</v>
      </c>
      <c r="C12" s="12">
        <v>600</v>
      </c>
      <c r="D12" s="12">
        <v>254</v>
      </c>
      <c r="E12" s="12"/>
      <c r="F12" s="12">
        <v>874</v>
      </c>
      <c r="G12" s="12">
        <v>614</v>
      </c>
      <c r="H12" s="12">
        <v>260</v>
      </c>
    </row>
    <row r="13" spans="1:10" ht="12.75" customHeight="1" x14ac:dyDescent="0.2">
      <c r="A13" s="10" t="s">
        <v>495</v>
      </c>
      <c r="B13" s="12">
        <v>21</v>
      </c>
      <c r="C13" s="12">
        <v>21</v>
      </c>
      <c r="D13" s="12" t="s">
        <v>15</v>
      </c>
      <c r="E13" s="12"/>
      <c r="F13" s="12">
        <v>20</v>
      </c>
      <c r="G13" s="12">
        <v>20</v>
      </c>
      <c r="H13" s="12" t="s">
        <v>15</v>
      </c>
    </row>
    <row r="14" spans="1:10" ht="12.75" customHeight="1" x14ac:dyDescent="0.2">
      <c r="A14" s="10" t="s">
        <v>496</v>
      </c>
      <c r="B14" s="12">
        <v>42</v>
      </c>
      <c r="C14" s="12">
        <v>33</v>
      </c>
      <c r="D14" s="12">
        <v>9</v>
      </c>
      <c r="E14" s="12"/>
      <c r="F14" s="12">
        <v>45</v>
      </c>
      <c r="G14" s="12">
        <v>35</v>
      </c>
      <c r="H14" s="12">
        <v>10</v>
      </c>
    </row>
    <row r="15" spans="1:10" ht="12.75" customHeight="1" x14ac:dyDescent="0.2">
      <c r="A15" s="10" t="s">
        <v>263</v>
      </c>
      <c r="B15" s="12">
        <v>511</v>
      </c>
      <c r="C15" s="12">
        <v>332</v>
      </c>
      <c r="D15" s="12">
        <v>179</v>
      </c>
      <c r="E15" s="12"/>
      <c r="F15" s="12">
        <v>502</v>
      </c>
      <c r="G15" s="12">
        <v>324</v>
      </c>
      <c r="H15" s="12">
        <v>178</v>
      </c>
    </row>
    <row r="16" spans="1:10" ht="12.75" customHeight="1" x14ac:dyDescent="0.2">
      <c r="A16" s="10" t="s">
        <v>295</v>
      </c>
      <c r="B16" s="12">
        <v>139</v>
      </c>
      <c r="C16" s="12">
        <v>104</v>
      </c>
      <c r="D16" s="12">
        <v>35</v>
      </c>
      <c r="E16" s="12"/>
      <c r="F16" s="12">
        <v>138</v>
      </c>
      <c r="G16" s="12">
        <v>103</v>
      </c>
      <c r="H16" s="12">
        <v>35</v>
      </c>
    </row>
    <row r="17" spans="1:8" ht="12.75" customHeight="1" x14ac:dyDescent="0.2">
      <c r="A17" s="10" t="s">
        <v>497</v>
      </c>
      <c r="B17" s="12">
        <v>5</v>
      </c>
      <c r="C17" s="12">
        <v>5</v>
      </c>
      <c r="D17" s="12" t="s">
        <v>15</v>
      </c>
      <c r="E17" s="12"/>
      <c r="F17" s="12">
        <v>5</v>
      </c>
      <c r="G17" s="12">
        <v>5</v>
      </c>
      <c r="H17" s="12" t="s">
        <v>15</v>
      </c>
    </row>
    <row r="18" spans="1:8" ht="12.75" customHeight="1" x14ac:dyDescent="0.2">
      <c r="A18" s="10" t="s">
        <v>266</v>
      </c>
      <c r="B18" s="12"/>
      <c r="C18" s="12"/>
      <c r="D18" s="12"/>
      <c r="E18" s="12"/>
      <c r="F18" s="12">
        <v>42</v>
      </c>
      <c r="G18" s="12">
        <v>26</v>
      </c>
      <c r="H18" s="12">
        <v>16</v>
      </c>
    </row>
    <row r="19" spans="1:8" ht="12.75" customHeight="1" x14ac:dyDescent="0.2">
      <c r="A19" s="10" t="s">
        <v>296</v>
      </c>
      <c r="B19" s="12">
        <v>114</v>
      </c>
      <c r="C19" s="12">
        <v>82</v>
      </c>
      <c r="D19" s="12">
        <v>32</v>
      </c>
      <c r="E19" s="12"/>
      <c r="F19" s="12">
        <v>116</v>
      </c>
      <c r="G19" s="12">
        <v>87</v>
      </c>
      <c r="H19" s="12">
        <v>29</v>
      </c>
    </row>
    <row r="20" spans="1:8" ht="12.75" customHeight="1" x14ac:dyDescent="0.2">
      <c r="A20" s="10" t="s">
        <v>498</v>
      </c>
      <c r="B20" s="12" t="s">
        <v>15</v>
      </c>
      <c r="C20" s="12" t="s">
        <v>15</v>
      </c>
      <c r="D20" s="12" t="s">
        <v>15</v>
      </c>
      <c r="E20" s="12"/>
      <c r="F20" s="12" t="s">
        <v>15</v>
      </c>
      <c r="G20" s="12" t="s">
        <v>15</v>
      </c>
      <c r="H20" s="12" t="s">
        <v>15</v>
      </c>
    </row>
    <row r="21" spans="1:8" ht="12.75" customHeight="1" x14ac:dyDescent="0.2">
      <c r="A21" s="10" t="s">
        <v>297</v>
      </c>
      <c r="B21" s="12">
        <v>105</v>
      </c>
      <c r="C21" s="12">
        <v>95</v>
      </c>
      <c r="D21" s="12">
        <v>10</v>
      </c>
      <c r="E21" s="12"/>
      <c r="F21" s="12">
        <v>109</v>
      </c>
      <c r="G21" s="12">
        <v>97</v>
      </c>
      <c r="H21" s="12">
        <v>12</v>
      </c>
    </row>
    <row r="22" spans="1:8" ht="12.75" customHeight="1" x14ac:dyDescent="0.2">
      <c r="A22" s="10" t="s">
        <v>499</v>
      </c>
      <c r="B22" s="12">
        <v>4</v>
      </c>
      <c r="C22" s="12">
        <v>4</v>
      </c>
      <c r="D22" s="12" t="s">
        <v>15</v>
      </c>
      <c r="E22" s="12"/>
      <c r="F22" s="12">
        <v>3</v>
      </c>
      <c r="G22" s="12">
        <v>3</v>
      </c>
      <c r="H22" s="12" t="s">
        <v>15</v>
      </c>
    </row>
    <row r="23" spans="1:8" ht="12.75" customHeight="1" x14ac:dyDescent="0.2">
      <c r="A23" s="10" t="s">
        <v>481</v>
      </c>
      <c r="B23" s="12">
        <v>64</v>
      </c>
      <c r="C23" s="12">
        <v>48</v>
      </c>
      <c r="D23" s="12">
        <v>16</v>
      </c>
      <c r="E23" s="12"/>
      <c r="F23" s="12">
        <v>14</v>
      </c>
      <c r="G23" s="12">
        <v>14</v>
      </c>
      <c r="H23" s="12" t="s">
        <v>15</v>
      </c>
    </row>
    <row r="24" spans="1:8" ht="12.75" customHeight="1" x14ac:dyDescent="0.2">
      <c r="A24" s="10" t="s">
        <v>482</v>
      </c>
      <c r="B24" s="12" t="s">
        <v>15</v>
      </c>
      <c r="C24" s="12" t="s">
        <v>15</v>
      </c>
      <c r="D24" s="12" t="s">
        <v>15</v>
      </c>
      <c r="E24" s="12"/>
      <c r="F24" s="12">
        <v>1</v>
      </c>
      <c r="G24" s="12">
        <v>1</v>
      </c>
      <c r="H24" s="12" t="s">
        <v>15</v>
      </c>
    </row>
    <row r="25" spans="1:8" ht="12.75" customHeight="1" x14ac:dyDescent="0.2">
      <c r="A25" s="17"/>
      <c r="B25" s="17"/>
      <c r="C25" s="17"/>
      <c r="D25" s="17"/>
      <c r="E25" s="17"/>
      <c r="F25" s="17"/>
      <c r="G25" s="125"/>
      <c r="H25" s="133"/>
    </row>
    <row r="26" spans="1:8" ht="12.75" customHeight="1" x14ac:dyDescent="0.2">
      <c r="A26" s="18" t="s">
        <v>275</v>
      </c>
    </row>
    <row r="27" spans="1:8" ht="12.75" customHeight="1" x14ac:dyDescent="0.2">
      <c r="A27" s="160" t="s">
        <v>492</v>
      </c>
    </row>
    <row r="28" spans="1:8" ht="12.75" customHeight="1" x14ac:dyDescent="0.2">
      <c r="A28" s="160" t="s">
        <v>493</v>
      </c>
    </row>
    <row r="29" spans="1:8" ht="12.75" customHeight="1" x14ac:dyDescent="0.2">
      <c r="A29" s="160" t="s">
        <v>494</v>
      </c>
    </row>
    <row r="30" spans="1:8" x14ac:dyDescent="0.2">
      <c r="A30" s="160"/>
    </row>
    <row r="37" spans="7:8" x14ac:dyDescent="0.2">
      <c r="G37" s="18"/>
      <c r="H37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299"/>
  <sheetViews>
    <sheetView zoomScaleNormal="100" workbookViewId="0">
      <selection activeCell="K41" sqref="K41"/>
    </sheetView>
  </sheetViews>
  <sheetFormatPr baseColWidth="10" defaultColWidth="5.7109375" defaultRowHeight="11.25" customHeight="1" x14ac:dyDescent="0.2"/>
  <cols>
    <col min="1" max="1" width="36.42578125" style="3" customWidth="1"/>
    <col min="2" max="2" width="7.140625" style="3" customWidth="1"/>
    <col min="3" max="4" width="9.140625" style="3" customWidth="1"/>
    <col min="5" max="5" width="4" style="3" customWidth="1"/>
    <col min="6" max="6" width="7.140625" style="3" customWidth="1"/>
    <col min="7" max="8" width="9" style="3" customWidth="1"/>
    <col min="9" max="13" width="5.7109375" style="3" customWidth="1"/>
    <col min="14" max="15" width="5.7109375" customWidth="1"/>
    <col min="16" max="16383" width="5.7109375" style="3"/>
    <col min="16384" max="16384" width="11.5703125" style="3" customWidth="1"/>
  </cols>
  <sheetData>
    <row r="1" spans="1:15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K2" s="123" t="s">
        <v>257</v>
      </c>
    </row>
    <row r="3" spans="1:15" ht="14.1" customHeight="1" x14ac:dyDescent="0.2">
      <c r="A3" s="4" t="s">
        <v>425</v>
      </c>
    </row>
    <row r="4" spans="1:15" ht="14.1" customHeight="1" x14ac:dyDescent="0.2">
      <c r="A4" s="5"/>
      <c r="B4" s="6"/>
      <c r="C4" s="6"/>
      <c r="D4" s="6"/>
      <c r="E4" s="6"/>
      <c r="F4" s="6"/>
    </row>
    <row r="5" spans="1:15" s="9" customFormat="1" ht="14.1" customHeight="1" x14ac:dyDescent="0.2">
      <c r="A5" s="7"/>
      <c r="B5" s="124" t="s">
        <v>438</v>
      </c>
      <c r="C5" s="8"/>
      <c r="D5" s="8"/>
      <c r="E5" s="55"/>
      <c r="F5" s="43" t="s">
        <v>439</v>
      </c>
      <c r="G5" s="43"/>
      <c r="H5" s="43"/>
      <c r="N5"/>
      <c r="O5"/>
    </row>
    <row r="6" spans="1:15" ht="14.1" customHeight="1" x14ac:dyDescent="0.2">
      <c r="A6" s="7"/>
      <c r="B6" s="44" t="s">
        <v>283</v>
      </c>
      <c r="C6" s="44" t="s">
        <v>284</v>
      </c>
      <c r="D6" s="44" t="s">
        <v>285</v>
      </c>
      <c r="E6" s="44"/>
      <c r="F6" s="44" t="s">
        <v>283</v>
      </c>
      <c r="G6" s="44" t="s">
        <v>284</v>
      </c>
      <c r="H6" s="44" t="s">
        <v>285</v>
      </c>
    </row>
    <row r="7" spans="1:15" ht="14.1" customHeight="1" x14ac:dyDescent="0.2">
      <c r="A7" s="10"/>
      <c r="B7" s="12" t="s">
        <v>146</v>
      </c>
      <c r="C7" s="12"/>
      <c r="D7" s="12"/>
      <c r="E7" s="15"/>
      <c r="F7" s="15"/>
      <c r="H7" s="117"/>
      <c r="J7" s="12"/>
      <c r="K7" s="12"/>
      <c r="L7" s="12"/>
      <c r="M7" s="12"/>
    </row>
    <row r="8" spans="1:15" ht="14.1" customHeight="1" x14ac:dyDescent="0.2">
      <c r="A8" s="14" t="s">
        <v>20</v>
      </c>
      <c r="B8" s="12">
        <v>16</v>
      </c>
      <c r="C8" s="12">
        <v>14</v>
      </c>
      <c r="D8" s="12">
        <v>2</v>
      </c>
      <c r="E8" s="15"/>
      <c r="F8" s="12">
        <v>17</v>
      </c>
      <c r="G8" s="12">
        <v>15</v>
      </c>
      <c r="H8" s="12">
        <v>2</v>
      </c>
      <c r="J8" s="12"/>
      <c r="K8" s="12"/>
      <c r="L8" s="12"/>
      <c r="M8" s="12"/>
    </row>
    <row r="9" spans="1:15" ht="14.1" customHeight="1" x14ac:dyDescent="0.2">
      <c r="A9" s="10" t="s">
        <v>440</v>
      </c>
      <c r="B9" s="12">
        <v>1</v>
      </c>
      <c r="C9" s="12">
        <v>1</v>
      </c>
      <c r="D9" s="12" t="s">
        <v>15</v>
      </c>
      <c r="E9" s="15"/>
      <c r="F9" s="12">
        <v>1</v>
      </c>
      <c r="G9" s="12">
        <v>1</v>
      </c>
      <c r="H9" s="12" t="s">
        <v>15</v>
      </c>
      <c r="J9" s="12"/>
      <c r="K9" s="12"/>
      <c r="L9" s="12"/>
      <c r="M9" s="12"/>
    </row>
    <row r="10" spans="1:15" ht="14.1" customHeight="1" x14ac:dyDescent="0.2">
      <c r="A10" s="10" t="s">
        <v>483</v>
      </c>
      <c r="B10" s="12">
        <v>3</v>
      </c>
      <c r="C10" s="12">
        <v>3</v>
      </c>
      <c r="D10" s="12" t="s">
        <v>15</v>
      </c>
      <c r="E10" s="15"/>
      <c r="F10" s="12">
        <v>3</v>
      </c>
      <c r="G10" s="12">
        <v>3</v>
      </c>
      <c r="H10" s="12" t="s">
        <v>15</v>
      </c>
      <c r="J10" s="12"/>
      <c r="K10" s="12"/>
      <c r="L10" s="12"/>
      <c r="M10" s="12"/>
    </row>
    <row r="11" spans="1:15" ht="14.1" customHeight="1" x14ac:dyDescent="0.2">
      <c r="A11" s="19" t="s">
        <v>441</v>
      </c>
      <c r="B11" s="12" t="s">
        <v>15</v>
      </c>
      <c r="C11" s="12" t="s">
        <v>15</v>
      </c>
      <c r="D11" s="12" t="s">
        <v>15</v>
      </c>
      <c r="E11" s="15"/>
      <c r="F11" s="12" t="s">
        <v>15</v>
      </c>
      <c r="G11" s="12" t="s">
        <v>15</v>
      </c>
      <c r="H11" s="12" t="s">
        <v>15</v>
      </c>
      <c r="J11" s="12"/>
      <c r="K11" s="12"/>
      <c r="L11" s="12"/>
      <c r="M11" s="12"/>
    </row>
    <row r="12" spans="1:15" ht="14.1" customHeight="1" x14ac:dyDescent="0.2">
      <c r="A12" s="10" t="s">
        <v>484</v>
      </c>
      <c r="B12" s="12">
        <v>10</v>
      </c>
      <c r="C12" s="12">
        <v>8</v>
      </c>
      <c r="D12" s="12">
        <v>2</v>
      </c>
      <c r="E12" s="15"/>
      <c r="F12" s="12">
        <v>10</v>
      </c>
      <c r="G12" s="12">
        <v>8</v>
      </c>
      <c r="H12" s="12">
        <v>2</v>
      </c>
      <c r="J12" s="12"/>
      <c r="K12" s="12"/>
      <c r="L12" s="12"/>
      <c r="M12" s="12"/>
    </row>
    <row r="13" spans="1:15" ht="14.1" customHeight="1" x14ac:dyDescent="0.2">
      <c r="A13" s="10" t="s">
        <v>442</v>
      </c>
      <c r="B13" s="12" t="s">
        <v>15</v>
      </c>
      <c r="C13" s="12" t="s">
        <v>15</v>
      </c>
      <c r="D13" s="12" t="s">
        <v>15</v>
      </c>
      <c r="E13" s="15"/>
      <c r="F13" s="12" t="s">
        <v>15</v>
      </c>
      <c r="G13" s="12" t="s">
        <v>15</v>
      </c>
      <c r="H13" s="12" t="s">
        <v>15</v>
      </c>
      <c r="J13" s="12"/>
      <c r="K13" s="12"/>
      <c r="L13" s="12"/>
      <c r="M13" s="12"/>
    </row>
    <row r="14" spans="1:15" ht="14.1" customHeight="1" x14ac:dyDescent="0.2">
      <c r="A14" s="10" t="s">
        <v>435</v>
      </c>
      <c r="B14" s="12">
        <v>2</v>
      </c>
      <c r="C14" s="12">
        <v>2</v>
      </c>
      <c r="D14" s="12" t="s">
        <v>15</v>
      </c>
      <c r="E14" s="15"/>
      <c r="F14" s="12">
        <v>3</v>
      </c>
      <c r="G14" s="12">
        <v>3</v>
      </c>
      <c r="H14" s="12" t="s">
        <v>15</v>
      </c>
      <c r="J14" s="12"/>
      <c r="K14" s="12"/>
      <c r="L14" s="12"/>
      <c r="M14" s="12"/>
    </row>
    <row r="15" spans="1:15" ht="14.1" customHeight="1" x14ac:dyDescent="0.2">
      <c r="A15" s="10" t="s">
        <v>443</v>
      </c>
      <c r="B15" s="12" t="s">
        <v>15</v>
      </c>
      <c r="C15" s="12" t="s">
        <v>15</v>
      </c>
      <c r="D15" s="12" t="s">
        <v>15</v>
      </c>
      <c r="E15" s="15"/>
      <c r="F15" s="12" t="s">
        <v>15</v>
      </c>
      <c r="G15" s="12" t="s">
        <v>15</v>
      </c>
      <c r="H15" s="12" t="s">
        <v>15</v>
      </c>
      <c r="J15" s="12"/>
      <c r="K15" s="12"/>
      <c r="L15" s="12"/>
      <c r="M15" s="12"/>
    </row>
    <row r="16" spans="1:15" ht="14.1" customHeight="1" x14ac:dyDescent="0.2">
      <c r="A16" s="17"/>
      <c r="B16" s="17"/>
      <c r="C16" s="17"/>
      <c r="D16" s="17"/>
      <c r="E16" s="17"/>
      <c r="F16" s="17"/>
      <c r="G16" s="17"/>
      <c r="H16" s="17"/>
    </row>
    <row r="17" spans="1:15" ht="14.1" customHeight="1" x14ac:dyDescent="0.2">
      <c r="A17" s="18" t="s">
        <v>275</v>
      </c>
    </row>
    <row r="18" spans="1:15" ht="14.1" customHeight="1" x14ac:dyDescent="0.2">
      <c r="A18" s="71" t="s">
        <v>485</v>
      </c>
    </row>
    <row r="19" spans="1:15" ht="14.1" customHeight="1" x14ac:dyDescent="0.2">
      <c r="A19" s="71" t="s">
        <v>486</v>
      </c>
    </row>
    <row r="20" spans="1:15" s="18" customFormat="1" ht="9.9499999999999993" customHeight="1" x14ac:dyDescent="0.2">
      <c r="A20" s="18" t="s">
        <v>518</v>
      </c>
      <c r="N20"/>
      <c r="O20"/>
    </row>
    <row r="21" spans="1:15" ht="14.1" customHeight="1" x14ac:dyDescent="0.2"/>
    <row r="22" spans="1:15" ht="14.1" customHeight="1" x14ac:dyDescent="0.2"/>
    <row r="23" spans="1:15" ht="14.1" customHeight="1" x14ac:dyDescent="0.2"/>
    <row r="24" spans="1:15" ht="14.1" customHeight="1" x14ac:dyDescent="0.2"/>
    <row r="25" spans="1:15" ht="14.1" customHeight="1" x14ac:dyDescent="0.2"/>
    <row r="26" spans="1:15" ht="14.1" customHeight="1" x14ac:dyDescent="0.2"/>
    <row r="27" spans="1:15" ht="14.1" customHeight="1" x14ac:dyDescent="0.2"/>
    <row r="28" spans="1:15" ht="14.1" customHeight="1" x14ac:dyDescent="0.2"/>
    <row r="29" spans="1:15" ht="14.1" customHeight="1" x14ac:dyDescent="0.2"/>
    <row r="30" spans="1:15" ht="14.1" customHeight="1" x14ac:dyDescent="0.2"/>
    <row r="31" spans="1:15" ht="14.1" customHeight="1" x14ac:dyDescent="0.2"/>
    <row r="32" spans="1:15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N335"/>
  <sheetViews>
    <sheetView zoomScaleNormal="100" zoomScaleSheetLayoutView="40" workbookViewId="0">
      <selection activeCell="K41" sqref="K41"/>
    </sheetView>
  </sheetViews>
  <sheetFormatPr baseColWidth="10" defaultColWidth="7.5703125" defaultRowHeight="11.25" customHeight="1" x14ac:dyDescent="0.2"/>
  <cols>
    <col min="1" max="1" width="33.140625" style="3" customWidth="1"/>
    <col min="2" max="2" width="7.42578125" style="3" customWidth="1"/>
    <col min="3" max="4" width="10.140625" style="3" customWidth="1"/>
    <col min="5" max="5" width="4" style="3" customWidth="1"/>
    <col min="6" max="6" width="9" style="94" customWidth="1"/>
    <col min="7" max="8" width="9" style="3" customWidth="1"/>
    <col min="9" max="9" width="16.5703125" style="3" customWidth="1"/>
    <col min="10" max="10" width="7.5703125" style="3" customWidth="1"/>
    <col min="11" max="16381" width="7.5703125" style="3"/>
    <col min="16382" max="16384" width="27.28515625" style="3" customWidth="1"/>
  </cols>
  <sheetData>
    <row r="1" spans="1:14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4" ht="14.1" customHeight="1" x14ac:dyDescent="0.2">
      <c r="F2" s="3"/>
      <c r="J2" s="123" t="s">
        <v>257</v>
      </c>
    </row>
    <row r="3" spans="1:14" ht="14.1" customHeight="1" x14ac:dyDescent="0.2">
      <c r="A3" s="4" t="s">
        <v>500</v>
      </c>
    </row>
    <row r="4" spans="1:14" ht="14.1" customHeight="1" x14ac:dyDescent="0.2">
      <c r="A4" s="4"/>
    </row>
    <row r="5" spans="1:14" ht="14.1" customHeight="1" x14ac:dyDescent="0.2">
      <c r="A5" s="130"/>
      <c r="B5" s="124" t="s">
        <v>272</v>
      </c>
      <c r="C5" s="124"/>
      <c r="D5" s="124"/>
      <c r="E5" s="130"/>
      <c r="F5" s="124" t="s">
        <v>487</v>
      </c>
      <c r="G5" s="124"/>
      <c r="H5" s="124"/>
    </row>
    <row r="6" spans="1:14" s="10" customFormat="1" ht="14.1" customHeight="1" x14ac:dyDescent="0.15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4" ht="14.1" customHeight="1" x14ac:dyDescent="0.2">
      <c r="A7" s="19"/>
      <c r="B7" s="11"/>
      <c r="C7" s="11"/>
    </row>
    <row r="8" spans="1:14" ht="14.1" customHeight="1" x14ac:dyDescent="0.2">
      <c r="A8" s="148" t="s">
        <v>526</v>
      </c>
      <c r="B8" s="15">
        <v>3622</v>
      </c>
      <c r="C8" s="15">
        <v>1575</v>
      </c>
      <c r="D8" s="15">
        <v>2047</v>
      </c>
      <c r="E8" s="13"/>
      <c r="F8" s="12">
        <f>SUM(F10:F28)</f>
        <v>3684</v>
      </c>
      <c r="G8" s="12">
        <f t="shared" ref="G8:H8" si="0">SUM(G10:G28)</f>
        <v>1578</v>
      </c>
      <c r="H8" s="12">
        <f t="shared" si="0"/>
        <v>2106</v>
      </c>
      <c r="I8" s="15"/>
      <c r="J8" s="166"/>
      <c r="K8" s="116"/>
      <c r="M8" s="116"/>
      <c r="N8" s="116"/>
    </row>
    <row r="9" spans="1:14" ht="14.1" customHeight="1" x14ac:dyDescent="0.2">
      <c r="A9" s="144"/>
      <c r="B9" s="25"/>
      <c r="C9" s="25"/>
      <c r="D9" s="25"/>
      <c r="E9" s="13"/>
      <c r="F9" s="49"/>
      <c r="G9" s="25"/>
      <c r="H9" s="25"/>
      <c r="I9" s="25"/>
      <c r="J9" s="166"/>
      <c r="K9" s="116"/>
      <c r="M9" s="116"/>
      <c r="N9" s="116"/>
    </row>
    <row r="10" spans="1:14" ht="14.1" customHeight="1" x14ac:dyDescent="0.2">
      <c r="A10" s="9" t="s">
        <v>352</v>
      </c>
      <c r="B10" s="15">
        <v>566</v>
      </c>
      <c r="C10" s="15">
        <v>290</v>
      </c>
      <c r="D10" s="15">
        <v>276</v>
      </c>
      <c r="E10" s="15"/>
      <c r="F10" s="15">
        <f>G10+H10</f>
        <v>533</v>
      </c>
      <c r="G10" s="15">
        <v>267</v>
      </c>
      <c r="H10" s="15">
        <v>266</v>
      </c>
      <c r="I10" s="165"/>
      <c r="J10" s="166"/>
      <c r="K10" s="116"/>
      <c r="M10" s="116"/>
      <c r="N10" s="116"/>
    </row>
    <row r="11" spans="1:14" ht="14.1" customHeight="1" x14ac:dyDescent="0.2">
      <c r="A11" s="9" t="s">
        <v>14</v>
      </c>
      <c r="B11" s="15">
        <v>216</v>
      </c>
      <c r="C11" s="15">
        <v>85</v>
      </c>
      <c r="D11" s="15">
        <v>131</v>
      </c>
      <c r="E11" s="15"/>
      <c r="F11" s="15">
        <f t="shared" ref="F11:F28" si="1">G11+H11</f>
        <v>218</v>
      </c>
      <c r="G11" s="15">
        <v>89</v>
      </c>
      <c r="H11" s="15">
        <v>129</v>
      </c>
      <c r="I11" s="165"/>
      <c r="J11" s="166"/>
      <c r="K11" s="116"/>
      <c r="M11" s="116"/>
      <c r="N11" s="116"/>
    </row>
    <row r="12" spans="1:14" ht="14.1" customHeight="1" x14ac:dyDescent="0.2">
      <c r="A12" s="9" t="s">
        <v>353</v>
      </c>
      <c r="B12" s="15">
        <v>175</v>
      </c>
      <c r="C12" s="15">
        <v>39</v>
      </c>
      <c r="D12" s="15">
        <v>136</v>
      </c>
      <c r="E12" s="15"/>
      <c r="F12" s="15">
        <f t="shared" si="1"/>
        <v>189</v>
      </c>
      <c r="G12" s="15">
        <v>41</v>
      </c>
      <c r="H12" s="15">
        <v>148</v>
      </c>
      <c r="I12" s="165"/>
      <c r="J12" s="166"/>
      <c r="K12" s="116"/>
      <c r="M12" s="116"/>
      <c r="N12" s="116"/>
    </row>
    <row r="13" spans="1:14" ht="14.1" customHeight="1" x14ac:dyDescent="0.2">
      <c r="A13" s="9" t="s">
        <v>365</v>
      </c>
      <c r="B13" s="15">
        <v>88</v>
      </c>
      <c r="C13" s="15">
        <v>32</v>
      </c>
      <c r="D13" s="15">
        <v>56</v>
      </c>
      <c r="E13" s="15"/>
      <c r="F13" s="15">
        <f t="shared" si="1"/>
        <v>86</v>
      </c>
      <c r="G13" s="15">
        <v>34</v>
      </c>
      <c r="H13" s="15">
        <v>52</v>
      </c>
      <c r="I13" s="165"/>
      <c r="J13" s="166"/>
      <c r="K13" s="116"/>
      <c r="M13" s="116"/>
      <c r="N13" s="116"/>
    </row>
    <row r="14" spans="1:14" ht="14.1" customHeight="1" x14ac:dyDescent="0.2">
      <c r="A14" s="9" t="s">
        <v>354</v>
      </c>
      <c r="B14" s="15">
        <v>301</v>
      </c>
      <c r="C14" s="15">
        <v>17</v>
      </c>
      <c r="D14" s="15">
        <v>284</v>
      </c>
      <c r="E14" s="15"/>
      <c r="F14" s="15">
        <f t="shared" si="1"/>
        <v>310</v>
      </c>
      <c r="G14" s="15">
        <v>19</v>
      </c>
      <c r="H14" s="15">
        <v>291</v>
      </c>
      <c r="I14" s="165"/>
      <c r="J14" s="166"/>
      <c r="K14" s="116"/>
      <c r="M14" s="116"/>
      <c r="N14" s="116"/>
    </row>
    <row r="15" spans="1:14" ht="14.1" customHeight="1" x14ac:dyDescent="0.2">
      <c r="A15" s="9" t="s">
        <v>355</v>
      </c>
      <c r="B15" s="15">
        <v>578</v>
      </c>
      <c r="C15" s="15">
        <v>231</v>
      </c>
      <c r="D15" s="15">
        <v>347</v>
      </c>
      <c r="E15" s="15"/>
      <c r="F15" s="15">
        <f t="shared" si="1"/>
        <v>587</v>
      </c>
      <c r="G15" s="15">
        <v>221</v>
      </c>
      <c r="H15" s="15">
        <v>366</v>
      </c>
      <c r="I15" s="165"/>
      <c r="J15" s="166"/>
      <c r="K15" s="116"/>
      <c r="M15" s="116"/>
      <c r="N15" s="116"/>
    </row>
    <row r="16" spans="1:14" ht="14.1" customHeight="1" x14ac:dyDescent="0.2">
      <c r="A16" s="9" t="s">
        <v>356</v>
      </c>
      <c r="B16" s="15">
        <v>97</v>
      </c>
      <c r="C16" s="15">
        <v>23</v>
      </c>
      <c r="D16" s="15">
        <v>74</v>
      </c>
      <c r="E16" s="15"/>
      <c r="F16" s="15">
        <f t="shared" si="1"/>
        <v>101</v>
      </c>
      <c r="G16" s="15">
        <v>22</v>
      </c>
      <c r="H16" s="15">
        <v>79</v>
      </c>
      <c r="I16" s="165"/>
      <c r="J16" s="166"/>
      <c r="K16" s="116"/>
      <c r="M16" s="116"/>
      <c r="N16" s="116"/>
    </row>
    <row r="17" spans="1:14" ht="14.1" customHeight="1" x14ac:dyDescent="0.2">
      <c r="A17" s="9" t="s">
        <v>357</v>
      </c>
      <c r="B17" s="15">
        <v>309</v>
      </c>
      <c r="C17" s="15">
        <v>40</v>
      </c>
      <c r="D17" s="15">
        <v>269</v>
      </c>
      <c r="E17" s="15"/>
      <c r="F17" s="15">
        <f t="shared" si="1"/>
        <v>316</v>
      </c>
      <c r="G17" s="15">
        <v>37</v>
      </c>
      <c r="H17" s="15">
        <v>279</v>
      </c>
      <c r="I17" s="165"/>
      <c r="J17" s="166"/>
      <c r="K17" s="116"/>
      <c r="M17" s="116"/>
      <c r="N17" s="116"/>
    </row>
    <row r="18" spans="1:14" ht="14.1" customHeight="1" x14ac:dyDescent="0.2">
      <c r="A18" s="9" t="s">
        <v>358</v>
      </c>
      <c r="B18" s="15">
        <v>100</v>
      </c>
      <c r="C18" s="15">
        <v>26</v>
      </c>
      <c r="D18" s="15">
        <v>74</v>
      </c>
      <c r="E18" s="15"/>
      <c r="F18" s="15">
        <f t="shared" si="1"/>
        <v>103</v>
      </c>
      <c r="G18" s="15">
        <v>22</v>
      </c>
      <c r="H18" s="15">
        <v>81</v>
      </c>
      <c r="I18" s="165"/>
      <c r="J18" s="166"/>
      <c r="K18" s="116"/>
      <c r="M18" s="116"/>
      <c r="N18" s="116"/>
    </row>
    <row r="19" spans="1:14" ht="14.1" customHeight="1" x14ac:dyDescent="0.2">
      <c r="A19" s="9" t="s">
        <v>359</v>
      </c>
      <c r="B19" s="15">
        <v>90</v>
      </c>
      <c r="C19" s="15">
        <v>60</v>
      </c>
      <c r="D19" s="15">
        <v>30</v>
      </c>
      <c r="E19" s="15"/>
      <c r="F19" s="15">
        <f t="shared" si="1"/>
        <v>95</v>
      </c>
      <c r="G19" s="15">
        <v>63</v>
      </c>
      <c r="H19" s="15">
        <v>32</v>
      </c>
      <c r="I19" s="165"/>
      <c r="J19" s="166"/>
      <c r="K19" s="116"/>
      <c r="M19" s="116"/>
      <c r="N19" s="116"/>
    </row>
    <row r="20" spans="1:14" ht="14.1" customHeight="1" x14ac:dyDescent="0.2">
      <c r="A20" s="9" t="s">
        <v>360</v>
      </c>
      <c r="B20" s="15">
        <v>86</v>
      </c>
      <c r="C20" s="15">
        <v>17</v>
      </c>
      <c r="D20" s="15">
        <v>69</v>
      </c>
      <c r="E20" s="15"/>
      <c r="F20" s="15">
        <f t="shared" si="1"/>
        <v>84</v>
      </c>
      <c r="G20" s="15">
        <v>14</v>
      </c>
      <c r="H20" s="15">
        <v>70</v>
      </c>
      <c r="I20" s="165"/>
      <c r="J20" s="166"/>
      <c r="K20" s="116"/>
      <c r="M20" s="116"/>
      <c r="N20" s="116"/>
    </row>
    <row r="21" spans="1:14" ht="14.1" customHeight="1" x14ac:dyDescent="0.2">
      <c r="A21" s="9" t="s">
        <v>189</v>
      </c>
      <c r="B21" s="15">
        <v>78</v>
      </c>
      <c r="C21" s="15">
        <v>40</v>
      </c>
      <c r="D21" s="15">
        <v>38</v>
      </c>
      <c r="E21" s="15"/>
      <c r="F21" s="15">
        <f t="shared" si="1"/>
        <v>82</v>
      </c>
      <c r="G21" s="15">
        <v>48</v>
      </c>
      <c r="H21" s="15">
        <v>34</v>
      </c>
      <c r="I21" s="165"/>
      <c r="J21" s="166"/>
      <c r="K21" s="116"/>
      <c r="M21" s="116"/>
      <c r="N21" s="116"/>
    </row>
    <row r="22" spans="1:14" ht="14.1" customHeight="1" x14ac:dyDescent="0.2">
      <c r="A22" s="9" t="s">
        <v>54</v>
      </c>
      <c r="B22" s="15">
        <v>149</v>
      </c>
      <c r="C22" s="15">
        <v>63</v>
      </c>
      <c r="D22" s="15">
        <v>86</v>
      </c>
      <c r="E22" s="15"/>
      <c r="F22" s="15">
        <f t="shared" si="1"/>
        <v>142</v>
      </c>
      <c r="G22" s="15">
        <v>56</v>
      </c>
      <c r="H22" s="15">
        <v>86</v>
      </c>
      <c r="I22" s="165"/>
      <c r="J22" s="166"/>
      <c r="K22" s="116"/>
      <c r="M22" s="116"/>
      <c r="N22" s="116"/>
    </row>
    <row r="23" spans="1:14" ht="14.1" customHeight="1" x14ac:dyDescent="0.2">
      <c r="A23" s="145" t="s">
        <v>361</v>
      </c>
      <c r="B23" s="15">
        <v>98</v>
      </c>
      <c r="C23" s="15">
        <v>51</v>
      </c>
      <c r="D23" s="15">
        <v>47</v>
      </c>
      <c r="E23" s="15"/>
      <c r="F23" s="15">
        <f t="shared" si="1"/>
        <v>112</v>
      </c>
      <c r="G23" s="15">
        <v>58</v>
      </c>
      <c r="H23" s="15">
        <v>54</v>
      </c>
      <c r="I23" s="165"/>
      <c r="J23" s="166"/>
      <c r="K23" s="116"/>
      <c r="M23" s="116"/>
      <c r="N23" s="116"/>
    </row>
    <row r="24" spans="1:14" ht="14.1" customHeight="1" x14ac:dyDescent="0.2">
      <c r="A24" s="9" t="s">
        <v>362</v>
      </c>
      <c r="B24" s="15">
        <v>165</v>
      </c>
      <c r="C24" s="15">
        <v>137</v>
      </c>
      <c r="D24" s="15">
        <v>28</v>
      </c>
      <c r="E24" s="15"/>
      <c r="F24" s="15">
        <f t="shared" si="1"/>
        <v>174</v>
      </c>
      <c r="G24" s="15">
        <v>142</v>
      </c>
      <c r="H24" s="15">
        <v>32</v>
      </c>
      <c r="I24" s="165"/>
      <c r="J24" s="166"/>
      <c r="K24" s="116"/>
      <c r="M24" s="116"/>
      <c r="N24" s="116"/>
    </row>
    <row r="25" spans="1:14" ht="14.1" customHeight="1" x14ac:dyDescent="0.2">
      <c r="A25" s="9" t="s">
        <v>363</v>
      </c>
      <c r="B25" s="15">
        <v>124</v>
      </c>
      <c r="C25" s="15">
        <v>78</v>
      </c>
      <c r="D25" s="15">
        <v>46</v>
      </c>
      <c r="E25" s="15"/>
      <c r="F25" s="15">
        <f t="shared" si="1"/>
        <v>130</v>
      </c>
      <c r="G25" s="15">
        <v>86</v>
      </c>
      <c r="H25" s="15">
        <v>44</v>
      </c>
      <c r="I25" s="165"/>
      <c r="J25" s="166"/>
      <c r="K25" s="116"/>
      <c r="M25" s="116"/>
      <c r="N25" s="116"/>
    </row>
    <row r="26" spans="1:14" ht="14.1" customHeight="1" x14ac:dyDescent="0.2">
      <c r="A26" s="145" t="s">
        <v>13</v>
      </c>
      <c r="B26" s="15">
        <v>233</v>
      </c>
      <c r="C26" s="15">
        <v>198</v>
      </c>
      <c r="D26" s="15">
        <v>35</v>
      </c>
      <c r="E26" s="15"/>
      <c r="F26" s="15">
        <f t="shared" si="1"/>
        <v>230</v>
      </c>
      <c r="G26" s="15">
        <v>195</v>
      </c>
      <c r="H26" s="15">
        <v>35</v>
      </c>
      <c r="I26" s="165"/>
      <c r="J26" s="166"/>
      <c r="K26" s="116"/>
      <c r="M26" s="116"/>
      <c r="N26" s="116"/>
    </row>
    <row r="27" spans="1:14" ht="14.1" customHeight="1" x14ac:dyDescent="0.2">
      <c r="A27" s="9" t="s">
        <v>51</v>
      </c>
      <c r="B27" s="15">
        <v>80</v>
      </c>
      <c r="C27" s="15">
        <v>70</v>
      </c>
      <c r="D27" s="15">
        <v>10</v>
      </c>
      <c r="E27" s="15"/>
      <c r="F27" s="15">
        <f t="shared" si="1"/>
        <v>88</v>
      </c>
      <c r="G27" s="15">
        <v>74</v>
      </c>
      <c r="H27" s="15">
        <v>14</v>
      </c>
      <c r="I27" s="165"/>
      <c r="J27" s="166"/>
      <c r="K27" s="116"/>
      <c r="M27" s="116"/>
      <c r="N27" s="116"/>
    </row>
    <row r="28" spans="1:14" ht="14.1" customHeight="1" x14ac:dyDescent="0.2">
      <c r="A28" s="9" t="s">
        <v>364</v>
      </c>
      <c r="B28" s="15">
        <v>89</v>
      </c>
      <c r="C28" s="15">
        <v>78</v>
      </c>
      <c r="D28" s="15">
        <v>11</v>
      </c>
      <c r="E28" s="15"/>
      <c r="F28" s="15">
        <f t="shared" si="1"/>
        <v>104</v>
      </c>
      <c r="G28" s="15">
        <v>90</v>
      </c>
      <c r="H28" s="15">
        <v>14</v>
      </c>
      <c r="I28" s="165"/>
      <c r="J28" s="166"/>
      <c r="K28" s="116"/>
      <c r="M28" s="116"/>
      <c r="N28" s="116"/>
    </row>
    <row r="29" spans="1:14" ht="14.1" customHeight="1" x14ac:dyDescent="0.2">
      <c r="A29" s="40"/>
      <c r="B29" s="146"/>
      <c r="C29" s="146"/>
      <c r="D29" s="146"/>
      <c r="E29" s="146"/>
      <c r="F29" s="146"/>
      <c r="G29" s="146"/>
      <c r="H29" s="146"/>
      <c r="I29" s="139"/>
      <c r="J29" s="139"/>
      <c r="K29" s="138"/>
    </row>
    <row r="30" spans="1:14" ht="14.1" customHeight="1" x14ac:dyDescent="0.2">
      <c r="A30" s="18" t="s">
        <v>0</v>
      </c>
      <c r="B30" s="147"/>
      <c r="C30" s="147"/>
      <c r="D30" s="147"/>
      <c r="E30" s="147"/>
      <c r="F30" s="147"/>
      <c r="G30" s="147"/>
      <c r="H30" s="147"/>
      <c r="I30" s="139"/>
      <c r="J30" s="139"/>
      <c r="K30" s="138"/>
    </row>
    <row r="31" spans="1:14" ht="14.1" customHeight="1" x14ac:dyDescent="0.2">
      <c r="F31" s="3"/>
      <c r="I31" s="139"/>
      <c r="J31" s="139"/>
      <c r="K31" s="138"/>
    </row>
    <row r="32" spans="1:14" ht="14.1" customHeight="1" x14ac:dyDescent="0.2">
      <c r="F32" s="3"/>
      <c r="I32" s="139"/>
      <c r="J32" s="139"/>
      <c r="K32" s="138"/>
    </row>
    <row r="33" spans="6:11" ht="14.1" customHeight="1" x14ac:dyDescent="0.2">
      <c r="F33" s="3"/>
      <c r="I33" s="139"/>
      <c r="J33" s="139"/>
      <c r="K33" s="138"/>
    </row>
    <row r="34" spans="6:11" ht="14.1" customHeight="1" x14ac:dyDescent="0.2">
      <c r="F34" s="3"/>
      <c r="I34" s="139"/>
      <c r="J34" s="139"/>
      <c r="K34" s="138"/>
    </row>
    <row r="35" spans="6:11" ht="14.1" customHeight="1" x14ac:dyDescent="0.2">
      <c r="F35" s="3"/>
      <c r="I35" s="139"/>
      <c r="J35" s="139"/>
      <c r="K35" s="138"/>
    </row>
    <row r="36" spans="6:11" ht="14.1" customHeight="1" x14ac:dyDescent="0.2">
      <c r="F36" s="3"/>
      <c r="I36" s="139"/>
      <c r="J36" s="139"/>
      <c r="K36" s="138"/>
    </row>
    <row r="37" spans="6:11" ht="14.1" customHeight="1" x14ac:dyDescent="0.2">
      <c r="F37" s="3"/>
      <c r="I37" s="15"/>
      <c r="J37" s="15"/>
    </row>
    <row r="38" spans="6:11" ht="14.1" customHeight="1" x14ac:dyDescent="0.2">
      <c r="F38" s="3"/>
      <c r="I38" s="139"/>
      <c r="J38" s="139"/>
    </row>
    <row r="39" spans="6:11" ht="14.1" customHeight="1" x14ac:dyDescent="0.2">
      <c r="F39" s="3"/>
      <c r="I39" s="138"/>
      <c r="J39" s="140"/>
    </row>
    <row r="40" spans="6:11" ht="14.1" customHeight="1" x14ac:dyDescent="0.2">
      <c r="F40" s="3"/>
      <c r="I40" s="141"/>
      <c r="J40" s="139"/>
    </row>
    <row r="41" spans="6:11" ht="14.1" customHeight="1" x14ac:dyDescent="0.2">
      <c r="F41" s="3"/>
      <c r="I41" s="139"/>
      <c r="J41" s="139"/>
    </row>
    <row r="42" spans="6:11" ht="14.1" customHeight="1" x14ac:dyDescent="0.2">
      <c r="F42" s="3"/>
      <c r="I42" s="139"/>
      <c r="J42" s="139"/>
    </row>
    <row r="43" spans="6:11" ht="14.1" customHeight="1" x14ac:dyDescent="0.2">
      <c r="F43" s="3"/>
      <c r="I43" s="139"/>
      <c r="J43" s="139"/>
    </row>
    <row r="44" spans="6:11" ht="14.1" customHeight="1" x14ac:dyDescent="0.2">
      <c r="F44" s="3"/>
      <c r="I44" s="139"/>
      <c r="J44" s="139"/>
    </row>
    <row r="45" spans="6:11" ht="14.1" customHeight="1" x14ac:dyDescent="0.2">
      <c r="F45" s="3"/>
      <c r="I45" s="138"/>
      <c r="J45" s="140"/>
    </row>
    <row r="46" spans="6:11" ht="14.1" customHeight="1" x14ac:dyDescent="0.2">
      <c r="F46" s="3"/>
      <c r="I46" s="141"/>
      <c r="J46" s="139"/>
    </row>
    <row r="47" spans="6:11" ht="14.1" customHeight="1" x14ac:dyDescent="0.2">
      <c r="F47" s="3"/>
      <c r="I47" s="139"/>
      <c r="J47" s="139"/>
    </row>
    <row r="48" spans="6:11" ht="14.1" customHeight="1" x14ac:dyDescent="0.2">
      <c r="F48" s="3"/>
      <c r="I48" s="139"/>
      <c r="J48" s="139"/>
    </row>
    <row r="49" spans="1:10" ht="14.1" customHeight="1" x14ac:dyDescent="0.2">
      <c r="F49" s="3"/>
      <c r="I49" s="139"/>
      <c r="J49" s="139"/>
    </row>
    <row r="50" spans="1:10" ht="14.1" customHeight="1" x14ac:dyDescent="0.2">
      <c r="F50" s="3"/>
      <c r="I50" s="139"/>
      <c r="J50" s="139"/>
    </row>
    <row r="51" spans="1:10" ht="14.1" customHeight="1" x14ac:dyDescent="0.2">
      <c r="F51" s="3"/>
      <c r="I51" s="139"/>
      <c r="J51" s="139"/>
    </row>
    <row r="52" spans="1:10" ht="14.1" customHeight="1" x14ac:dyDescent="0.2">
      <c r="F52" s="3"/>
      <c r="I52" s="139"/>
      <c r="J52" s="139"/>
    </row>
    <row r="53" spans="1:10" ht="14.1" customHeight="1" x14ac:dyDescent="0.2">
      <c r="F53" s="3"/>
      <c r="I53" s="142"/>
      <c r="J53" s="143"/>
    </row>
    <row r="54" spans="1:10" ht="14.1" customHeight="1" x14ac:dyDescent="0.2">
      <c r="F54" s="3"/>
      <c r="I54" s="141"/>
      <c r="J54" s="139"/>
    </row>
    <row r="55" spans="1:10" ht="12.95" customHeight="1" x14ac:dyDescent="0.2">
      <c r="F55" s="3"/>
      <c r="I55" s="138"/>
      <c r="J55" s="138"/>
    </row>
    <row r="56" spans="1:10" ht="11.25" customHeight="1" x14ac:dyDescent="0.2">
      <c r="F56" s="3"/>
      <c r="I56" s="138"/>
      <c r="J56" s="138"/>
    </row>
    <row r="57" spans="1:10" ht="11.25" customHeight="1" x14ac:dyDescent="0.2">
      <c r="F57" s="3"/>
      <c r="I57" s="138"/>
      <c r="J57" s="138"/>
    </row>
    <row r="58" spans="1:10" ht="11.25" customHeight="1" x14ac:dyDescent="0.2">
      <c r="F58" s="3"/>
      <c r="I58" s="138"/>
      <c r="J58" s="138"/>
    </row>
    <row r="59" spans="1:10" ht="11.25" customHeight="1" x14ac:dyDescent="0.2">
      <c r="F59" s="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8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1" type="noConversion"/>
  <conditionalFormatting sqref="K8:K28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0:N28">
    <cfRule type="colorScale" priority="3">
      <colorScale>
        <cfvo type="min"/>
        <cfvo type="max"/>
        <color rgb="FFFCFCFF"/>
        <color rgb="FF63BE7B"/>
      </colorScale>
    </cfRule>
  </conditionalFormatting>
  <conditionalFormatting sqref="M10:M28">
    <cfRule type="colorScale" priority="2">
      <colorScale>
        <cfvo type="min"/>
        <cfvo type="max"/>
        <color rgb="FFFFEF9C"/>
        <color rgb="FF63BE7B"/>
      </colorScale>
    </cfRule>
  </conditionalFormatting>
  <conditionalFormatting sqref="J8:J2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N311"/>
  <sheetViews>
    <sheetView zoomScaleNormal="100" zoomScaleSheetLayoutView="40" workbookViewId="0">
      <selection activeCell="K41" sqref="K41"/>
    </sheetView>
  </sheetViews>
  <sheetFormatPr baseColWidth="10" defaultColWidth="7.42578125" defaultRowHeight="11.25" customHeight="1" x14ac:dyDescent="0.2"/>
  <cols>
    <col min="1" max="1" width="46.28515625" style="3" customWidth="1"/>
    <col min="2" max="4" width="7.28515625" style="3" customWidth="1"/>
    <col min="5" max="5" width="3.42578125" style="3" customWidth="1"/>
    <col min="6" max="6" width="6.7109375" style="3" customWidth="1"/>
    <col min="7" max="7" width="7.140625" style="3" customWidth="1"/>
    <col min="8" max="8" width="6.7109375" style="94" customWidth="1"/>
    <col min="9" max="12" width="7.42578125" style="3" customWidth="1"/>
    <col min="13" max="16383" width="7.42578125" style="3"/>
    <col min="16384" max="16384" width="22.5703125" style="3" customWidth="1"/>
  </cols>
  <sheetData>
    <row r="1" spans="1:14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4" ht="14.1" customHeight="1" x14ac:dyDescent="0.2">
      <c r="H2" s="3"/>
      <c r="J2" s="123" t="s">
        <v>257</v>
      </c>
    </row>
    <row r="3" spans="1:14" ht="14.1" customHeight="1" x14ac:dyDescent="0.2">
      <c r="A3" s="4" t="s">
        <v>527</v>
      </c>
      <c r="F3" s="94"/>
      <c r="H3" s="3"/>
    </row>
    <row r="4" spans="1:14" ht="14.1" customHeight="1" x14ac:dyDescent="0.2">
      <c r="A4" s="4"/>
      <c r="F4" s="94"/>
      <c r="H4" s="3"/>
    </row>
    <row r="5" spans="1:14" ht="14.1" customHeight="1" x14ac:dyDescent="0.2">
      <c r="A5" s="130"/>
      <c r="B5" s="124" t="s">
        <v>272</v>
      </c>
      <c r="C5" s="124"/>
      <c r="D5" s="124"/>
      <c r="E5" s="130"/>
      <c r="F5" s="124" t="s">
        <v>487</v>
      </c>
      <c r="G5" s="124"/>
      <c r="H5" s="124"/>
    </row>
    <row r="6" spans="1:14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4" ht="14.1" customHeight="1" x14ac:dyDescent="0.2">
      <c r="A7" s="10"/>
      <c r="B7" s="15"/>
      <c r="C7" s="15"/>
      <c r="D7" s="15"/>
      <c r="E7" s="15"/>
      <c r="F7" s="15"/>
      <c r="G7" s="15"/>
      <c r="H7" s="15"/>
    </row>
    <row r="8" spans="1:14" ht="14.1" customHeight="1" x14ac:dyDescent="0.2">
      <c r="A8" s="148" t="s">
        <v>526</v>
      </c>
      <c r="B8" s="15">
        <f>SUM(C8:D8)</f>
        <v>239</v>
      </c>
      <c r="C8" s="15">
        <f>SUM(C10:C33)</f>
        <v>124</v>
      </c>
      <c r="D8" s="15">
        <f>SUM(D10:D33)</f>
        <v>115</v>
      </c>
      <c r="E8" s="15"/>
      <c r="F8" s="15">
        <f>SUM(G8:H8)</f>
        <v>361</v>
      </c>
      <c r="G8" s="15">
        <f>SUM(G10:G33)</f>
        <v>182</v>
      </c>
      <c r="H8" s="15">
        <f>SUM(H10:H33)</f>
        <v>179</v>
      </c>
      <c r="I8" s="12"/>
      <c r="J8" s="166"/>
      <c r="K8" s="166"/>
      <c r="L8" s="15"/>
      <c r="N8" s="116"/>
    </row>
    <row r="9" spans="1:14" ht="14.1" customHeight="1" x14ac:dyDescent="0.2">
      <c r="A9" s="10"/>
      <c r="B9" s="15"/>
      <c r="C9" s="15"/>
      <c r="D9" s="15"/>
      <c r="E9" s="13"/>
      <c r="F9" s="15"/>
      <c r="G9" s="12"/>
      <c r="H9" s="15"/>
      <c r="I9" s="12"/>
      <c r="J9" s="15"/>
      <c r="K9" s="15"/>
      <c r="L9" s="15"/>
    </row>
    <row r="10" spans="1:14" ht="14.1" customHeight="1" x14ac:dyDescent="0.2">
      <c r="A10" s="9" t="s">
        <v>386</v>
      </c>
      <c r="B10" s="15">
        <f>SUM(C10:D10)</f>
        <v>11</v>
      </c>
      <c r="C10" s="15">
        <v>6</v>
      </c>
      <c r="D10" s="15">
        <v>5</v>
      </c>
      <c r="E10" s="15"/>
      <c r="F10" s="15">
        <f>SUM(G10:H10)</f>
        <v>2</v>
      </c>
      <c r="G10" s="15">
        <v>1</v>
      </c>
      <c r="H10" s="15">
        <v>1</v>
      </c>
      <c r="I10" s="12"/>
      <c r="J10" s="15"/>
      <c r="K10" s="15"/>
      <c r="L10" s="15"/>
    </row>
    <row r="11" spans="1:14" ht="14.1" customHeight="1" x14ac:dyDescent="0.2">
      <c r="A11" s="9" t="s">
        <v>366</v>
      </c>
      <c r="B11" s="15">
        <f>SUM(C11:D11)</f>
        <v>3</v>
      </c>
      <c r="C11" s="15">
        <v>2</v>
      </c>
      <c r="D11" s="15">
        <v>1</v>
      </c>
      <c r="E11" s="15"/>
      <c r="F11" s="15" t="s">
        <v>15</v>
      </c>
      <c r="G11" s="15" t="s">
        <v>15</v>
      </c>
      <c r="H11" s="15" t="s">
        <v>15</v>
      </c>
      <c r="I11" s="12"/>
      <c r="J11" s="15"/>
      <c r="K11" s="15"/>
      <c r="L11" s="15"/>
    </row>
    <row r="12" spans="1:14" ht="14.1" customHeight="1" x14ac:dyDescent="0.2">
      <c r="A12" s="9" t="s">
        <v>367</v>
      </c>
      <c r="B12" s="15" t="s">
        <v>15</v>
      </c>
      <c r="C12" s="15" t="s">
        <v>15</v>
      </c>
      <c r="D12" s="15" t="s">
        <v>15</v>
      </c>
      <c r="E12" s="15"/>
      <c r="F12" s="15">
        <f>SUM(G12:H12)</f>
        <v>12</v>
      </c>
      <c r="G12" s="15">
        <v>5</v>
      </c>
      <c r="H12" s="15">
        <v>7</v>
      </c>
      <c r="I12" s="12"/>
      <c r="J12" s="15"/>
      <c r="K12" s="15"/>
      <c r="L12" s="15"/>
    </row>
    <row r="13" spans="1:14" ht="14.1" customHeight="1" x14ac:dyDescent="0.2">
      <c r="A13" s="9" t="s">
        <v>368</v>
      </c>
      <c r="B13" s="15">
        <f>SUM(C13:D13)</f>
        <v>30</v>
      </c>
      <c r="C13" s="15">
        <v>14</v>
      </c>
      <c r="D13" s="15">
        <v>16</v>
      </c>
      <c r="E13" s="15"/>
      <c r="F13" s="15">
        <f>SUM(G13:H13)</f>
        <v>44</v>
      </c>
      <c r="G13" s="15">
        <v>12</v>
      </c>
      <c r="H13" s="15">
        <v>32</v>
      </c>
      <c r="I13" s="12"/>
      <c r="J13" s="15"/>
      <c r="K13" s="15"/>
      <c r="L13" s="15"/>
    </row>
    <row r="14" spans="1:14" ht="14.1" customHeight="1" x14ac:dyDescent="0.2">
      <c r="A14" s="9" t="s">
        <v>369</v>
      </c>
      <c r="B14" s="15" t="s">
        <v>15</v>
      </c>
      <c r="C14" s="15" t="s">
        <v>15</v>
      </c>
      <c r="D14" s="15" t="s">
        <v>15</v>
      </c>
      <c r="E14" s="15"/>
      <c r="F14" s="15">
        <f>SUM(G14:H14)</f>
        <v>15</v>
      </c>
      <c r="G14" s="15">
        <v>7</v>
      </c>
      <c r="H14" s="15">
        <v>8</v>
      </c>
      <c r="I14" s="12"/>
      <c r="J14" s="15"/>
      <c r="K14" s="15"/>
      <c r="L14" s="15"/>
    </row>
    <row r="15" spans="1:14" ht="14.1" customHeight="1" x14ac:dyDescent="0.2">
      <c r="A15" s="9" t="s">
        <v>186</v>
      </c>
      <c r="B15" s="15">
        <f>SUM(C15:D15)</f>
        <v>3</v>
      </c>
      <c r="C15" s="15" t="s">
        <v>15</v>
      </c>
      <c r="D15" s="15">
        <v>3</v>
      </c>
      <c r="E15" s="15"/>
      <c r="F15" s="15">
        <f>SUM(G15:H15)</f>
        <v>1</v>
      </c>
      <c r="G15" s="15" t="s">
        <v>15</v>
      </c>
      <c r="H15" s="15">
        <v>1</v>
      </c>
      <c r="I15" s="12"/>
      <c r="J15" s="15"/>
      <c r="K15" s="15"/>
      <c r="L15" s="15"/>
    </row>
    <row r="16" spans="1:14" ht="14.1" customHeight="1" x14ac:dyDescent="0.2">
      <c r="A16" s="9" t="s">
        <v>185</v>
      </c>
      <c r="B16" s="15">
        <f>SUM(C16:D16)</f>
        <v>10</v>
      </c>
      <c r="C16" s="15">
        <v>6</v>
      </c>
      <c r="D16" s="15">
        <v>4</v>
      </c>
      <c r="E16" s="15"/>
      <c r="F16" s="15" t="s">
        <v>15</v>
      </c>
      <c r="G16" s="15" t="s">
        <v>15</v>
      </c>
      <c r="H16" s="15" t="s">
        <v>15</v>
      </c>
      <c r="I16" s="12"/>
      <c r="J16" s="15"/>
      <c r="K16" s="15"/>
      <c r="L16" s="15"/>
    </row>
    <row r="17" spans="1:12" ht="14.1" customHeight="1" x14ac:dyDescent="0.2">
      <c r="A17" s="9" t="s">
        <v>370</v>
      </c>
      <c r="B17" s="15">
        <f>SUM(C17:D17)</f>
        <v>3</v>
      </c>
      <c r="C17" s="15" t="s">
        <v>15</v>
      </c>
      <c r="D17" s="15">
        <v>3</v>
      </c>
      <c r="E17" s="15"/>
      <c r="F17" s="15">
        <f>SUM(G17:H17)</f>
        <v>1</v>
      </c>
      <c r="G17" s="15" t="s">
        <v>146</v>
      </c>
      <c r="H17" s="15">
        <v>1</v>
      </c>
      <c r="I17" s="12"/>
      <c r="J17" s="15"/>
      <c r="K17" s="15"/>
      <c r="L17" s="15"/>
    </row>
    <row r="18" spans="1:12" ht="14.1" customHeight="1" x14ac:dyDescent="0.2">
      <c r="A18" s="9" t="s">
        <v>371</v>
      </c>
      <c r="B18" s="15" t="s">
        <v>15</v>
      </c>
      <c r="C18" s="15" t="s">
        <v>15</v>
      </c>
      <c r="D18" s="15" t="s">
        <v>15</v>
      </c>
      <c r="E18" s="15"/>
      <c r="F18" s="15">
        <f>SUM(G18:H18)</f>
        <v>12</v>
      </c>
      <c r="G18" s="15">
        <v>8</v>
      </c>
      <c r="H18" s="15">
        <v>4</v>
      </c>
      <c r="I18" s="12"/>
      <c r="J18" s="15"/>
      <c r="K18" s="15"/>
      <c r="L18" s="15"/>
    </row>
    <row r="19" spans="1:12" ht="14.1" customHeight="1" x14ac:dyDescent="0.2">
      <c r="A19" s="9" t="s">
        <v>230</v>
      </c>
      <c r="B19" s="15">
        <f>SUM(C19:D19)</f>
        <v>37</v>
      </c>
      <c r="C19" s="15">
        <v>24</v>
      </c>
      <c r="D19" s="15">
        <v>13</v>
      </c>
      <c r="E19" s="15"/>
      <c r="F19" s="15">
        <f>SUM(G19:H19)</f>
        <v>60</v>
      </c>
      <c r="G19" s="15">
        <v>37</v>
      </c>
      <c r="H19" s="15">
        <v>23</v>
      </c>
      <c r="I19" s="12"/>
      <c r="J19" s="15"/>
      <c r="K19" s="15"/>
      <c r="L19" s="15"/>
    </row>
    <row r="20" spans="1:12" ht="14.1" customHeight="1" x14ac:dyDescent="0.2">
      <c r="A20" s="9" t="s">
        <v>372</v>
      </c>
      <c r="B20" s="15">
        <f>SUM(C20:D20)</f>
        <v>4</v>
      </c>
      <c r="C20" s="15" t="s">
        <v>15</v>
      </c>
      <c r="D20" s="15">
        <v>4</v>
      </c>
      <c r="E20" s="15"/>
      <c r="F20" s="15" t="s">
        <v>15</v>
      </c>
      <c r="G20" s="15" t="s">
        <v>15</v>
      </c>
      <c r="H20" s="15" t="s">
        <v>15</v>
      </c>
      <c r="I20" s="12"/>
      <c r="J20" s="15"/>
      <c r="K20" s="15"/>
      <c r="L20" s="15"/>
    </row>
    <row r="21" spans="1:12" ht="14.1" customHeight="1" x14ac:dyDescent="0.2">
      <c r="A21" s="9" t="s">
        <v>373</v>
      </c>
      <c r="B21" s="15" t="s">
        <v>15</v>
      </c>
      <c r="C21" s="15" t="s">
        <v>15</v>
      </c>
      <c r="D21" s="15" t="s">
        <v>15</v>
      </c>
      <c r="E21" s="15"/>
      <c r="F21" s="15">
        <f t="shared" ref="F21:F33" si="0">SUM(G21:H21)</f>
        <v>19</v>
      </c>
      <c r="G21" s="15">
        <v>8</v>
      </c>
      <c r="H21" s="15">
        <v>11</v>
      </c>
      <c r="I21" s="12"/>
      <c r="J21" s="12"/>
      <c r="L21" s="36"/>
    </row>
    <row r="22" spans="1:12" ht="14.1" customHeight="1" x14ac:dyDescent="0.2">
      <c r="A22" s="9" t="s">
        <v>374</v>
      </c>
      <c r="B22" s="15">
        <f>SUM(C22:D22)</f>
        <v>3</v>
      </c>
      <c r="C22" s="15">
        <v>1</v>
      </c>
      <c r="D22" s="15">
        <v>2</v>
      </c>
      <c r="E22" s="15"/>
      <c r="F22" s="15">
        <f t="shared" si="0"/>
        <v>2</v>
      </c>
      <c r="G22" s="15" t="s">
        <v>15</v>
      </c>
      <c r="H22" s="15">
        <v>2</v>
      </c>
      <c r="I22" s="12"/>
      <c r="J22" s="12"/>
      <c r="K22" s="12"/>
      <c r="L22" s="15"/>
    </row>
    <row r="23" spans="1:12" ht="14.1" customHeight="1" x14ac:dyDescent="0.2">
      <c r="A23" s="9" t="s">
        <v>375</v>
      </c>
      <c r="B23" s="15">
        <f>SUM(C23:D23)</f>
        <v>7</v>
      </c>
      <c r="C23" s="15">
        <v>5</v>
      </c>
      <c r="D23" s="15">
        <v>2</v>
      </c>
      <c r="E23" s="15"/>
      <c r="F23" s="15">
        <f t="shared" si="0"/>
        <v>6</v>
      </c>
      <c r="G23" s="15">
        <v>4</v>
      </c>
      <c r="H23" s="15">
        <v>2</v>
      </c>
      <c r="I23" s="12"/>
      <c r="J23" s="15"/>
      <c r="K23" s="15"/>
      <c r="L23" s="15"/>
    </row>
    <row r="24" spans="1:12" ht="14.1" customHeight="1" x14ac:dyDescent="0.2">
      <c r="A24" s="9" t="s">
        <v>376</v>
      </c>
      <c r="B24" s="15">
        <f>SUM(C24:D24)</f>
        <v>29</v>
      </c>
      <c r="C24" s="15">
        <v>23</v>
      </c>
      <c r="D24" s="15">
        <v>6</v>
      </c>
      <c r="E24" s="15"/>
      <c r="F24" s="15">
        <f t="shared" si="0"/>
        <v>46</v>
      </c>
      <c r="G24" s="15">
        <v>37</v>
      </c>
      <c r="H24" s="15">
        <v>9</v>
      </c>
      <c r="I24" s="12"/>
      <c r="J24" s="15"/>
      <c r="K24" s="15"/>
      <c r="L24" s="15"/>
    </row>
    <row r="25" spans="1:12" ht="14.1" customHeight="1" x14ac:dyDescent="0.2">
      <c r="A25" s="9" t="s">
        <v>377</v>
      </c>
      <c r="B25" s="15" t="s">
        <v>15</v>
      </c>
      <c r="C25" s="15" t="s">
        <v>15</v>
      </c>
      <c r="D25" s="15" t="s">
        <v>15</v>
      </c>
      <c r="E25" s="15"/>
      <c r="F25" s="15">
        <f t="shared" si="0"/>
        <v>13</v>
      </c>
      <c r="G25" s="15">
        <v>12</v>
      </c>
      <c r="H25" s="15">
        <v>1</v>
      </c>
      <c r="I25" s="12"/>
      <c r="J25" s="15"/>
      <c r="K25" s="15"/>
      <c r="L25" s="15"/>
    </row>
    <row r="26" spans="1:12" ht="14.1" customHeight="1" x14ac:dyDescent="0.2">
      <c r="A26" s="9" t="s">
        <v>378</v>
      </c>
      <c r="B26" s="15" t="s">
        <v>15</v>
      </c>
      <c r="C26" s="15" t="s">
        <v>15</v>
      </c>
      <c r="D26" s="15" t="s">
        <v>15</v>
      </c>
      <c r="E26" s="15"/>
      <c r="F26" s="15">
        <f t="shared" si="0"/>
        <v>13</v>
      </c>
      <c r="G26" s="15">
        <v>9</v>
      </c>
      <c r="H26" s="15">
        <v>4</v>
      </c>
      <c r="I26" s="12"/>
      <c r="J26" s="15"/>
      <c r="K26" s="15"/>
      <c r="L26" s="15"/>
    </row>
    <row r="27" spans="1:12" ht="14.1" customHeight="1" x14ac:dyDescent="0.2">
      <c r="A27" s="9" t="s">
        <v>385</v>
      </c>
      <c r="B27" s="15">
        <f t="shared" ref="B27:B33" si="1">SUM(C27:D27)</f>
        <v>8</v>
      </c>
      <c r="C27" s="15">
        <v>2</v>
      </c>
      <c r="D27" s="15">
        <v>6</v>
      </c>
      <c r="E27" s="15"/>
      <c r="F27" s="15">
        <f t="shared" si="0"/>
        <v>13</v>
      </c>
      <c r="G27" s="15">
        <v>5</v>
      </c>
      <c r="H27" s="15">
        <v>8</v>
      </c>
      <c r="I27" s="12"/>
      <c r="J27" s="12"/>
    </row>
    <row r="28" spans="1:12" ht="14.1" customHeight="1" x14ac:dyDescent="0.2">
      <c r="A28" s="9" t="s">
        <v>384</v>
      </c>
      <c r="B28" s="15">
        <f t="shared" si="1"/>
        <v>13</v>
      </c>
      <c r="C28" s="15">
        <v>5</v>
      </c>
      <c r="D28" s="15">
        <v>8</v>
      </c>
      <c r="E28" s="15"/>
      <c r="F28" s="15">
        <f t="shared" si="0"/>
        <v>11</v>
      </c>
      <c r="G28" s="15">
        <v>6</v>
      </c>
      <c r="H28" s="15">
        <v>5</v>
      </c>
      <c r="I28" s="11"/>
      <c r="J28" s="12"/>
      <c r="K28" s="12"/>
      <c r="L28" s="12"/>
    </row>
    <row r="29" spans="1:12" ht="14.1" customHeight="1" x14ac:dyDescent="0.2">
      <c r="A29" s="9" t="s">
        <v>383</v>
      </c>
      <c r="B29" s="15">
        <f t="shared" si="1"/>
        <v>16</v>
      </c>
      <c r="C29" s="15">
        <v>8</v>
      </c>
      <c r="D29" s="15">
        <v>8</v>
      </c>
      <c r="E29" s="15"/>
      <c r="F29" s="15">
        <f t="shared" si="0"/>
        <v>20</v>
      </c>
      <c r="G29" s="15">
        <v>13</v>
      </c>
      <c r="H29" s="15">
        <v>7</v>
      </c>
      <c r="I29" s="12"/>
      <c r="J29" s="15"/>
      <c r="K29" s="15"/>
      <c r="L29" s="15"/>
    </row>
    <row r="30" spans="1:12" ht="14.1" customHeight="1" x14ac:dyDescent="0.2">
      <c r="A30" s="9" t="s">
        <v>382</v>
      </c>
      <c r="B30" s="15">
        <f t="shared" si="1"/>
        <v>17</v>
      </c>
      <c r="C30" s="15">
        <v>4</v>
      </c>
      <c r="D30" s="15">
        <v>13</v>
      </c>
      <c r="E30" s="15"/>
      <c r="F30" s="15">
        <f t="shared" si="0"/>
        <v>29</v>
      </c>
      <c r="G30" s="15">
        <v>5</v>
      </c>
      <c r="H30" s="15">
        <v>24</v>
      </c>
      <c r="I30" s="49"/>
      <c r="J30" s="15"/>
      <c r="K30" s="15"/>
      <c r="L30" s="15"/>
    </row>
    <row r="31" spans="1:12" ht="14.1" customHeight="1" x14ac:dyDescent="0.2">
      <c r="A31" s="9" t="s">
        <v>381</v>
      </c>
      <c r="B31" s="15">
        <f t="shared" si="1"/>
        <v>15</v>
      </c>
      <c r="C31" s="15">
        <v>4</v>
      </c>
      <c r="D31" s="15">
        <v>11</v>
      </c>
      <c r="E31" s="15"/>
      <c r="F31" s="15">
        <f t="shared" si="0"/>
        <v>19</v>
      </c>
      <c r="G31" s="15">
        <v>3</v>
      </c>
      <c r="H31" s="15">
        <v>16</v>
      </c>
      <c r="I31" s="12"/>
      <c r="J31" s="15"/>
      <c r="K31" s="15"/>
      <c r="L31" s="15"/>
    </row>
    <row r="32" spans="1:12" ht="14.1" customHeight="1" x14ac:dyDescent="0.2">
      <c r="A32" s="9" t="s">
        <v>379</v>
      </c>
      <c r="B32" s="15">
        <f t="shared" si="1"/>
        <v>11</v>
      </c>
      <c r="C32" s="15">
        <v>7</v>
      </c>
      <c r="D32" s="15">
        <v>4</v>
      </c>
      <c r="E32" s="15"/>
      <c r="F32" s="15">
        <f t="shared" si="0"/>
        <v>13</v>
      </c>
      <c r="G32" s="15">
        <v>4</v>
      </c>
      <c r="H32" s="15">
        <v>9</v>
      </c>
      <c r="I32" s="12"/>
      <c r="J32" s="15"/>
      <c r="K32" s="15"/>
      <c r="L32" s="15"/>
    </row>
    <row r="33" spans="1:12" ht="14.1" customHeight="1" x14ac:dyDescent="0.2">
      <c r="A33" s="9" t="s">
        <v>380</v>
      </c>
      <c r="B33" s="15">
        <f t="shared" si="1"/>
        <v>19</v>
      </c>
      <c r="C33" s="15">
        <v>13</v>
      </c>
      <c r="D33" s="15">
        <v>6</v>
      </c>
      <c r="E33" s="15"/>
      <c r="F33" s="15">
        <f t="shared" si="0"/>
        <v>10</v>
      </c>
      <c r="G33" s="15">
        <v>6</v>
      </c>
      <c r="H33" s="15">
        <v>4</v>
      </c>
      <c r="I33" s="12"/>
      <c r="J33" s="15"/>
      <c r="K33" s="15"/>
      <c r="L33" s="15"/>
    </row>
    <row r="34" spans="1:12" ht="14.1" customHeight="1" x14ac:dyDescent="0.2">
      <c r="A34" s="40"/>
      <c r="B34" s="146"/>
      <c r="C34" s="146"/>
      <c r="D34" s="146"/>
      <c r="E34" s="146"/>
      <c r="F34" s="146"/>
      <c r="G34" s="146"/>
      <c r="H34" s="146"/>
      <c r="I34" s="12"/>
      <c r="J34" s="15"/>
      <c r="K34" s="15"/>
      <c r="L34" s="15"/>
    </row>
    <row r="35" spans="1:12" ht="14.1" customHeight="1" x14ac:dyDescent="0.2">
      <c r="A35" s="18" t="s">
        <v>0</v>
      </c>
      <c r="B35" s="147"/>
      <c r="C35" s="147"/>
      <c r="D35" s="147"/>
      <c r="E35" s="147"/>
      <c r="F35" s="147"/>
      <c r="G35" s="147"/>
      <c r="H35" s="147"/>
      <c r="I35" s="12"/>
      <c r="J35" s="12"/>
      <c r="K35" s="12"/>
      <c r="L35" s="12"/>
    </row>
    <row r="36" spans="1:12" ht="14.1" customHeight="1" x14ac:dyDescent="0.2">
      <c r="A36" s="78"/>
      <c r="B36" s="12"/>
      <c r="C36" s="12"/>
      <c r="D36" s="15"/>
      <c r="E36" s="15"/>
      <c r="F36" s="15"/>
      <c r="G36" s="13"/>
      <c r="H36" s="49"/>
      <c r="I36" s="12"/>
      <c r="J36" s="15"/>
      <c r="K36" s="15"/>
      <c r="L36" s="15"/>
    </row>
    <row r="37" spans="1:12" ht="14.1" customHeight="1" x14ac:dyDescent="0.2">
      <c r="A37" s="78"/>
      <c r="B37" s="12"/>
      <c r="C37" s="12"/>
      <c r="D37" s="12"/>
      <c r="E37" s="12"/>
      <c r="F37" s="12"/>
      <c r="G37" s="13"/>
      <c r="H37" s="49"/>
      <c r="I37" s="12"/>
      <c r="J37" s="12"/>
      <c r="K37" s="12"/>
      <c r="L37" s="12"/>
    </row>
    <row r="38" spans="1:12" ht="14.1" customHeight="1" x14ac:dyDescent="0.2">
      <c r="A38" s="10"/>
      <c r="B38" s="12"/>
      <c r="C38" s="12"/>
      <c r="D38" s="12"/>
      <c r="E38" s="12"/>
      <c r="F38" s="12"/>
      <c r="G38" s="13"/>
      <c r="H38" s="49"/>
      <c r="I38" s="12"/>
      <c r="J38" s="12"/>
      <c r="K38" s="12"/>
      <c r="L38" s="12"/>
    </row>
    <row r="39" spans="1:12" ht="14.1" customHeight="1" x14ac:dyDescent="0.2">
      <c r="A39" s="78"/>
      <c r="B39" s="12"/>
      <c r="C39" s="12"/>
      <c r="D39" s="12"/>
      <c r="E39" s="12"/>
      <c r="F39" s="12"/>
      <c r="G39" s="13"/>
      <c r="H39" s="49"/>
      <c r="I39" s="12"/>
      <c r="J39" s="12"/>
      <c r="K39" s="12"/>
      <c r="L39" s="12"/>
    </row>
    <row r="40" spans="1:12" ht="14.1" customHeight="1" x14ac:dyDescent="0.2">
      <c r="A40" s="78"/>
      <c r="B40" s="12"/>
      <c r="C40" s="12"/>
      <c r="D40" s="12"/>
      <c r="E40" s="12"/>
      <c r="F40" s="12"/>
      <c r="G40" s="13"/>
      <c r="H40" s="49"/>
      <c r="I40" s="12"/>
      <c r="J40" s="12"/>
      <c r="K40" s="12"/>
      <c r="L40" s="12"/>
    </row>
    <row r="41" spans="1:12" ht="14.1" customHeight="1" x14ac:dyDescent="0.2">
      <c r="A41" s="78"/>
      <c r="B41" s="12"/>
      <c r="C41" s="12"/>
      <c r="D41" s="12"/>
      <c r="E41" s="12"/>
      <c r="F41" s="12"/>
      <c r="G41" s="13"/>
      <c r="H41" s="49"/>
      <c r="I41" s="12"/>
      <c r="J41" s="12"/>
      <c r="K41" s="12"/>
      <c r="L41" s="12"/>
    </row>
    <row r="42" spans="1:12" ht="14.1" customHeight="1" x14ac:dyDescent="0.2">
      <c r="A42" s="78"/>
      <c r="B42" s="12"/>
      <c r="C42" s="12"/>
      <c r="D42" s="12"/>
      <c r="E42" s="12"/>
      <c r="F42" s="12"/>
      <c r="G42" s="13"/>
      <c r="H42" s="49"/>
      <c r="I42" s="12"/>
      <c r="J42" s="12"/>
      <c r="K42" s="12"/>
      <c r="L42" s="12"/>
    </row>
    <row r="43" spans="1:12" ht="14.1" customHeight="1" x14ac:dyDescent="0.2">
      <c r="A43" s="10"/>
      <c r="B43" s="12"/>
      <c r="C43" s="12"/>
      <c r="D43" s="12"/>
      <c r="E43" s="12"/>
      <c r="F43" s="12"/>
      <c r="G43" s="13"/>
      <c r="H43" s="49"/>
      <c r="I43" s="12"/>
      <c r="J43" s="12"/>
      <c r="K43" s="12"/>
      <c r="L43" s="12"/>
    </row>
    <row r="44" spans="1:12" ht="14.1" customHeight="1" x14ac:dyDescent="0.2">
      <c r="A44" s="78"/>
      <c r="F44" s="12"/>
      <c r="G44" s="13"/>
      <c r="H44" s="49"/>
      <c r="I44" s="12"/>
      <c r="J44" s="12"/>
      <c r="K44" s="12"/>
      <c r="L44" s="12"/>
    </row>
    <row r="45" spans="1:12" ht="14.1" customHeight="1" x14ac:dyDescent="0.2">
      <c r="A45" s="78"/>
      <c r="B45" s="12"/>
      <c r="C45" s="12"/>
      <c r="D45" s="12"/>
      <c r="E45" s="12"/>
      <c r="F45" s="12"/>
      <c r="G45" s="13"/>
      <c r="H45" s="49"/>
      <c r="I45" s="12"/>
      <c r="J45" s="12"/>
      <c r="K45" s="12"/>
      <c r="L45" s="12"/>
    </row>
    <row r="46" spans="1:12" ht="14.1" customHeight="1" x14ac:dyDescent="0.2">
      <c r="A46" s="78"/>
      <c r="B46" s="12"/>
      <c r="C46" s="12"/>
      <c r="D46" s="12"/>
      <c r="E46" s="12"/>
      <c r="F46" s="12"/>
      <c r="G46" s="13"/>
      <c r="H46" s="49"/>
      <c r="I46" s="12"/>
      <c r="J46" s="12"/>
      <c r="K46" s="12"/>
      <c r="L46" s="12"/>
    </row>
    <row r="47" spans="1:12" s="10" customFormat="1" ht="12.95" customHeight="1" x14ac:dyDescent="0.2">
      <c r="A47"/>
      <c r="B47"/>
      <c r="C47"/>
      <c r="D47"/>
      <c r="E47"/>
      <c r="F47"/>
      <c r="G47"/>
      <c r="H47" s="12"/>
      <c r="I47" s="12"/>
    </row>
    <row r="48" spans="1:12" ht="14.1" customHeight="1" x14ac:dyDescent="0.2">
      <c r="A48"/>
      <c r="B48"/>
      <c r="C48"/>
      <c r="D48"/>
      <c r="E48"/>
      <c r="F48"/>
      <c r="G48"/>
      <c r="H48" s="3"/>
    </row>
    <row r="49" spans="1:12" ht="14.1" customHeight="1" x14ac:dyDescent="0.2">
      <c r="A49" s="19"/>
      <c r="B49" s="11"/>
      <c r="C49" s="12"/>
      <c r="D49" s="12"/>
      <c r="E49" s="12"/>
      <c r="F49" s="12"/>
      <c r="H49" s="12"/>
      <c r="I49" s="12"/>
      <c r="J49" s="12"/>
      <c r="K49" s="12"/>
      <c r="L49" s="12"/>
    </row>
    <row r="50" spans="1:12" ht="14.1" customHeight="1" x14ac:dyDescent="0.2">
      <c r="A50" s="28"/>
      <c r="B50" s="11"/>
      <c r="C50" s="11"/>
      <c r="D50" s="11"/>
      <c r="E50" s="11"/>
      <c r="F50" s="11"/>
      <c r="H50" s="12"/>
      <c r="I50" s="12"/>
      <c r="J50" s="12"/>
      <c r="K50" s="12"/>
      <c r="L50" s="12"/>
    </row>
    <row r="51" spans="1:12" ht="14.1" customHeight="1" x14ac:dyDescent="0.2">
      <c r="A51" s="21"/>
      <c r="B51" s="11"/>
      <c r="C51" s="11"/>
      <c r="D51" s="11"/>
      <c r="E51" s="11"/>
      <c r="F51" s="11"/>
      <c r="H51" s="12"/>
      <c r="I51" s="12"/>
      <c r="J51" s="12"/>
      <c r="K51" s="12"/>
      <c r="L51" s="12"/>
    </row>
    <row r="52" spans="1:12" ht="14.1" customHeight="1" x14ac:dyDescent="0.2">
      <c r="A52" s="19"/>
      <c r="B52" s="11"/>
      <c r="C52" s="11"/>
      <c r="D52" s="11"/>
      <c r="E52" s="11"/>
      <c r="F52" s="11"/>
      <c r="H52" s="12"/>
      <c r="I52" s="12"/>
      <c r="J52" s="12"/>
      <c r="K52" s="12"/>
      <c r="L52" s="12"/>
    </row>
    <row r="53" spans="1:12" ht="14.1" customHeight="1" x14ac:dyDescent="0.2">
      <c r="A53" s="19"/>
      <c r="B53" s="11"/>
      <c r="C53" s="11"/>
      <c r="D53" s="11"/>
      <c r="E53" s="11"/>
      <c r="F53" s="11"/>
      <c r="H53" s="12"/>
      <c r="I53" s="12"/>
      <c r="J53" s="12"/>
      <c r="K53" s="12"/>
      <c r="L53" s="12"/>
    </row>
    <row r="54" spans="1:12" ht="14.1" customHeight="1" x14ac:dyDescent="0.2">
      <c r="A54" s="19"/>
      <c r="B54" s="11"/>
      <c r="C54" s="11"/>
      <c r="D54" s="11"/>
      <c r="E54" s="11"/>
      <c r="F54" s="11"/>
      <c r="H54" s="12"/>
      <c r="I54" s="12"/>
      <c r="J54" s="12"/>
      <c r="K54" s="12"/>
      <c r="L54" s="12"/>
    </row>
    <row r="55" spans="1:12" ht="14.1" customHeight="1" x14ac:dyDescent="0.2">
      <c r="H55" s="12"/>
      <c r="I55" s="12"/>
      <c r="J55" s="12"/>
      <c r="K55" s="12"/>
      <c r="L55" s="12"/>
    </row>
    <row r="56" spans="1:12" ht="14.1" customHeight="1" x14ac:dyDescent="0.2">
      <c r="H56" s="12"/>
      <c r="I56" s="12"/>
      <c r="J56" s="12"/>
      <c r="K56" s="12"/>
      <c r="L56" s="12"/>
    </row>
    <row r="57" spans="1:12" ht="14.1" customHeight="1" x14ac:dyDescent="0.2">
      <c r="H57" s="12"/>
      <c r="I57" s="12"/>
      <c r="J57" s="12"/>
      <c r="K57" s="12"/>
      <c r="L57" s="12"/>
    </row>
    <row r="58" spans="1:12" ht="14.1" customHeight="1" x14ac:dyDescent="0.2">
      <c r="H58" s="12"/>
      <c r="I58" s="12"/>
      <c r="J58" s="12"/>
      <c r="K58" s="12"/>
      <c r="L58" s="15"/>
    </row>
    <row r="59" spans="1:12" ht="14.1" customHeight="1" x14ac:dyDescent="0.2">
      <c r="H59" s="12"/>
      <c r="I59" s="12"/>
      <c r="J59" s="12"/>
      <c r="K59" s="12"/>
      <c r="L59" s="15"/>
    </row>
    <row r="60" spans="1:12" ht="14.1" customHeight="1" x14ac:dyDescent="0.2">
      <c r="H60" s="12"/>
      <c r="I60" s="12"/>
      <c r="J60" s="12"/>
      <c r="K60" s="12"/>
      <c r="L60" s="15"/>
    </row>
    <row r="61" spans="1:12" ht="14.1" customHeight="1" x14ac:dyDescent="0.2">
      <c r="H61" s="12"/>
      <c r="I61" s="12"/>
      <c r="J61" s="12"/>
      <c r="K61" s="12"/>
      <c r="L61" s="15"/>
    </row>
    <row r="62" spans="1:12" ht="14.1" customHeight="1" x14ac:dyDescent="0.2">
      <c r="H62" s="12"/>
      <c r="I62" s="12"/>
      <c r="J62" s="12"/>
      <c r="K62" s="12"/>
      <c r="L62" s="15"/>
    </row>
    <row r="63" spans="1:12" ht="14.1" customHeight="1" x14ac:dyDescent="0.2">
      <c r="H63" s="12"/>
      <c r="I63" s="12"/>
      <c r="J63" s="12"/>
      <c r="K63" s="12"/>
      <c r="L63" s="15"/>
    </row>
    <row r="64" spans="1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5"/>
      <c r="L66" s="15"/>
    </row>
    <row r="67" spans="8:12" ht="14.1" customHeight="1" x14ac:dyDescent="0.2">
      <c r="H67" s="12"/>
      <c r="I67" s="12"/>
      <c r="J67" s="12"/>
      <c r="K67" s="12"/>
      <c r="L67" s="15"/>
    </row>
    <row r="68" spans="8:12" ht="14.1" customHeight="1" x14ac:dyDescent="0.2">
      <c r="H68" s="12"/>
      <c r="I68" s="12"/>
      <c r="J68" s="12"/>
      <c r="K68" s="12"/>
      <c r="L68" s="15"/>
    </row>
    <row r="69" spans="8:12" ht="14.1" customHeight="1" x14ac:dyDescent="0.2">
      <c r="H69" s="12"/>
      <c r="I69" s="12"/>
      <c r="J69" s="12"/>
      <c r="K69" s="12"/>
      <c r="L69" s="15"/>
    </row>
    <row r="70" spans="8:12" ht="14.1" customHeight="1" x14ac:dyDescent="0.2">
      <c r="H70" s="12"/>
      <c r="I70" s="12"/>
      <c r="J70" s="12"/>
      <c r="K70" s="12"/>
      <c r="L70" s="15"/>
    </row>
    <row r="71" spans="8:12" ht="14.1" customHeight="1" x14ac:dyDescent="0.2">
      <c r="H71" s="12"/>
      <c r="I71" s="12"/>
      <c r="J71" s="12"/>
      <c r="K71" s="12"/>
      <c r="L71" s="15"/>
    </row>
    <row r="72" spans="8:12" ht="14.1" customHeight="1" x14ac:dyDescent="0.2">
      <c r="H72" s="12"/>
      <c r="I72" s="12"/>
      <c r="J72" s="12"/>
      <c r="K72" s="12"/>
      <c r="L72" s="15"/>
    </row>
    <row r="73" spans="8:12" ht="14.1" customHeight="1" x14ac:dyDescent="0.2">
      <c r="H73" s="12"/>
      <c r="I73" s="12"/>
      <c r="J73" s="12"/>
      <c r="K73" s="12"/>
      <c r="L73" s="15"/>
    </row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308"/>
  <sheetViews>
    <sheetView topLeftCell="A28" zoomScaleNormal="100" zoomScaleSheetLayoutView="40" workbookViewId="0">
      <selection activeCell="K41" sqref="K41"/>
    </sheetView>
  </sheetViews>
  <sheetFormatPr baseColWidth="10" defaultColWidth="7.42578125" defaultRowHeight="11.25" customHeight="1" x14ac:dyDescent="0.2"/>
  <cols>
    <col min="1" max="1" width="50.28515625" style="3" customWidth="1"/>
    <col min="2" max="2" width="5.7109375" style="3" customWidth="1"/>
    <col min="3" max="3" width="7.5703125" style="3" customWidth="1"/>
    <col min="4" max="4" width="6.42578125" style="3" customWidth="1"/>
    <col min="5" max="5" width="3.140625" style="3" customWidth="1"/>
    <col min="6" max="7" width="6.28515625" style="3" customWidth="1"/>
    <col min="8" max="8" width="6.28515625" style="94" customWidth="1"/>
    <col min="9" max="9" width="8.7109375" style="3" customWidth="1"/>
    <col min="10" max="10" width="6.140625" style="3" customWidth="1"/>
    <col min="11" max="11" width="7.42578125" style="3" customWidth="1"/>
    <col min="12" max="12" width="6.5703125" style="10" customWidth="1"/>
    <col min="13" max="15" width="7.42578125" style="3"/>
    <col min="17" max="16384" width="7.42578125" style="3"/>
  </cols>
  <sheetData>
    <row r="1" spans="1:2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H2" s="3"/>
      <c r="J2" s="123" t="s">
        <v>257</v>
      </c>
    </row>
    <row r="3" spans="1:21" ht="14.1" customHeight="1" x14ac:dyDescent="0.2">
      <c r="A3" s="22" t="s">
        <v>528</v>
      </c>
    </row>
    <row r="4" spans="1:21" ht="14.1" customHeight="1" x14ac:dyDescent="0.2">
      <c r="A4" s="5"/>
      <c r="B4" s="6"/>
      <c r="C4" s="6"/>
      <c r="D4" s="6"/>
      <c r="E4" s="6"/>
      <c r="F4" s="6"/>
    </row>
    <row r="5" spans="1:21" ht="14.1" customHeight="1" x14ac:dyDescent="0.2">
      <c r="A5" s="130"/>
      <c r="B5" s="124" t="s">
        <v>272</v>
      </c>
      <c r="C5" s="124"/>
      <c r="D5" s="124"/>
      <c r="E5" s="130"/>
      <c r="F5" s="124" t="s">
        <v>487</v>
      </c>
      <c r="G5" s="124"/>
      <c r="H5" s="124"/>
    </row>
    <row r="6" spans="1:21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21" ht="14.1" customHeight="1" x14ac:dyDescent="0.2">
      <c r="A7" s="46"/>
      <c r="B7" s="12"/>
      <c r="C7" s="12"/>
      <c r="D7" s="12"/>
      <c r="E7" s="12"/>
      <c r="F7" s="12"/>
      <c r="G7" s="46"/>
      <c r="H7" s="49"/>
      <c r="L7" s="15"/>
    </row>
    <row r="8" spans="1:21" ht="13.9" customHeight="1" x14ac:dyDescent="0.2">
      <c r="A8" s="148" t="s">
        <v>526</v>
      </c>
      <c r="B8" s="15">
        <f>SUM(B9:B48)</f>
        <v>742</v>
      </c>
      <c r="C8" s="15">
        <f t="shared" ref="C8:D8" si="0">SUM(C9:C48)</f>
        <v>373</v>
      </c>
      <c r="D8" s="15">
        <f t="shared" si="0"/>
        <v>369</v>
      </c>
      <c r="E8" s="15"/>
      <c r="F8" s="15">
        <v>413</v>
      </c>
      <c r="G8" s="15">
        <v>211</v>
      </c>
      <c r="H8" s="15">
        <v>202</v>
      </c>
      <c r="J8" s="158"/>
      <c r="K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3.9" customHeight="1" x14ac:dyDescent="0.2">
      <c r="A9" s="9" t="s">
        <v>191</v>
      </c>
      <c r="B9" s="15">
        <f>SUM(C9:D9)</f>
        <v>6</v>
      </c>
      <c r="C9" s="15">
        <v>4</v>
      </c>
      <c r="D9" s="15">
        <v>2</v>
      </c>
      <c r="E9" s="15"/>
      <c r="F9" s="15">
        <f>SUM(G9:H9)</f>
        <v>5</v>
      </c>
      <c r="G9" s="15">
        <v>4</v>
      </c>
      <c r="H9" s="15">
        <v>1</v>
      </c>
      <c r="K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3.9" customHeight="1" x14ac:dyDescent="0.2">
      <c r="A10" s="9" t="s">
        <v>14</v>
      </c>
      <c r="B10" s="15">
        <f t="shared" ref="B10:B41" si="1">SUM(C10:D10)</f>
        <v>5</v>
      </c>
      <c r="C10" s="15">
        <v>2</v>
      </c>
      <c r="D10" s="15">
        <v>3</v>
      </c>
      <c r="E10" s="15"/>
      <c r="F10" s="15">
        <f t="shared" ref="F10:F43" si="2">SUM(G10:H10)</f>
        <v>4</v>
      </c>
      <c r="G10" s="15" t="s">
        <v>15</v>
      </c>
      <c r="H10" s="15">
        <v>4</v>
      </c>
      <c r="K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3.9" customHeight="1" x14ac:dyDescent="0.2">
      <c r="A11" s="9" t="s">
        <v>190</v>
      </c>
      <c r="B11" s="15">
        <f t="shared" si="1"/>
        <v>10</v>
      </c>
      <c r="C11" s="15">
        <v>4</v>
      </c>
      <c r="D11" s="15">
        <v>6</v>
      </c>
      <c r="E11" s="15"/>
      <c r="F11" s="15">
        <f t="shared" si="2"/>
        <v>14</v>
      </c>
      <c r="G11" s="15">
        <v>5</v>
      </c>
      <c r="H11" s="15">
        <v>9</v>
      </c>
      <c r="K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3.9" customHeight="1" x14ac:dyDescent="0.2">
      <c r="A12" s="9" t="s">
        <v>387</v>
      </c>
      <c r="B12" s="15" t="s">
        <v>15</v>
      </c>
      <c r="C12" s="15" t="s">
        <v>15</v>
      </c>
      <c r="D12" s="15" t="s">
        <v>15</v>
      </c>
      <c r="E12" s="15"/>
      <c r="F12" s="15">
        <f t="shared" si="2"/>
        <v>13</v>
      </c>
      <c r="G12" s="15">
        <v>7</v>
      </c>
      <c r="H12" s="15">
        <v>6</v>
      </c>
      <c r="K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3.9" customHeight="1" x14ac:dyDescent="0.2">
      <c r="A13" s="9" t="s">
        <v>188</v>
      </c>
      <c r="B13" s="15">
        <f t="shared" si="1"/>
        <v>21</v>
      </c>
      <c r="C13" s="15">
        <v>7</v>
      </c>
      <c r="D13" s="15">
        <v>14</v>
      </c>
      <c r="E13" s="15"/>
      <c r="F13" s="15">
        <f t="shared" si="2"/>
        <v>25</v>
      </c>
      <c r="G13" s="15">
        <v>8</v>
      </c>
      <c r="H13" s="15">
        <v>17</v>
      </c>
      <c r="K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3.9" customHeight="1" x14ac:dyDescent="0.2">
      <c r="A14" s="9" t="s">
        <v>388</v>
      </c>
      <c r="B14" s="15">
        <f t="shared" si="1"/>
        <v>8</v>
      </c>
      <c r="C14" s="15">
        <v>3</v>
      </c>
      <c r="D14" s="15">
        <v>5</v>
      </c>
      <c r="E14" s="15"/>
      <c r="F14" s="15">
        <f t="shared" si="2"/>
        <v>6</v>
      </c>
      <c r="G14" s="15">
        <v>2</v>
      </c>
      <c r="H14" s="15">
        <v>4</v>
      </c>
      <c r="K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3.9" customHeight="1" x14ac:dyDescent="0.2">
      <c r="A15" s="9" t="s">
        <v>187</v>
      </c>
      <c r="B15" s="15">
        <f t="shared" si="1"/>
        <v>17</v>
      </c>
      <c r="C15" s="15">
        <v>9</v>
      </c>
      <c r="D15" s="15">
        <v>8</v>
      </c>
      <c r="E15" s="15"/>
      <c r="F15" s="15">
        <f t="shared" si="2"/>
        <v>15</v>
      </c>
      <c r="G15" s="15">
        <v>8</v>
      </c>
      <c r="H15" s="15">
        <v>7</v>
      </c>
      <c r="K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3.9" customHeight="1" x14ac:dyDescent="0.2">
      <c r="A16" s="9" t="s">
        <v>27</v>
      </c>
      <c r="B16" s="15">
        <f t="shared" si="1"/>
        <v>13</v>
      </c>
      <c r="C16" s="15">
        <v>4</v>
      </c>
      <c r="D16" s="15">
        <v>9</v>
      </c>
      <c r="E16" s="15"/>
      <c r="F16" s="15">
        <f t="shared" si="2"/>
        <v>10</v>
      </c>
      <c r="G16" s="15">
        <v>3</v>
      </c>
      <c r="H16" s="15">
        <v>7</v>
      </c>
      <c r="K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9" customHeight="1" x14ac:dyDescent="0.2">
      <c r="A17" s="9" t="s">
        <v>231</v>
      </c>
      <c r="B17" s="15">
        <f t="shared" si="1"/>
        <v>11</v>
      </c>
      <c r="C17" s="15">
        <v>5</v>
      </c>
      <c r="D17" s="15">
        <v>6</v>
      </c>
      <c r="E17" s="15"/>
      <c r="F17" s="15">
        <f t="shared" si="2"/>
        <v>25</v>
      </c>
      <c r="G17" s="15">
        <v>12</v>
      </c>
      <c r="H17" s="15">
        <v>13</v>
      </c>
      <c r="K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3.9" customHeight="1" x14ac:dyDescent="0.2">
      <c r="A18" s="9" t="s">
        <v>232</v>
      </c>
      <c r="B18" s="15">
        <f t="shared" si="1"/>
        <v>7</v>
      </c>
      <c r="C18" s="15" t="s">
        <v>15</v>
      </c>
      <c r="D18" s="15">
        <v>7</v>
      </c>
      <c r="E18" s="15"/>
      <c r="F18" s="15">
        <f t="shared" si="2"/>
        <v>13</v>
      </c>
      <c r="G18" s="15">
        <v>1</v>
      </c>
      <c r="H18" s="15">
        <v>12</v>
      </c>
      <c r="K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3.9" customHeight="1" x14ac:dyDescent="0.2">
      <c r="A19" s="9" t="s">
        <v>488</v>
      </c>
      <c r="B19" s="15">
        <f t="shared" si="1"/>
        <v>18</v>
      </c>
      <c r="C19" s="15">
        <v>9</v>
      </c>
      <c r="D19" s="15">
        <v>9</v>
      </c>
      <c r="E19" s="15"/>
      <c r="F19" s="15">
        <f t="shared" si="2"/>
        <v>15</v>
      </c>
      <c r="G19" s="15">
        <v>9</v>
      </c>
      <c r="H19" s="15">
        <v>6</v>
      </c>
      <c r="K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3.9" customHeight="1" x14ac:dyDescent="0.2">
      <c r="A20" s="9" t="s">
        <v>389</v>
      </c>
      <c r="B20" s="15">
        <f t="shared" si="1"/>
        <v>6</v>
      </c>
      <c r="C20" s="15">
        <v>4</v>
      </c>
      <c r="D20" s="15">
        <v>2</v>
      </c>
      <c r="E20" s="15"/>
      <c r="F20" s="15">
        <f t="shared" si="2"/>
        <v>4</v>
      </c>
      <c r="G20" s="15">
        <v>3</v>
      </c>
      <c r="H20" s="15">
        <v>1</v>
      </c>
      <c r="K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3.9" customHeight="1" x14ac:dyDescent="0.2">
      <c r="A21" s="9" t="s">
        <v>189</v>
      </c>
      <c r="B21" s="15">
        <f t="shared" si="1"/>
        <v>3</v>
      </c>
      <c r="C21" s="15">
        <v>2</v>
      </c>
      <c r="D21" s="15">
        <v>1</v>
      </c>
      <c r="E21" s="15"/>
      <c r="F21" s="15">
        <f t="shared" si="2"/>
        <v>2</v>
      </c>
      <c r="G21" s="15">
        <v>1</v>
      </c>
      <c r="H21" s="15">
        <v>1</v>
      </c>
      <c r="K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3.9" customHeight="1" x14ac:dyDescent="0.2">
      <c r="A22" s="9" t="s">
        <v>54</v>
      </c>
      <c r="B22" s="15">
        <f t="shared" si="1"/>
        <v>27</v>
      </c>
      <c r="C22" s="15">
        <v>12</v>
      </c>
      <c r="D22" s="15">
        <v>15</v>
      </c>
      <c r="E22" s="15"/>
      <c r="F22" s="15">
        <f t="shared" si="2"/>
        <v>31</v>
      </c>
      <c r="G22" s="15">
        <v>13</v>
      </c>
      <c r="H22" s="15">
        <v>18</v>
      </c>
      <c r="K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3.9" customHeight="1" x14ac:dyDescent="0.2">
      <c r="A23" s="9" t="s">
        <v>39</v>
      </c>
      <c r="B23" s="15">
        <v>7</v>
      </c>
      <c r="C23" s="15">
        <v>7</v>
      </c>
      <c r="D23" s="15">
        <v>0</v>
      </c>
      <c r="E23" s="15"/>
      <c r="F23" s="15">
        <f t="shared" si="2"/>
        <v>5</v>
      </c>
      <c r="G23" s="15">
        <v>5</v>
      </c>
      <c r="H23" s="15" t="s">
        <v>15</v>
      </c>
      <c r="K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3.9" customHeight="1" x14ac:dyDescent="0.2">
      <c r="A24" s="9" t="s">
        <v>233</v>
      </c>
      <c r="B24" s="15">
        <v>4</v>
      </c>
      <c r="C24" s="15">
        <v>1</v>
      </c>
      <c r="D24" s="15">
        <v>3</v>
      </c>
      <c r="E24" s="15"/>
      <c r="F24" s="15">
        <f t="shared" si="2"/>
        <v>8</v>
      </c>
      <c r="G24" s="15">
        <v>3</v>
      </c>
      <c r="H24" s="15">
        <v>5</v>
      </c>
      <c r="K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3.9" customHeight="1" x14ac:dyDescent="0.2">
      <c r="A25" s="9" t="s">
        <v>390</v>
      </c>
      <c r="B25" s="15">
        <v>21</v>
      </c>
      <c r="C25" s="15">
        <v>19</v>
      </c>
      <c r="D25" s="15">
        <v>2</v>
      </c>
      <c r="E25" s="15"/>
      <c r="F25" s="15">
        <f t="shared" si="2"/>
        <v>19</v>
      </c>
      <c r="G25" s="15">
        <v>17</v>
      </c>
      <c r="H25" s="15">
        <v>2</v>
      </c>
      <c r="K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3.9" customHeight="1" x14ac:dyDescent="0.2">
      <c r="A26" s="9" t="s">
        <v>362</v>
      </c>
      <c r="B26" s="15">
        <v>2</v>
      </c>
      <c r="C26" s="15">
        <v>1</v>
      </c>
      <c r="D26" s="15">
        <v>1</v>
      </c>
      <c r="E26" s="15"/>
      <c r="F26" s="15">
        <f t="shared" si="2"/>
        <v>2</v>
      </c>
      <c r="G26" s="15">
        <v>1</v>
      </c>
      <c r="H26" s="15">
        <v>1</v>
      </c>
      <c r="K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3.9" customHeight="1" x14ac:dyDescent="0.2">
      <c r="A27" s="9" t="s">
        <v>390</v>
      </c>
      <c r="B27" s="15">
        <v>9</v>
      </c>
      <c r="C27" s="15">
        <v>9</v>
      </c>
      <c r="D27" s="15">
        <v>0</v>
      </c>
      <c r="E27" s="15"/>
      <c r="F27" s="15">
        <f t="shared" si="2"/>
        <v>19</v>
      </c>
      <c r="G27" s="15">
        <v>18</v>
      </c>
      <c r="H27" s="15">
        <v>1</v>
      </c>
      <c r="K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3.9" customHeight="1" x14ac:dyDescent="0.2">
      <c r="A28" s="9" t="s">
        <v>391</v>
      </c>
      <c r="B28" s="15">
        <v>12</v>
      </c>
      <c r="C28" s="15">
        <v>2</v>
      </c>
      <c r="D28" s="15">
        <v>10</v>
      </c>
      <c r="E28" s="15"/>
      <c r="F28" s="15">
        <f t="shared" si="2"/>
        <v>6</v>
      </c>
      <c r="G28" s="15">
        <v>1</v>
      </c>
      <c r="H28" s="15">
        <v>5</v>
      </c>
      <c r="K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3.9" customHeight="1" x14ac:dyDescent="0.2">
      <c r="A29" s="9" t="s">
        <v>361</v>
      </c>
      <c r="B29" s="15">
        <v>4</v>
      </c>
      <c r="C29" s="15">
        <v>1</v>
      </c>
      <c r="D29" s="15">
        <v>3</v>
      </c>
      <c r="E29" s="15"/>
      <c r="F29" s="15">
        <f t="shared" si="2"/>
        <v>2</v>
      </c>
      <c r="G29" s="15">
        <v>1</v>
      </c>
      <c r="H29" s="15">
        <v>1</v>
      </c>
      <c r="K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3.9" customHeight="1" x14ac:dyDescent="0.2">
      <c r="A30" s="9" t="s">
        <v>392</v>
      </c>
      <c r="B30" s="15">
        <v>4</v>
      </c>
      <c r="C30" s="15">
        <v>0</v>
      </c>
      <c r="D30" s="15">
        <v>4</v>
      </c>
      <c r="E30" s="15"/>
      <c r="F30" s="15" t="s">
        <v>15</v>
      </c>
      <c r="G30" s="15" t="s">
        <v>15</v>
      </c>
      <c r="H30" s="15" t="s">
        <v>15</v>
      </c>
      <c r="K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3.9" customHeight="1" x14ac:dyDescent="0.2">
      <c r="A31" s="9" t="s">
        <v>393</v>
      </c>
      <c r="B31" s="15">
        <v>11</v>
      </c>
      <c r="C31" s="15">
        <v>3</v>
      </c>
      <c r="D31" s="15">
        <v>8</v>
      </c>
      <c r="E31" s="15"/>
      <c r="F31" s="15">
        <f t="shared" si="2"/>
        <v>6</v>
      </c>
      <c r="G31" s="15">
        <v>1</v>
      </c>
      <c r="H31" s="15">
        <v>5</v>
      </c>
      <c r="K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3.9" customHeight="1" x14ac:dyDescent="0.2">
      <c r="A32" s="9" t="s">
        <v>394</v>
      </c>
      <c r="B32" s="15">
        <v>1</v>
      </c>
      <c r="C32" s="15">
        <v>1</v>
      </c>
      <c r="D32" s="15">
        <v>0</v>
      </c>
      <c r="E32" s="15"/>
      <c r="F32" s="15">
        <f t="shared" si="2"/>
        <v>1</v>
      </c>
      <c r="G32" s="15">
        <v>1</v>
      </c>
      <c r="H32" s="15" t="s">
        <v>15</v>
      </c>
      <c r="K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3.9" customHeight="1" x14ac:dyDescent="0.2">
      <c r="A33" s="9" t="s">
        <v>395</v>
      </c>
      <c r="B33" s="15">
        <v>5</v>
      </c>
      <c r="C33" s="15">
        <v>4</v>
      </c>
      <c r="D33" s="15">
        <v>1</v>
      </c>
      <c r="E33" s="15"/>
      <c r="F33" s="15">
        <f t="shared" si="2"/>
        <v>2</v>
      </c>
      <c r="G33" s="15">
        <v>2</v>
      </c>
      <c r="H33" s="15" t="s">
        <v>15</v>
      </c>
      <c r="K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3.9" customHeight="1" x14ac:dyDescent="0.2">
      <c r="A34" s="9" t="s">
        <v>396</v>
      </c>
      <c r="B34" s="15">
        <v>12</v>
      </c>
      <c r="C34" s="15">
        <v>4</v>
      </c>
      <c r="D34" s="15">
        <v>8</v>
      </c>
      <c r="E34" s="15"/>
      <c r="F34" s="15">
        <f t="shared" si="2"/>
        <v>3</v>
      </c>
      <c r="G34" s="15">
        <v>1</v>
      </c>
      <c r="H34" s="15">
        <v>2</v>
      </c>
      <c r="K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3.9" customHeight="1" x14ac:dyDescent="0.2">
      <c r="A35" s="9" t="s">
        <v>27</v>
      </c>
      <c r="B35" s="15">
        <v>9</v>
      </c>
      <c r="C35" s="15">
        <v>3</v>
      </c>
      <c r="D35" s="15">
        <v>6</v>
      </c>
      <c r="E35" s="15"/>
      <c r="F35" s="15">
        <v>3</v>
      </c>
      <c r="G35" s="15">
        <v>3</v>
      </c>
      <c r="H35" s="15" t="s">
        <v>15</v>
      </c>
      <c r="K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3.9" customHeight="1" x14ac:dyDescent="0.2">
      <c r="A36" s="9" t="s">
        <v>397</v>
      </c>
      <c r="B36" s="15">
        <f t="shared" si="1"/>
        <v>6</v>
      </c>
      <c r="C36" s="15">
        <v>4</v>
      </c>
      <c r="D36" s="15">
        <v>2</v>
      </c>
      <c r="E36" s="15"/>
      <c r="F36" s="15">
        <f t="shared" si="2"/>
        <v>2</v>
      </c>
      <c r="G36" s="15">
        <v>2</v>
      </c>
      <c r="H36" s="15" t="s">
        <v>15</v>
      </c>
      <c r="K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.9" customHeight="1" x14ac:dyDescent="0.2">
      <c r="A37" s="9" t="s">
        <v>398</v>
      </c>
      <c r="B37" s="15">
        <f t="shared" si="1"/>
        <v>23</v>
      </c>
      <c r="C37" s="15">
        <v>12</v>
      </c>
      <c r="D37" s="15">
        <v>11</v>
      </c>
      <c r="E37" s="15"/>
      <c r="F37" s="15">
        <f t="shared" si="2"/>
        <v>8</v>
      </c>
      <c r="G37" s="15">
        <v>5</v>
      </c>
      <c r="H37" s="15">
        <v>3</v>
      </c>
      <c r="K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.9" customHeight="1" x14ac:dyDescent="0.2">
      <c r="A38" s="9" t="s">
        <v>399</v>
      </c>
      <c r="B38" s="15">
        <f t="shared" si="1"/>
        <v>6</v>
      </c>
      <c r="C38" s="15">
        <v>6</v>
      </c>
      <c r="D38" s="15" t="s">
        <v>15</v>
      </c>
      <c r="E38" s="15"/>
      <c r="F38" s="15">
        <f t="shared" si="2"/>
        <v>1</v>
      </c>
      <c r="G38" s="15">
        <v>1</v>
      </c>
      <c r="H38" s="15" t="s">
        <v>15</v>
      </c>
      <c r="K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.9" customHeight="1" x14ac:dyDescent="0.2">
      <c r="A39" s="9" t="s">
        <v>400</v>
      </c>
      <c r="B39" s="15">
        <f t="shared" si="1"/>
        <v>6</v>
      </c>
      <c r="C39" s="15">
        <v>6</v>
      </c>
      <c r="D39" s="15" t="s">
        <v>15</v>
      </c>
      <c r="E39" s="15"/>
      <c r="F39" s="15">
        <f t="shared" si="2"/>
        <v>2</v>
      </c>
      <c r="G39" s="15">
        <v>2</v>
      </c>
      <c r="H39" s="15" t="s">
        <v>15</v>
      </c>
      <c r="K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.9" customHeight="1" x14ac:dyDescent="0.2">
      <c r="A40" s="9" t="s">
        <v>401</v>
      </c>
      <c r="B40" s="15">
        <f t="shared" si="1"/>
        <v>5</v>
      </c>
      <c r="C40" s="15">
        <v>4</v>
      </c>
      <c r="D40" s="15">
        <v>1</v>
      </c>
      <c r="E40" s="15"/>
      <c r="F40" s="15">
        <f t="shared" si="2"/>
        <v>3</v>
      </c>
      <c r="G40" s="15">
        <v>3</v>
      </c>
      <c r="H40" s="15" t="s">
        <v>15</v>
      </c>
      <c r="K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.9" customHeight="1" x14ac:dyDescent="0.2">
      <c r="A41" s="9" t="s">
        <v>389</v>
      </c>
      <c r="B41" s="15">
        <f t="shared" si="1"/>
        <v>14</v>
      </c>
      <c r="C41" s="15">
        <v>11</v>
      </c>
      <c r="D41" s="15">
        <v>3</v>
      </c>
      <c r="E41" s="15"/>
      <c r="F41" s="15">
        <f t="shared" si="2"/>
        <v>1</v>
      </c>
      <c r="G41" s="15" t="s">
        <v>15</v>
      </c>
      <c r="H41" s="15">
        <v>1</v>
      </c>
      <c r="K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.9" customHeight="1" x14ac:dyDescent="0.2">
      <c r="A42" s="9" t="s">
        <v>54</v>
      </c>
      <c r="B42" s="15">
        <v>3</v>
      </c>
      <c r="C42" s="15">
        <v>1</v>
      </c>
      <c r="D42" s="15">
        <v>2</v>
      </c>
      <c r="E42" s="15"/>
      <c r="F42" s="15" t="s">
        <v>15</v>
      </c>
      <c r="G42" s="15" t="s">
        <v>15</v>
      </c>
      <c r="H42" s="15" t="s">
        <v>15</v>
      </c>
      <c r="K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3.9" customHeight="1" x14ac:dyDescent="0.2">
      <c r="A43" s="9" t="s">
        <v>402</v>
      </c>
      <c r="B43" s="15">
        <v>9</v>
      </c>
      <c r="C43" s="15">
        <v>6</v>
      </c>
      <c r="D43" s="15">
        <v>3</v>
      </c>
      <c r="E43" s="15"/>
      <c r="F43" s="15">
        <f t="shared" si="2"/>
        <v>2</v>
      </c>
      <c r="G43" s="15">
        <v>2</v>
      </c>
      <c r="H43" s="15" t="s">
        <v>15</v>
      </c>
      <c r="K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3.9" customHeight="1" x14ac:dyDescent="0.2">
      <c r="A44" s="9" t="s">
        <v>532</v>
      </c>
      <c r="B44" s="15">
        <v>12</v>
      </c>
      <c r="C44" s="15">
        <v>5</v>
      </c>
      <c r="D44" s="15">
        <v>7</v>
      </c>
      <c r="E44" s="15"/>
      <c r="F44" s="15" t="s">
        <v>15</v>
      </c>
      <c r="G44" s="15" t="s">
        <v>15</v>
      </c>
      <c r="H44" s="15" t="s">
        <v>15</v>
      </c>
      <c r="K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3.9" customHeight="1" x14ac:dyDescent="0.2">
      <c r="A45" s="9" t="s">
        <v>533</v>
      </c>
      <c r="B45" s="15">
        <v>4</v>
      </c>
      <c r="C45" s="15">
        <v>3</v>
      </c>
      <c r="D45" s="15">
        <v>1</v>
      </c>
      <c r="E45" s="15"/>
      <c r="F45" s="15" t="s">
        <v>15</v>
      </c>
      <c r="G45" s="15" t="s">
        <v>15</v>
      </c>
      <c r="H45" s="15" t="s">
        <v>15</v>
      </c>
      <c r="K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3.9" customHeight="1" x14ac:dyDescent="0.2">
      <c r="A46" s="9" t="s">
        <v>534</v>
      </c>
      <c r="B46" s="15">
        <v>52</v>
      </c>
      <c r="C46" s="15">
        <v>15</v>
      </c>
      <c r="D46" s="15">
        <v>37</v>
      </c>
      <c r="E46" s="15"/>
      <c r="F46" s="15" t="s">
        <v>15</v>
      </c>
      <c r="G46" s="15" t="s">
        <v>15</v>
      </c>
      <c r="H46" s="15" t="s">
        <v>15</v>
      </c>
      <c r="K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3.9" customHeight="1" x14ac:dyDescent="0.2">
      <c r="A47" s="9" t="s">
        <v>535</v>
      </c>
      <c r="B47" s="15">
        <v>67</v>
      </c>
      <c r="C47" s="15">
        <v>55</v>
      </c>
      <c r="D47" s="15">
        <v>12</v>
      </c>
      <c r="E47" s="15"/>
      <c r="F47" s="15">
        <v>31</v>
      </c>
      <c r="G47" s="15">
        <v>28</v>
      </c>
      <c r="H47" s="15">
        <v>3</v>
      </c>
      <c r="K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3.9" customHeight="1" x14ac:dyDescent="0.2">
      <c r="A48" s="9" t="s">
        <v>536</v>
      </c>
      <c r="B48" s="15">
        <v>282</v>
      </c>
      <c r="C48" s="15">
        <v>125</v>
      </c>
      <c r="D48" s="15">
        <v>157</v>
      </c>
      <c r="E48" s="15"/>
      <c r="F48" s="15">
        <v>105</v>
      </c>
      <c r="G48" s="15">
        <v>38</v>
      </c>
      <c r="H48" s="15">
        <v>67</v>
      </c>
      <c r="K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16384" ht="14.1" customHeight="1" x14ac:dyDescent="0.2">
      <c r="A49" s="40"/>
      <c r="B49" s="146"/>
      <c r="C49" s="146"/>
      <c r="D49" s="146"/>
      <c r="E49" s="146"/>
      <c r="F49" s="146"/>
      <c r="G49" s="146"/>
      <c r="H49" s="146"/>
      <c r="I49"/>
      <c r="J49"/>
      <c r="K49"/>
      <c r="L49"/>
      <c r="M49"/>
      <c r="N49"/>
      <c r="O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  <c r="BIR49"/>
      <c r="BIS49"/>
      <c r="BIT49"/>
      <c r="BIU49"/>
      <c r="BIV49"/>
      <c r="BIW49"/>
      <c r="BIX49"/>
      <c r="BIY49"/>
      <c r="BIZ49"/>
      <c r="BJA49"/>
      <c r="BJB49"/>
      <c r="BJC49"/>
      <c r="BJD49"/>
      <c r="BJE49"/>
      <c r="BJF49"/>
      <c r="BJG49"/>
      <c r="BJH49"/>
      <c r="BJI49"/>
      <c r="BJJ49"/>
      <c r="BJK49"/>
      <c r="BJL49"/>
      <c r="BJM49"/>
      <c r="BJN49"/>
      <c r="BJO49"/>
      <c r="BJP49"/>
      <c r="BJQ49"/>
      <c r="BJR49"/>
      <c r="BJS49"/>
      <c r="BJT49"/>
      <c r="BJU49"/>
      <c r="BJV49"/>
      <c r="BJW49"/>
      <c r="BJX49"/>
      <c r="BJY49"/>
      <c r="BJZ49"/>
      <c r="BKA49"/>
      <c r="BKB49"/>
      <c r="BKC49"/>
      <c r="BKD49"/>
      <c r="BKE49"/>
      <c r="BKF49"/>
      <c r="BKG49"/>
      <c r="BKH49"/>
      <c r="BKI49"/>
      <c r="BKJ49"/>
      <c r="BKK49"/>
      <c r="BKL49"/>
      <c r="BKM49"/>
      <c r="BKN49"/>
      <c r="BKO49"/>
      <c r="BKP49"/>
      <c r="BKQ49"/>
      <c r="BKR49"/>
      <c r="BKS49"/>
      <c r="BKT49"/>
      <c r="BKU49"/>
      <c r="BKV49"/>
      <c r="BKW49"/>
      <c r="BKX49"/>
      <c r="BKY49"/>
      <c r="BKZ49"/>
      <c r="BLA49"/>
      <c r="BLB49"/>
      <c r="BLC49"/>
      <c r="BLD49"/>
      <c r="BLE49"/>
      <c r="BLF49"/>
      <c r="BLG49"/>
      <c r="BLH49"/>
      <c r="BLI49"/>
      <c r="BLJ49"/>
      <c r="BLK49"/>
      <c r="BLL49"/>
      <c r="BLM49"/>
      <c r="BLN49"/>
      <c r="BLO49"/>
      <c r="BLP49"/>
      <c r="BLQ49"/>
      <c r="BLR49"/>
      <c r="BLS49"/>
      <c r="BLT49"/>
      <c r="BLU49"/>
      <c r="BLV49"/>
      <c r="BLW49"/>
      <c r="BLX49"/>
      <c r="BLY49"/>
      <c r="BLZ49"/>
      <c r="BMA49"/>
      <c r="BMB49"/>
      <c r="BMC49"/>
      <c r="BMD49"/>
      <c r="BME49"/>
      <c r="BMF49"/>
      <c r="BMG49"/>
      <c r="BMH49"/>
      <c r="BMI49"/>
      <c r="BMJ49"/>
      <c r="BMK49"/>
      <c r="BML49"/>
      <c r="BMM49"/>
      <c r="BMN49"/>
      <c r="BMO49"/>
      <c r="BMP49"/>
      <c r="BMQ49"/>
      <c r="BMR49"/>
      <c r="BMS49"/>
      <c r="BMT49"/>
      <c r="BMU49"/>
      <c r="BMV49"/>
      <c r="BMW49"/>
      <c r="BMX49"/>
      <c r="BMY49"/>
      <c r="BMZ49"/>
      <c r="BNA49"/>
      <c r="BNB49"/>
      <c r="BNC49"/>
      <c r="BND49"/>
      <c r="BNE49"/>
      <c r="BNF49"/>
      <c r="BNG49"/>
      <c r="BNH49"/>
      <c r="BNI49"/>
      <c r="BNJ49"/>
      <c r="BNK49"/>
      <c r="BNL49"/>
      <c r="BNM49"/>
      <c r="BNN49"/>
      <c r="BNO49"/>
      <c r="BNP49"/>
      <c r="BNQ49"/>
      <c r="BNR49"/>
      <c r="BNS49"/>
      <c r="BNT49"/>
      <c r="BNU49"/>
      <c r="BNV49"/>
      <c r="BNW49"/>
      <c r="BNX49"/>
      <c r="BNY49"/>
      <c r="BNZ49"/>
      <c r="BOA49"/>
      <c r="BOB49"/>
      <c r="BOC49"/>
      <c r="BOD49"/>
      <c r="BOE49"/>
      <c r="BOF49"/>
      <c r="BOG49"/>
      <c r="BOH49"/>
      <c r="BOI49"/>
      <c r="BOJ49"/>
      <c r="BOK49"/>
      <c r="BOL49"/>
      <c r="BOM49"/>
      <c r="BON49"/>
      <c r="BOO49"/>
      <c r="BOP49"/>
      <c r="BOQ49"/>
      <c r="BOR49"/>
      <c r="BOS49"/>
      <c r="BOT49"/>
      <c r="BOU49"/>
      <c r="BOV49"/>
      <c r="BOW49"/>
      <c r="BOX49"/>
      <c r="BOY49"/>
      <c r="BOZ49"/>
      <c r="BPA49"/>
      <c r="BPB49"/>
      <c r="BPC49"/>
      <c r="BPD49"/>
      <c r="BPE49"/>
      <c r="BPF49"/>
      <c r="BPG49"/>
      <c r="BPH49"/>
      <c r="BPI49"/>
      <c r="BPJ49"/>
      <c r="BPK49"/>
      <c r="BPL49"/>
      <c r="BPM49"/>
      <c r="BPN49"/>
      <c r="BPO49"/>
      <c r="BPP49"/>
      <c r="BPQ49"/>
      <c r="BPR49"/>
      <c r="BPS49"/>
      <c r="BPT49"/>
      <c r="BPU49"/>
      <c r="BPV49"/>
      <c r="BPW49"/>
      <c r="BPX49"/>
      <c r="BPY49"/>
      <c r="BPZ49"/>
      <c r="BQA49"/>
      <c r="BQB49"/>
      <c r="BQC49"/>
      <c r="BQD49"/>
      <c r="BQE49"/>
      <c r="BQF49"/>
      <c r="BQG49"/>
      <c r="BQH49"/>
      <c r="BQI49"/>
      <c r="BQJ49"/>
      <c r="BQK49"/>
      <c r="BQL49"/>
      <c r="BQM49"/>
      <c r="BQN49"/>
      <c r="BQO49"/>
      <c r="BQP49"/>
      <c r="BQQ49"/>
      <c r="BQR49"/>
      <c r="BQS49"/>
      <c r="BQT49"/>
      <c r="BQU49"/>
      <c r="BQV49"/>
      <c r="BQW49"/>
      <c r="BQX49"/>
      <c r="BQY49"/>
      <c r="BQZ49"/>
      <c r="BRA49"/>
      <c r="BRB49"/>
      <c r="BRC49"/>
      <c r="BRD49"/>
      <c r="BRE49"/>
      <c r="BRF49"/>
      <c r="BRG49"/>
      <c r="BRH49"/>
      <c r="BRI49"/>
      <c r="BRJ49"/>
      <c r="BRK49"/>
      <c r="BRL49"/>
      <c r="BRM49"/>
      <c r="BRN49"/>
      <c r="BRO49"/>
      <c r="BRP49"/>
      <c r="BRQ49"/>
      <c r="BRR49"/>
      <c r="BRS49"/>
      <c r="BRT49"/>
      <c r="BRU49"/>
      <c r="BRV49"/>
      <c r="BRW49"/>
      <c r="BRX49"/>
      <c r="BRY49"/>
      <c r="BRZ49"/>
      <c r="BSA49"/>
      <c r="BSB49"/>
      <c r="BSC49"/>
      <c r="BSD49"/>
      <c r="BSE49"/>
      <c r="BSF49"/>
      <c r="BSG49"/>
      <c r="BSH49"/>
      <c r="BSI49"/>
      <c r="BSJ49"/>
      <c r="BSK49"/>
      <c r="BSL49"/>
      <c r="BSM49"/>
      <c r="BSN49"/>
      <c r="BSO49"/>
      <c r="BSP49"/>
      <c r="BSQ49"/>
      <c r="BSR49"/>
      <c r="BSS49"/>
      <c r="BST49"/>
      <c r="BSU49"/>
      <c r="BSV49"/>
      <c r="BSW49"/>
      <c r="BSX49"/>
      <c r="BSY49"/>
      <c r="BSZ49"/>
      <c r="BTA49"/>
      <c r="BTB49"/>
      <c r="BTC49"/>
      <c r="BTD49"/>
      <c r="BTE49"/>
      <c r="BTF49"/>
      <c r="BTG49"/>
      <c r="BTH49"/>
      <c r="BTI49"/>
      <c r="BTJ49"/>
      <c r="BTK49"/>
      <c r="BTL49"/>
      <c r="BTM49"/>
      <c r="BTN49"/>
      <c r="BTO49"/>
      <c r="BTP49"/>
      <c r="BTQ49"/>
      <c r="BTR49"/>
      <c r="BTS49"/>
      <c r="BTT49"/>
      <c r="BTU49"/>
      <c r="BTV49"/>
      <c r="BTW49"/>
      <c r="BTX49"/>
      <c r="BTY49"/>
      <c r="BTZ49"/>
      <c r="BUA49"/>
      <c r="BUB49"/>
      <c r="BUC49"/>
      <c r="BUD49"/>
      <c r="BUE49"/>
      <c r="BUF49"/>
      <c r="BUG49"/>
      <c r="BUH49"/>
      <c r="BUI49"/>
      <c r="BUJ49"/>
      <c r="BUK49"/>
      <c r="BUL49"/>
      <c r="BUM49"/>
      <c r="BUN49"/>
      <c r="BUO49"/>
      <c r="BUP49"/>
      <c r="BUQ49"/>
      <c r="BUR49"/>
      <c r="BUS49"/>
      <c r="BUT49"/>
      <c r="BUU49"/>
      <c r="BUV49"/>
      <c r="BUW49"/>
      <c r="BUX49"/>
      <c r="BUY49"/>
      <c r="BUZ49"/>
      <c r="BVA49"/>
      <c r="BVB49"/>
      <c r="BVC49"/>
      <c r="BVD49"/>
      <c r="BVE49"/>
      <c r="BVF49"/>
      <c r="BVG49"/>
      <c r="BVH49"/>
      <c r="BVI49"/>
      <c r="BVJ49"/>
      <c r="BVK49"/>
      <c r="BVL49"/>
      <c r="BVM49"/>
      <c r="BVN49"/>
      <c r="BVO49"/>
      <c r="BVP49"/>
      <c r="BVQ49"/>
      <c r="BVR49"/>
      <c r="BVS49"/>
      <c r="BVT49"/>
      <c r="BVU49"/>
      <c r="BVV49"/>
      <c r="BVW49"/>
      <c r="BVX49"/>
      <c r="BVY49"/>
      <c r="BVZ49"/>
      <c r="BWA49"/>
      <c r="BWB49"/>
      <c r="BWC49"/>
      <c r="BWD49"/>
      <c r="BWE49"/>
      <c r="BWF49"/>
      <c r="BWG49"/>
      <c r="BWH49"/>
      <c r="BWI49"/>
      <c r="BWJ49"/>
      <c r="BWK49"/>
      <c r="BWL49"/>
      <c r="BWM49"/>
      <c r="BWN49"/>
      <c r="BWO49"/>
      <c r="BWP49"/>
      <c r="BWQ49"/>
      <c r="BWR49"/>
      <c r="BWS49"/>
      <c r="BWT49"/>
      <c r="BWU49"/>
      <c r="BWV49"/>
      <c r="BWW49"/>
      <c r="BWX49"/>
      <c r="BWY49"/>
      <c r="BWZ49"/>
      <c r="BXA49"/>
      <c r="BXB49"/>
      <c r="BXC49"/>
      <c r="BXD49"/>
      <c r="BXE49"/>
      <c r="BXF49"/>
      <c r="BXG49"/>
      <c r="BXH49"/>
      <c r="BXI49"/>
      <c r="BXJ49"/>
      <c r="BXK49"/>
      <c r="BXL49"/>
      <c r="BXM49"/>
      <c r="BXN49"/>
      <c r="BXO49"/>
      <c r="BXP49"/>
      <c r="BXQ49"/>
      <c r="BXR49"/>
      <c r="BXS49"/>
      <c r="BXT49"/>
      <c r="BXU49"/>
      <c r="BXV49"/>
      <c r="BXW49"/>
      <c r="BXX49"/>
      <c r="BXY49"/>
      <c r="BXZ49"/>
      <c r="BYA49"/>
      <c r="BYB49"/>
      <c r="BYC49"/>
      <c r="BYD49"/>
      <c r="BYE49"/>
      <c r="BYF49"/>
      <c r="BYG49"/>
      <c r="BYH49"/>
      <c r="BYI49"/>
      <c r="BYJ49"/>
      <c r="BYK49"/>
      <c r="BYL49"/>
      <c r="BYM49"/>
      <c r="BYN49"/>
      <c r="BYO49"/>
      <c r="BYP49"/>
      <c r="BYQ49"/>
      <c r="BYR49"/>
      <c r="BYS49"/>
      <c r="BYT49"/>
      <c r="BYU49"/>
      <c r="BYV49"/>
      <c r="BYW49"/>
      <c r="BYX49"/>
      <c r="BYY49"/>
      <c r="BYZ49"/>
      <c r="BZA49"/>
      <c r="BZB49"/>
      <c r="BZC49"/>
      <c r="BZD49"/>
      <c r="BZE49"/>
      <c r="BZF49"/>
      <c r="BZG49"/>
      <c r="BZH49"/>
      <c r="BZI49"/>
      <c r="BZJ49"/>
      <c r="BZK49"/>
      <c r="BZL49"/>
      <c r="BZM49"/>
      <c r="BZN49"/>
      <c r="BZO49"/>
      <c r="BZP49"/>
      <c r="BZQ49"/>
      <c r="BZR49"/>
      <c r="BZS49"/>
      <c r="BZT49"/>
      <c r="BZU49"/>
      <c r="BZV49"/>
      <c r="BZW49"/>
      <c r="BZX49"/>
      <c r="BZY49"/>
      <c r="BZZ49"/>
      <c r="CAA49"/>
      <c r="CAB49"/>
      <c r="CAC49"/>
      <c r="CAD49"/>
      <c r="CAE49"/>
      <c r="CAF49"/>
      <c r="CAG49"/>
      <c r="CAH49"/>
      <c r="CAI49"/>
      <c r="CAJ49"/>
      <c r="CAK49"/>
      <c r="CAL49"/>
      <c r="CAM49"/>
      <c r="CAN49"/>
      <c r="CAO49"/>
      <c r="CAP49"/>
      <c r="CAQ49"/>
      <c r="CAR49"/>
      <c r="CAS49"/>
      <c r="CAT49"/>
      <c r="CAU49"/>
      <c r="CAV49"/>
      <c r="CAW49"/>
      <c r="CAX49"/>
      <c r="CAY49"/>
      <c r="CAZ49"/>
      <c r="CBA49"/>
      <c r="CBB49"/>
      <c r="CBC49"/>
      <c r="CBD49"/>
      <c r="CBE49"/>
      <c r="CBF49"/>
      <c r="CBG49"/>
      <c r="CBH49"/>
      <c r="CBI49"/>
      <c r="CBJ49"/>
      <c r="CBK49"/>
      <c r="CBL49"/>
      <c r="CBM49"/>
      <c r="CBN49"/>
      <c r="CBO49"/>
      <c r="CBP49"/>
      <c r="CBQ49"/>
      <c r="CBR49"/>
      <c r="CBS49"/>
      <c r="CBT49"/>
      <c r="CBU49"/>
      <c r="CBV49"/>
      <c r="CBW49"/>
      <c r="CBX49"/>
      <c r="CBY49"/>
      <c r="CBZ49"/>
      <c r="CCA49"/>
      <c r="CCB49"/>
      <c r="CCC49"/>
      <c r="CCD49"/>
      <c r="CCE49"/>
      <c r="CCF49"/>
      <c r="CCG49"/>
      <c r="CCH49"/>
      <c r="CCI49"/>
      <c r="CCJ49"/>
      <c r="CCK49"/>
      <c r="CCL49"/>
      <c r="CCM49"/>
      <c r="CCN49"/>
      <c r="CCO49"/>
      <c r="CCP49"/>
      <c r="CCQ49"/>
      <c r="CCR49"/>
      <c r="CCS49"/>
      <c r="CCT49"/>
      <c r="CCU49"/>
      <c r="CCV49"/>
      <c r="CCW49"/>
      <c r="CCX49"/>
      <c r="CCY49"/>
      <c r="CCZ49"/>
      <c r="CDA49"/>
      <c r="CDB49"/>
      <c r="CDC49"/>
      <c r="CDD49"/>
      <c r="CDE49"/>
      <c r="CDF49"/>
      <c r="CDG49"/>
      <c r="CDH49"/>
      <c r="CDI49"/>
      <c r="CDJ49"/>
      <c r="CDK49"/>
      <c r="CDL49"/>
      <c r="CDM49"/>
      <c r="CDN49"/>
      <c r="CDO49"/>
      <c r="CDP49"/>
      <c r="CDQ49"/>
      <c r="CDR49"/>
      <c r="CDS49"/>
      <c r="CDT49"/>
      <c r="CDU49"/>
      <c r="CDV49"/>
      <c r="CDW49"/>
      <c r="CDX49"/>
      <c r="CDY49"/>
      <c r="CDZ49"/>
      <c r="CEA49"/>
      <c r="CEB49"/>
      <c r="CEC49"/>
      <c r="CED49"/>
      <c r="CEE49"/>
      <c r="CEF49"/>
      <c r="CEG49"/>
      <c r="CEH49"/>
      <c r="CEI49"/>
      <c r="CEJ49"/>
      <c r="CEK49"/>
      <c r="CEL49"/>
      <c r="CEM49"/>
      <c r="CEN49"/>
      <c r="CEO49"/>
      <c r="CEP49"/>
      <c r="CEQ49"/>
      <c r="CER49"/>
      <c r="CES49"/>
      <c r="CET49"/>
      <c r="CEU49"/>
      <c r="CEV49"/>
      <c r="CEW49"/>
      <c r="CEX49"/>
      <c r="CEY49"/>
      <c r="CEZ49"/>
      <c r="CFA49"/>
      <c r="CFB49"/>
      <c r="CFC49"/>
      <c r="CFD49"/>
      <c r="CFE49"/>
      <c r="CFF49"/>
      <c r="CFG49"/>
      <c r="CFH49"/>
      <c r="CFI49"/>
      <c r="CFJ49"/>
      <c r="CFK49"/>
      <c r="CFL49"/>
      <c r="CFM49"/>
      <c r="CFN49"/>
      <c r="CFO49"/>
      <c r="CFP49"/>
      <c r="CFQ49"/>
      <c r="CFR49"/>
      <c r="CFS49"/>
      <c r="CFT49"/>
      <c r="CFU49"/>
      <c r="CFV49"/>
      <c r="CFW49"/>
      <c r="CFX49"/>
      <c r="CFY49"/>
      <c r="CFZ49"/>
      <c r="CGA49"/>
      <c r="CGB49"/>
      <c r="CGC49"/>
      <c r="CGD49"/>
      <c r="CGE49"/>
      <c r="CGF49"/>
      <c r="CGG49"/>
      <c r="CGH49"/>
      <c r="CGI49"/>
      <c r="CGJ49"/>
      <c r="CGK49"/>
      <c r="CGL49"/>
      <c r="CGM49"/>
      <c r="CGN49"/>
      <c r="CGO49"/>
      <c r="CGP49"/>
      <c r="CGQ49"/>
      <c r="CGR49"/>
      <c r="CGS49"/>
      <c r="CGT49"/>
      <c r="CGU49"/>
      <c r="CGV49"/>
      <c r="CGW49"/>
      <c r="CGX49"/>
      <c r="CGY49"/>
      <c r="CGZ49"/>
      <c r="CHA49"/>
      <c r="CHB49"/>
      <c r="CHC49"/>
      <c r="CHD49"/>
      <c r="CHE49"/>
      <c r="CHF49"/>
      <c r="CHG49"/>
      <c r="CHH49"/>
      <c r="CHI49"/>
      <c r="CHJ49"/>
      <c r="CHK49"/>
      <c r="CHL49"/>
      <c r="CHM49"/>
      <c r="CHN49"/>
      <c r="CHO49"/>
      <c r="CHP49"/>
      <c r="CHQ49"/>
      <c r="CHR49"/>
      <c r="CHS49"/>
      <c r="CHT49"/>
      <c r="CHU49"/>
      <c r="CHV49"/>
      <c r="CHW49"/>
      <c r="CHX49"/>
      <c r="CHY49"/>
      <c r="CHZ49"/>
      <c r="CIA49"/>
      <c r="CIB49"/>
      <c r="CIC49"/>
      <c r="CID49"/>
      <c r="CIE49"/>
      <c r="CIF49"/>
      <c r="CIG49"/>
      <c r="CIH49"/>
      <c r="CII49"/>
      <c r="CIJ49"/>
      <c r="CIK49"/>
      <c r="CIL49"/>
      <c r="CIM49"/>
      <c r="CIN49"/>
      <c r="CIO49"/>
      <c r="CIP49"/>
      <c r="CIQ49"/>
      <c r="CIR49"/>
      <c r="CIS49"/>
      <c r="CIT49"/>
      <c r="CIU49"/>
      <c r="CIV49"/>
      <c r="CIW49"/>
      <c r="CIX49"/>
      <c r="CIY49"/>
      <c r="CIZ49"/>
      <c r="CJA49"/>
      <c r="CJB49"/>
      <c r="CJC49"/>
      <c r="CJD49"/>
      <c r="CJE49"/>
      <c r="CJF49"/>
      <c r="CJG49"/>
      <c r="CJH49"/>
      <c r="CJI49"/>
      <c r="CJJ49"/>
      <c r="CJK49"/>
      <c r="CJL49"/>
      <c r="CJM49"/>
      <c r="CJN49"/>
      <c r="CJO49"/>
      <c r="CJP49"/>
      <c r="CJQ49"/>
      <c r="CJR49"/>
      <c r="CJS49"/>
      <c r="CJT49"/>
      <c r="CJU49"/>
      <c r="CJV49"/>
      <c r="CJW49"/>
      <c r="CJX49"/>
      <c r="CJY49"/>
      <c r="CJZ49"/>
      <c r="CKA49"/>
      <c r="CKB49"/>
      <c r="CKC49"/>
      <c r="CKD49"/>
      <c r="CKE49"/>
      <c r="CKF49"/>
      <c r="CKG49"/>
      <c r="CKH49"/>
      <c r="CKI49"/>
      <c r="CKJ49"/>
      <c r="CKK49"/>
      <c r="CKL49"/>
      <c r="CKM49"/>
      <c r="CKN49"/>
      <c r="CKO49"/>
      <c r="CKP49"/>
      <c r="CKQ49"/>
      <c r="CKR49"/>
      <c r="CKS49"/>
      <c r="CKT49"/>
      <c r="CKU49"/>
      <c r="CKV49"/>
      <c r="CKW49"/>
      <c r="CKX49"/>
      <c r="CKY49"/>
      <c r="CKZ49"/>
      <c r="CLA49"/>
      <c r="CLB49"/>
      <c r="CLC49"/>
      <c r="CLD49"/>
      <c r="CLE49"/>
      <c r="CLF49"/>
      <c r="CLG49"/>
      <c r="CLH49"/>
      <c r="CLI49"/>
      <c r="CLJ49"/>
      <c r="CLK49"/>
      <c r="CLL49"/>
      <c r="CLM49"/>
      <c r="CLN49"/>
      <c r="CLO49"/>
      <c r="CLP49"/>
      <c r="CLQ49"/>
      <c r="CLR49"/>
      <c r="CLS49"/>
      <c r="CLT49"/>
      <c r="CLU49"/>
      <c r="CLV49"/>
      <c r="CLW49"/>
      <c r="CLX49"/>
      <c r="CLY49"/>
      <c r="CLZ49"/>
      <c r="CMA49"/>
      <c r="CMB49"/>
      <c r="CMC49"/>
      <c r="CMD49"/>
      <c r="CME49"/>
      <c r="CMF49"/>
      <c r="CMG49"/>
      <c r="CMH49"/>
      <c r="CMI49"/>
      <c r="CMJ49"/>
      <c r="CMK49"/>
      <c r="CML49"/>
      <c r="CMM49"/>
      <c r="CMN49"/>
      <c r="CMO49"/>
      <c r="CMP49"/>
      <c r="CMQ49"/>
      <c r="CMR49"/>
      <c r="CMS49"/>
      <c r="CMT49"/>
      <c r="CMU49"/>
      <c r="CMV49"/>
      <c r="CMW49"/>
      <c r="CMX49"/>
      <c r="CMY49"/>
      <c r="CMZ49"/>
      <c r="CNA49"/>
      <c r="CNB49"/>
      <c r="CNC49"/>
      <c r="CND49"/>
      <c r="CNE49"/>
      <c r="CNF49"/>
      <c r="CNG49"/>
      <c r="CNH49"/>
      <c r="CNI49"/>
      <c r="CNJ49"/>
      <c r="CNK49"/>
      <c r="CNL49"/>
      <c r="CNM49"/>
      <c r="CNN49"/>
      <c r="CNO49"/>
      <c r="CNP49"/>
      <c r="CNQ49"/>
      <c r="CNR49"/>
      <c r="CNS49"/>
      <c r="CNT49"/>
      <c r="CNU49"/>
      <c r="CNV49"/>
      <c r="CNW49"/>
      <c r="CNX49"/>
      <c r="CNY49"/>
      <c r="CNZ49"/>
      <c r="COA49"/>
      <c r="COB49"/>
      <c r="COC49"/>
      <c r="COD49"/>
      <c r="COE49"/>
      <c r="COF49"/>
      <c r="COG49"/>
      <c r="COH49"/>
      <c r="COI49"/>
      <c r="COJ49"/>
      <c r="COK49"/>
      <c r="COL49"/>
      <c r="COM49"/>
      <c r="CON49"/>
      <c r="COO49"/>
      <c r="COP49"/>
      <c r="COQ49"/>
      <c r="COR49"/>
      <c r="COS49"/>
      <c r="COT49"/>
      <c r="COU49"/>
      <c r="COV49"/>
      <c r="COW49"/>
      <c r="COX49"/>
      <c r="COY49"/>
      <c r="COZ49"/>
      <c r="CPA49"/>
      <c r="CPB49"/>
      <c r="CPC49"/>
      <c r="CPD49"/>
      <c r="CPE49"/>
      <c r="CPF49"/>
      <c r="CPG49"/>
      <c r="CPH49"/>
      <c r="CPI49"/>
      <c r="CPJ49"/>
      <c r="CPK49"/>
      <c r="CPL49"/>
      <c r="CPM49"/>
      <c r="CPN49"/>
      <c r="CPO49"/>
      <c r="CPP49"/>
      <c r="CPQ49"/>
      <c r="CPR49"/>
      <c r="CPS49"/>
      <c r="CPT49"/>
      <c r="CPU49"/>
      <c r="CPV49"/>
      <c r="CPW49"/>
      <c r="CPX49"/>
      <c r="CPY49"/>
      <c r="CPZ49"/>
      <c r="CQA49"/>
      <c r="CQB49"/>
      <c r="CQC49"/>
      <c r="CQD49"/>
      <c r="CQE49"/>
      <c r="CQF49"/>
      <c r="CQG49"/>
      <c r="CQH49"/>
      <c r="CQI49"/>
      <c r="CQJ49"/>
      <c r="CQK49"/>
      <c r="CQL49"/>
      <c r="CQM49"/>
      <c r="CQN49"/>
      <c r="CQO49"/>
      <c r="CQP49"/>
      <c r="CQQ49"/>
      <c r="CQR49"/>
      <c r="CQS49"/>
      <c r="CQT49"/>
      <c r="CQU49"/>
      <c r="CQV49"/>
      <c r="CQW49"/>
      <c r="CQX49"/>
      <c r="CQY49"/>
      <c r="CQZ49"/>
      <c r="CRA49"/>
      <c r="CRB49"/>
      <c r="CRC49"/>
      <c r="CRD49"/>
      <c r="CRE49"/>
      <c r="CRF49"/>
      <c r="CRG49"/>
      <c r="CRH49"/>
      <c r="CRI49"/>
      <c r="CRJ49"/>
      <c r="CRK49"/>
      <c r="CRL49"/>
      <c r="CRM49"/>
      <c r="CRN49"/>
      <c r="CRO49"/>
      <c r="CRP49"/>
      <c r="CRQ49"/>
      <c r="CRR49"/>
      <c r="CRS49"/>
      <c r="CRT49"/>
      <c r="CRU49"/>
      <c r="CRV49"/>
      <c r="CRW49"/>
      <c r="CRX49"/>
      <c r="CRY49"/>
      <c r="CRZ49"/>
      <c r="CSA49"/>
      <c r="CSB49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  <c r="CSW49"/>
      <c r="CSX49"/>
      <c r="CSY49"/>
      <c r="CSZ49"/>
      <c r="CTA49"/>
      <c r="CTB49"/>
      <c r="CTC49"/>
      <c r="CTD49"/>
      <c r="CTE49"/>
      <c r="CTF49"/>
      <c r="CTG49"/>
      <c r="CTH49"/>
      <c r="CTI49"/>
      <c r="CTJ49"/>
      <c r="CTK49"/>
      <c r="CTL49"/>
      <c r="CTM49"/>
      <c r="CTN49"/>
      <c r="CTO49"/>
      <c r="CTP49"/>
      <c r="CTQ49"/>
      <c r="CTR49"/>
      <c r="CTS49"/>
      <c r="CTT49"/>
      <c r="CTU49"/>
      <c r="CTV49"/>
      <c r="CTW49"/>
      <c r="CTX49"/>
      <c r="CTY49"/>
      <c r="CTZ49"/>
      <c r="CUA49"/>
      <c r="CUB49"/>
      <c r="CUC49"/>
      <c r="CUD49"/>
      <c r="CUE49"/>
      <c r="CUF49"/>
      <c r="CUG49"/>
      <c r="CUH49"/>
      <c r="CUI49"/>
      <c r="CUJ49"/>
      <c r="CUK49"/>
      <c r="CUL49"/>
      <c r="CUM49"/>
      <c r="CUN49"/>
      <c r="CUO49"/>
      <c r="CUP49"/>
      <c r="CUQ49"/>
      <c r="CUR49"/>
      <c r="CUS49"/>
      <c r="CUT49"/>
      <c r="CUU49"/>
      <c r="CUV49"/>
      <c r="CUW49"/>
      <c r="CUX49"/>
      <c r="CUY49"/>
      <c r="CUZ49"/>
      <c r="CVA49"/>
      <c r="CVB49"/>
      <c r="CVC49"/>
      <c r="CVD49"/>
      <c r="CVE49"/>
      <c r="CVF49"/>
      <c r="CVG49"/>
      <c r="CVH49"/>
      <c r="CVI49"/>
      <c r="CVJ49"/>
      <c r="CVK49"/>
      <c r="CVL49"/>
      <c r="CVM49"/>
      <c r="CVN49"/>
      <c r="CVO49"/>
      <c r="CVP49"/>
      <c r="CVQ49"/>
      <c r="CVR49"/>
      <c r="CVS49"/>
      <c r="CVT49"/>
      <c r="CVU49"/>
      <c r="CVV49"/>
      <c r="CVW49"/>
      <c r="CVX49"/>
      <c r="CVY49"/>
      <c r="CVZ49"/>
      <c r="CWA49"/>
      <c r="CWB49"/>
      <c r="CWC49"/>
      <c r="CWD49"/>
      <c r="CWE49"/>
      <c r="CWF49"/>
      <c r="CWG49"/>
      <c r="CWH49"/>
      <c r="CWI49"/>
      <c r="CWJ49"/>
      <c r="CWK49"/>
      <c r="CWL49"/>
      <c r="CWM49"/>
      <c r="CWN49"/>
      <c r="CWO49"/>
      <c r="CWP49"/>
      <c r="CWQ49"/>
      <c r="CWR49"/>
      <c r="CWS49"/>
      <c r="CWT49"/>
      <c r="CWU49"/>
      <c r="CWV49"/>
      <c r="CWW49"/>
      <c r="CWX49"/>
      <c r="CWY49"/>
      <c r="CWZ49"/>
      <c r="CXA49"/>
      <c r="CXB49"/>
      <c r="CXC49"/>
      <c r="CXD49"/>
      <c r="CXE49"/>
      <c r="CXF49"/>
      <c r="CXG49"/>
      <c r="CXH49"/>
      <c r="CXI49"/>
      <c r="CXJ49"/>
      <c r="CXK49"/>
      <c r="CXL49"/>
      <c r="CXM49"/>
      <c r="CXN49"/>
      <c r="CXO49"/>
      <c r="CXP49"/>
      <c r="CXQ49"/>
      <c r="CXR49"/>
      <c r="CXS49"/>
      <c r="CXT49"/>
      <c r="CXU49"/>
      <c r="CXV49"/>
      <c r="CXW49"/>
      <c r="CXX49"/>
      <c r="CXY49"/>
      <c r="CXZ49"/>
      <c r="CYA49"/>
      <c r="CYB49"/>
      <c r="CYC49"/>
      <c r="CYD49"/>
      <c r="CYE49"/>
      <c r="CYF49"/>
      <c r="CYG49"/>
      <c r="CYH49"/>
      <c r="CYI49"/>
      <c r="CYJ49"/>
      <c r="CYK49"/>
      <c r="CYL49"/>
      <c r="CYM49"/>
      <c r="CYN49"/>
      <c r="CYO49"/>
      <c r="CYP49"/>
      <c r="CYQ49"/>
      <c r="CYR49"/>
      <c r="CYS49"/>
      <c r="CYT49"/>
      <c r="CYU49"/>
      <c r="CYV49"/>
      <c r="CYW49"/>
      <c r="CYX49"/>
      <c r="CYY49"/>
      <c r="CYZ49"/>
      <c r="CZA49"/>
      <c r="CZB49"/>
      <c r="CZC49"/>
      <c r="CZD49"/>
      <c r="CZE49"/>
      <c r="CZF49"/>
      <c r="CZG49"/>
      <c r="CZH49"/>
      <c r="CZI49"/>
      <c r="CZJ49"/>
      <c r="CZK49"/>
      <c r="CZL49"/>
      <c r="CZM49"/>
      <c r="CZN49"/>
      <c r="CZO49"/>
      <c r="CZP49"/>
      <c r="CZQ49"/>
      <c r="CZR49"/>
      <c r="CZS49"/>
      <c r="CZT49"/>
      <c r="CZU49"/>
      <c r="CZV49"/>
      <c r="CZW49"/>
      <c r="CZX49"/>
      <c r="CZY49"/>
      <c r="CZZ49"/>
      <c r="DAA49"/>
      <c r="DAB49"/>
      <c r="DAC49"/>
      <c r="DAD49"/>
      <c r="DAE49"/>
      <c r="DAF49"/>
      <c r="DAG49"/>
      <c r="DAH49"/>
      <c r="DAI49"/>
      <c r="DAJ49"/>
      <c r="DAK49"/>
      <c r="DAL49"/>
      <c r="DAM49"/>
      <c r="DAN49"/>
      <c r="DAO49"/>
      <c r="DAP49"/>
      <c r="DAQ49"/>
      <c r="DAR49"/>
      <c r="DAS49"/>
      <c r="DAT49"/>
      <c r="DAU49"/>
      <c r="DAV49"/>
      <c r="DAW49"/>
      <c r="DAX49"/>
      <c r="DAY49"/>
      <c r="DAZ49"/>
      <c r="DBA49"/>
      <c r="DBB49"/>
      <c r="DBC49"/>
      <c r="DBD49"/>
      <c r="DBE49"/>
      <c r="DBF49"/>
      <c r="DBG49"/>
      <c r="DBH49"/>
      <c r="DBI49"/>
      <c r="DBJ49"/>
      <c r="DBK49"/>
      <c r="DBL49"/>
      <c r="DBM49"/>
      <c r="DBN49"/>
      <c r="DBO49"/>
      <c r="DBP49"/>
      <c r="DBQ49"/>
      <c r="DBR49"/>
      <c r="DBS49"/>
      <c r="DBT49"/>
      <c r="DBU49"/>
      <c r="DBV49"/>
      <c r="DBW49"/>
      <c r="DBX49"/>
      <c r="DBY49"/>
      <c r="DBZ49"/>
      <c r="DCA49"/>
      <c r="DCB49"/>
      <c r="DCC49"/>
      <c r="DCD49"/>
      <c r="DCE49"/>
      <c r="DCF49"/>
      <c r="DCG49"/>
      <c r="DCH49"/>
      <c r="DCI49"/>
      <c r="DCJ49"/>
      <c r="DCK49"/>
      <c r="DCL49"/>
      <c r="DCM49"/>
      <c r="DCN49"/>
      <c r="DCO49"/>
      <c r="DCP49"/>
      <c r="DCQ49"/>
      <c r="DCR49"/>
      <c r="DCS49"/>
      <c r="DCT49"/>
      <c r="DCU49"/>
      <c r="DCV49"/>
      <c r="DCW49"/>
      <c r="DCX49"/>
      <c r="DCY49"/>
      <c r="DCZ49"/>
      <c r="DDA49"/>
      <c r="DDB49"/>
      <c r="DDC49"/>
      <c r="DDD49"/>
      <c r="DDE49"/>
      <c r="DDF49"/>
      <c r="DDG49"/>
      <c r="DDH49"/>
      <c r="DDI49"/>
      <c r="DDJ49"/>
      <c r="DDK49"/>
      <c r="DDL49"/>
      <c r="DDM49"/>
      <c r="DDN49"/>
      <c r="DDO49"/>
      <c r="DDP49"/>
      <c r="DDQ49"/>
      <c r="DDR49"/>
      <c r="DDS49"/>
      <c r="DDT49"/>
      <c r="DDU49"/>
      <c r="DDV49"/>
      <c r="DDW49"/>
      <c r="DDX49"/>
      <c r="DDY49"/>
      <c r="DDZ49"/>
      <c r="DEA49"/>
      <c r="DEB49"/>
      <c r="DEC49"/>
      <c r="DED49"/>
      <c r="DEE49"/>
      <c r="DEF49"/>
      <c r="DEG49"/>
      <c r="DEH49"/>
      <c r="DEI49"/>
      <c r="DEJ49"/>
      <c r="DEK49"/>
      <c r="DEL49"/>
      <c r="DEM49"/>
      <c r="DEN49"/>
      <c r="DEO49"/>
      <c r="DEP49"/>
      <c r="DEQ49"/>
      <c r="DER49"/>
      <c r="DES49"/>
      <c r="DET49"/>
      <c r="DEU49"/>
      <c r="DEV49"/>
      <c r="DEW49"/>
      <c r="DEX49"/>
      <c r="DEY49"/>
      <c r="DEZ49"/>
      <c r="DFA49"/>
      <c r="DFB49"/>
      <c r="DFC49"/>
      <c r="DFD49"/>
      <c r="DFE49"/>
      <c r="DFF49"/>
      <c r="DFG49"/>
      <c r="DFH49"/>
      <c r="DFI49"/>
      <c r="DFJ49"/>
      <c r="DFK49"/>
      <c r="DFL49"/>
      <c r="DFM49"/>
      <c r="DFN49"/>
      <c r="DFO49"/>
      <c r="DFP49"/>
      <c r="DFQ49"/>
      <c r="DFR49"/>
      <c r="DFS49"/>
      <c r="DFT49"/>
      <c r="DFU49"/>
      <c r="DFV49"/>
      <c r="DFW49"/>
      <c r="DFX49"/>
      <c r="DFY49"/>
      <c r="DFZ49"/>
      <c r="DGA49"/>
      <c r="DGB49"/>
      <c r="DGC49"/>
      <c r="DGD49"/>
      <c r="DGE49"/>
      <c r="DGF49"/>
      <c r="DGG49"/>
      <c r="DGH49"/>
      <c r="DGI49"/>
      <c r="DGJ49"/>
      <c r="DGK49"/>
      <c r="DGL49"/>
      <c r="DGM49"/>
      <c r="DGN49"/>
      <c r="DGO49"/>
      <c r="DGP49"/>
      <c r="DGQ49"/>
      <c r="DGR49"/>
      <c r="DGS49"/>
      <c r="DGT49"/>
      <c r="DGU49"/>
      <c r="DGV49"/>
      <c r="DGW49"/>
      <c r="DGX49"/>
      <c r="DGY49"/>
      <c r="DGZ49"/>
      <c r="DHA49"/>
      <c r="DHB49"/>
      <c r="DHC49"/>
      <c r="DHD49"/>
      <c r="DHE49"/>
      <c r="DHF49"/>
      <c r="DHG49"/>
      <c r="DHH49"/>
      <c r="DHI49"/>
      <c r="DHJ49"/>
      <c r="DHK49"/>
      <c r="DHL49"/>
      <c r="DHM49"/>
      <c r="DHN49"/>
      <c r="DHO49"/>
      <c r="DHP49"/>
      <c r="DHQ49"/>
      <c r="DHR49"/>
      <c r="DHS49"/>
      <c r="DHT49"/>
      <c r="DHU49"/>
      <c r="DHV49"/>
      <c r="DHW49"/>
      <c r="DHX49"/>
      <c r="DHY49"/>
      <c r="DHZ49"/>
      <c r="DIA49"/>
      <c r="DIB49"/>
      <c r="DIC49"/>
      <c r="DID49"/>
      <c r="DIE49"/>
      <c r="DIF49"/>
      <c r="DIG49"/>
      <c r="DIH49"/>
      <c r="DII49"/>
      <c r="DIJ49"/>
      <c r="DIK49"/>
      <c r="DIL49"/>
      <c r="DIM49"/>
      <c r="DIN49"/>
      <c r="DIO49"/>
      <c r="DIP49"/>
      <c r="DIQ49"/>
      <c r="DIR49"/>
      <c r="DIS49"/>
      <c r="DIT49"/>
      <c r="DIU49"/>
      <c r="DIV49"/>
      <c r="DIW49"/>
      <c r="DIX49"/>
      <c r="DIY49"/>
      <c r="DIZ49"/>
      <c r="DJA49"/>
      <c r="DJB49"/>
      <c r="DJC49"/>
      <c r="DJD49"/>
      <c r="DJE49"/>
      <c r="DJF49"/>
      <c r="DJG49"/>
      <c r="DJH49"/>
      <c r="DJI49"/>
      <c r="DJJ49"/>
      <c r="DJK49"/>
      <c r="DJL49"/>
      <c r="DJM49"/>
      <c r="DJN49"/>
      <c r="DJO49"/>
      <c r="DJP49"/>
      <c r="DJQ49"/>
      <c r="DJR49"/>
      <c r="DJS49"/>
      <c r="DJT49"/>
      <c r="DJU49"/>
      <c r="DJV49"/>
      <c r="DJW49"/>
      <c r="DJX49"/>
      <c r="DJY49"/>
      <c r="DJZ49"/>
      <c r="DKA49"/>
      <c r="DKB49"/>
      <c r="DKC49"/>
      <c r="DKD49"/>
      <c r="DKE49"/>
      <c r="DKF49"/>
      <c r="DKG49"/>
      <c r="DKH49"/>
      <c r="DKI49"/>
      <c r="DKJ49"/>
      <c r="DKK49"/>
      <c r="DKL49"/>
      <c r="DKM49"/>
      <c r="DKN49"/>
      <c r="DKO49"/>
      <c r="DKP49"/>
      <c r="DKQ49"/>
      <c r="DKR49"/>
      <c r="DKS49"/>
      <c r="DKT49"/>
      <c r="DKU49"/>
      <c r="DKV49"/>
      <c r="DKW49"/>
      <c r="DKX49"/>
      <c r="DKY49"/>
      <c r="DKZ49"/>
      <c r="DLA49"/>
      <c r="DLB49"/>
      <c r="DLC49"/>
      <c r="DLD49"/>
      <c r="DLE49"/>
      <c r="DLF49"/>
      <c r="DLG49"/>
      <c r="DLH49"/>
      <c r="DLI49"/>
      <c r="DLJ49"/>
      <c r="DLK49"/>
      <c r="DLL49"/>
      <c r="DLM49"/>
      <c r="DLN49"/>
      <c r="DLO49"/>
      <c r="DLP49"/>
      <c r="DLQ49"/>
      <c r="DLR49"/>
      <c r="DLS49"/>
      <c r="DLT49"/>
      <c r="DLU49"/>
      <c r="DLV49"/>
      <c r="DLW49"/>
      <c r="DLX49"/>
      <c r="DLY49"/>
      <c r="DLZ49"/>
      <c r="DMA49"/>
      <c r="DMB49"/>
      <c r="DMC49"/>
      <c r="DMD49"/>
      <c r="DME49"/>
      <c r="DMF49"/>
      <c r="DMG49"/>
      <c r="DMH49"/>
      <c r="DMI49"/>
      <c r="DMJ49"/>
      <c r="DMK49"/>
      <c r="DML49"/>
      <c r="DMM49"/>
      <c r="DMN49"/>
      <c r="DMO49"/>
      <c r="DMP49"/>
      <c r="DMQ49"/>
      <c r="DMR49"/>
      <c r="DMS49"/>
      <c r="DMT49"/>
      <c r="DMU49"/>
      <c r="DMV49"/>
      <c r="DMW49"/>
      <c r="DMX49"/>
      <c r="DMY49"/>
      <c r="DMZ49"/>
      <c r="DNA49"/>
      <c r="DNB49"/>
      <c r="DNC49"/>
      <c r="DND49"/>
      <c r="DNE49"/>
      <c r="DNF49"/>
      <c r="DNG49"/>
      <c r="DNH49"/>
      <c r="DNI49"/>
      <c r="DNJ49"/>
      <c r="DNK49"/>
      <c r="DNL49"/>
      <c r="DNM49"/>
      <c r="DNN49"/>
      <c r="DNO49"/>
      <c r="DNP49"/>
      <c r="DNQ49"/>
      <c r="DNR49"/>
      <c r="DNS49"/>
      <c r="DNT49"/>
      <c r="DNU49"/>
      <c r="DNV49"/>
      <c r="DNW49"/>
      <c r="DNX49"/>
      <c r="DNY49"/>
      <c r="DNZ49"/>
      <c r="DOA49"/>
      <c r="DOB49"/>
      <c r="DOC49"/>
      <c r="DOD49"/>
      <c r="DOE49"/>
      <c r="DOF49"/>
      <c r="DOG49"/>
      <c r="DOH49"/>
      <c r="DOI49"/>
      <c r="DOJ49"/>
      <c r="DOK49"/>
      <c r="DOL49"/>
      <c r="DOM49"/>
      <c r="DON49"/>
      <c r="DOO49"/>
      <c r="DOP49"/>
      <c r="DOQ49"/>
      <c r="DOR49"/>
      <c r="DOS49"/>
      <c r="DOT49"/>
      <c r="DOU49"/>
      <c r="DOV49"/>
      <c r="DOW49"/>
      <c r="DOX49"/>
      <c r="DOY49"/>
      <c r="DOZ49"/>
      <c r="DPA49"/>
      <c r="DPB49"/>
      <c r="DPC49"/>
      <c r="DPD49"/>
      <c r="DPE49"/>
      <c r="DPF49"/>
      <c r="DPG49"/>
      <c r="DPH49"/>
      <c r="DPI49"/>
      <c r="DPJ49"/>
      <c r="DPK49"/>
      <c r="DPL49"/>
      <c r="DPM49"/>
      <c r="DPN49"/>
      <c r="DPO49"/>
      <c r="DPP49"/>
      <c r="DPQ49"/>
      <c r="DPR49"/>
      <c r="DPS49"/>
      <c r="DPT49"/>
      <c r="DPU49"/>
      <c r="DPV49"/>
      <c r="DPW49"/>
      <c r="DPX49"/>
      <c r="DPY49"/>
      <c r="DPZ49"/>
      <c r="DQA49"/>
      <c r="DQB49"/>
      <c r="DQC49"/>
      <c r="DQD49"/>
      <c r="DQE49"/>
      <c r="DQF49"/>
      <c r="DQG49"/>
      <c r="DQH49"/>
      <c r="DQI49"/>
      <c r="DQJ49"/>
      <c r="DQK49"/>
      <c r="DQL49"/>
      <c r="DQM49"/>
      <c r="DQN49"/>
      <c r="DQO49"/>
      <c r="DQP49"/>
      <c r="DQQ49"/>
      <c r="DQR49"/>
      <c r="DQS49"/>
      <c r="DQT49"/>
      <c r="DQU49"/>
      <c r="DQV49"/>
      <c r="DQW49"/>
      <c r="DQX49"/>
      <c r="DQY49"/>
      <c r="DQZ49"/>
      <c r="DRA49"/>
      <c r="DRB49"/>
      <c r="DRC49"/>
      <c r="DRD49"/>
      <c r="DRE49"/>
      <c r="DRF49"/>
      <c r="DRG49"/>
      <c r="DRH49"/>
      <c r="DRI49"/>
      <c r="DRJ49"/>
      <c r="DRK49"/>
      <c r="DRL49"/>
      <c r="DRM49"/>
      <c r="DRN49"/>
      <c r="DRO49"/>
      <c r="DRP49"/>
      <c r="DRQ49"/>
      <c r="DRR49"/>
      <c r="DRS49"/>
      <c r="DRT49"/>
      <c r="DRU49"/>
      <c r="DRV49"/>
      <c r="DRW49"/>
      <c r="DRX49"/>
      <c r="DRY49"/>
      <c r="DRZ49"/>
      <c r="DSA49"/>
      <c r="DSB49"/>
      <c r="DSC49"/>
      <c r="DSD49"/>
      <c r="DSE49"/>
      <c r="DSF49"/>
      <c r="DSG49"/>
      <c r="DSH49"/>
      <c r="DSI49"/>
      <c r="DSJ49"/>
      <c r="DSK49"/>
      <c r="DSL49"/>
      <c r="DSM49"/>
      <c r="DSN49"/>
      <c r="DSO49"/>
      <c r="DSP49"/>
      <c r="DSQ49"/>
      <c r="DSR49"/>
      <c r="DSS49"/>
      <c r="DST49"/>
      <c r="DSU49"/>
      <c r="DSV49"/>
      <c r="DSW49"/>
      <c r="DSX49"/>
      <c r="DSY49"/>
      <c r="DSZ49"/>
      <c r="DTA49"/>
      <c r="DTB49"/>
      <c r="DTC49"/>
      <c r="DTD49"/>
      <c r="DTE49"/>
      <c r="DTF49"/>
      <c r="DTG49"/>
      <c r="DTH49"/>
      <c r="DTI49"/>
      <c r="DTJ49"/>
      <c r="DTK49"/>
      <c r="DTL49"/>
      <c r="DTM49"/>
      <c r="DTN49"/>
      <c r="DTO49"/>
      <c r="DTP49"/>
      <c r="DTQ49"/>
      <c r="DTR49"/>
      <c r="DTS49"/>
      <c r="DTT49"/>
      <c r="DTU49"/>
      <c r="DTV49"/>
      <c r="DTW49"/>
      <c r="DTX49"/>
      <c r="DTY49"/>
      <c r="DTZ49"/>
      <c r="DUA49"/>
      <c r="DUB49"/>
      <c r="DUC49"/>
      <c r="DUD49"/>
      <c r="DUE49"/>
      <c r="DUF49"/>
      <c r="DUG49"/>
      <c r="DUH49"/>
      <c r="DUI49"/>
      <c r="DUJ49"/>
      <c r="DUK49"/>
      <c r="DUL49"/>
      <c r="DUM49"/>
      <c r="DUN49"/>
      <c r="DUO49"/>
      <c r="DUP49"/>
      <c r="DUQ49"/>
      <c r="DUR49"/>
      <c r="DUS49"/>
      <c r="DUT49"/>
      <c r="DUU49"/>
      <c r="DUV49"/>
      <c r="DUW49"/>
      <c r="DUX49"/>
      <c r="DUY49"/>
      <c r="DUZ49"/>
      <c r="DVA49"/>
      <c r="DVB49"/>
      <c r="DVC49"/>
      <c r="DVD49"/>
      <c r="DVE49"/>
      <c r="DVF49"/>
      <c r="DVG49"/>
      <c r="DVH49"/>
      <c r="DVI49"/>
      <c r="DVJ49"/>
      <c r="DVK49"/>
      <c r="DVL49"/>
      <c r="DVM49"/>
      <c r="DVN49"/>
      <c r="DVO49"/>
      <c r="DVP49"/>
      <c r="DVQ49"/>
      <c r="DVR49"/>
      <c r="DVS49"/>
      <c r="DVT49"/>
      <c r="DVU49"/>
      <c r="DVV49"/>
      <c r="DVW49"/>
      <c r="DVX49"/>
      <c r="DVY49"/>
      <c r="DVZ49"/>
      <c r="DWA49"/>
      <c r="DWB49"/>
      <c r="DWC49"/>
      <c r="DWD49"/>
      <c r="DWE49"/>
      <c r="DWF49"/>
      <c r="DWG49"/>
      <c r="DWH49"/>
      <c r="DWI49"/>
      <c r="DWJ49"/>
      <c r="DWK49"/>
      <c r="DWL49"/>
      <c r="DWM49"/>
      <c r="DWN49"/>
      <c r="DWO49"/>
      <c r="DWP49"/>
      <c r="DWQ49"/>
      <c r="DWR49"/>
      <c r="DWS49"/>
      <c r="DWT49"/>
      <c r="DWU49"/>
      <c r="DWV49"/>
      <c r="DWW49"/>
      <c r="DWX49"/>
      <c r="DWY49"/>
      <c r="DWZ49"/>
      <c r="DXA49"/>
      <c r="DXB49"/>
      <c r="DXC49"/>
      <c r="DXD49"/>
      <c r="DXE49"/>
      <c r="DXF49"/>
      <c r="DXG49"/>
      <c r="DXH49"/>
      <c r="DXI49"/>
      <c r="DXJ49"/>
      <c r="DXK49"/>
      <c r="DXL49"/>
      <c r="DXM49"/>
      <c r="DXN49"/>
      <c r="DXO49"/>
      <c r="DXP49"/>
      <c r="DXQ49"/>
      <c r="DXR49"/>
      <c r="DXS49"/>
      <c r="DXT49"/>
      <c r="DXU49"/>
      <c r="DXV49"/>
      <c r="DXW49"/>
      <c r="DXX49"/>
      <c r="DXY49"/>
      <c r="DXZ49"/>
      <c r="DYA49"/>
      <c r="DYB49"/>
      <c r="DYC49"/>
      <c r="DYD49"/>
      <c r="DYE49"/>
      <c r="DYF49"/>
      <c r="DYG49"/>
      <c r="DYH49"/>
      <c r="DYI49"/>
      <c r="DYJ49"/>
      <c r="DYK49"/>
      <c r="DYL49"/>
      <c r="DYM49"/>
      <c r="DYN49"/>
      <c r="DYO49"/>
      <c r="DYP49"/>
      <c r="DYQ49"/>
      <c r="DYR49"/>
      <c r="DYS49"/>
      <c r="DYT49"/>
      <c r="DYU49"/>
      <c r="DYV49"/>
      <c r="DYW49"/>
      <c r="DYX49"/>
      <c r="DYY49"/>
      <c r="DYZ49"/>
      <c r="DZA49"/>
      <c r="DZB49"/>
      <c r="DZC49"/>
      <c r="DZD49"/>
      <c r="DZE49"/>
      <c r="DZF49"/>
      <c r="DZG49"/>
      <c r="DZH49"/>
      <c r="DZI49"/>
      <c r="DZJ49"/>
      <c r="DZK49"/>
      <c r="DZL49"/>
      <c r="DZM49"/>
      <c r="DZN49"/>
      <c r="DZO49"/>
      <c r="DZP49"/>
      <c r="DZQ49"/>
      <c r="DZR49"/>
      <c r="DZS49"/>
      <c r="DZT49"/>
      <c r="DZU49"/>
      <c r="DZV49"/>
      <c r="DZW49"/>
      <c r="DZX49"/>
      <c r="DZY49"/>
      <c r="DZZ49"/>
      <c r="EAA49"/>
      <c r="EAB49"/>
      <c r="EAC49"/>
      <c r="EAD49"/>
      <c r="EAE49"/>
      <c r="EAF49"/>
      <c r="EAG49"/>
      <c r="EAH49"/>
      <c r="EAI49"/>
      <c r="EAJ49"/>
      <c r="EAK49"/>
      <c r="EAL49"/>
      <c r="EAM49"/>
      <c r="EAN49"/>
      <c r="EAO49"/>
      <c r="EAP49"/>
      <c r="EAQ49"/>
      <c r="EAR49"/>
      <c r="EAS49"/>
      <c r="EAT49"/>
      <c r="EAU49"/>
      <c r="EAV49"/>
      <c r="EAW49"/>
      <c r="EAX49"/>
      <c r="EAY49"/>
      <c r="EAZ49"/>
      <c r="EBA49"/>
      <c r="EBB49"/>
      <c r="EBC49"/>
      <c r="EBD49"/>
      <c r="EBE49"/>
      <c r="EBF49"/>
      <c r="EBG49"/>
      <c r="EBH49"/>
      <c r="EBI49"/>
      <c r="EBJ49"/>
      <c r="EBK49"/>
      <c r="EBL49"/>
      <c r="EBM49"/>
      <c r="EBN49"/>
      <c r="EBO49"/>
      <c r="EBP49"/>
      <c r="EBQ49"/>
      <c r="EBR49"/>
      <c r="EBS49"/>
      <c r="EBT49"/>
      <c r="EBU49"/>
      <c r="EBV49"/>
      <c r="EBW49"/>
      <c r="EBX49"/>
      <c r="EBY49"/>
      <c r="EBZ49"/>
      <c r="ECA49"/>
      <c r="ECB49"/>
      <c r="ECC49"/>
      <c r="ECD49"/>
      <c r="ECE49"/>
      <c r="ECF49"/>
      <c r="ECG49"/>
      <c r="ECH49"/>
      <c r="ECI49"/>
      <c r="ECJ49"/>
      <c r="ECK49"/>
      <c r="ECL49"/>
      <c r="ECM49"/>
      <c r="ECN49"/>
      <c r="ECO49"/>
      <c r="ECP49"/>
      <c r="ECQ49"/>
      <c r="ECR49"/>
      <c r="ECS49"/>
      <c r="ECT49"/>
      <c r="ECU49"/>
      <c r="ECV49"/>
      <c r="ECW49"/>
      <c r="ECX49"/>
      <c r="ECY49"/>
      <c r="ECZ49"/>
      <c r="EDA49"/>
      <c r="EDB49"/>
      <c r="EDC49"/>
      <c r="EDD49"/>
      <c r="EDE49"/>
      <c r="EDF49"/>
      <c r="EDG49"/>
      <c r="EDH49"/>
      <c r="EDI49"/>
      <c r="EDJ49"/>
      <c r="EDK49"/>
      <c r="EDL49"/>
      <c r="EDM49"/>
      <c r="EDN49"/>
      <c r="EDO49"/>
      <c r="EDP49"/>
      <c r="EDQ49"/>
      <c r="EDR49"/>
      <c r="EDS49"/>
      <c r="EDT49"/>
      <c r="EDU49"/>
      <c r="EDV49"/>
      <c r="EDW49"/>
      <c r="EDX49"/>
      <c r="EDY49"/>
      <c r="EDZ49"/>
      <c r="EEA49"/>
      <c r="EEB49"/>
      <c r="EEC49"/>
      <c r="EED49"/>
      <c r="EEE49"/>
      <c r="EEF49"/>
      <c r="EEG49"/>
      <c r="EEH49"/>
      <c r="EEI49"/>
      <c r="EEJ49"/>
      <c r="EEK49"/>
      <c r="EEL49"/>
      <c r="EEM49"/>
      <c r="EEN49"/>
      <c r="EEO49"/>
      <c r="EEP49"/>
      <c r="EEQ49"/>
      <c r="EER49"/>
      <c r="EES49"/>
      <c r="EET49"/>
      <c r="EEU49"/>
      <c r="EEV49"/>
      <c r="EEW49"/>
      <c r="EEX49"/>
      <c r="EEY49"/>
      <c r="EEZ49"/>
      <c r="EFA49"/>
      <c r="EFB49"/>
      <c r="EFC49"/>
      <c r="EFD49"/>
      <c r="EFE49"/>
      <c r="EFF49"/>
      <c r="EFG49"/>
      <c r="EFH49"/>
      <c r="EFI49"/>
      <c r="EFJ49"/>
      <c r="EFK49"/>
      <c r="EFL49"/>
      <c r="EFM49"/>
      <c r="EFN49"/>
      <c r="EFO49"/>
      <c r="EFP49"/>
      <c r="EFQ49"/>
      <c r="EFR49"/>
      <c r="EFS49"/>
      <c r="EFT49"/>
      <c r="EFU49"/>
      <c r="EFV49"/>
      <c r="EFW49"/>
      <c r="EFX49"/>
      <c r="EFY49"/>
      <c r="EFZ49"/>
      <c r="EGA49"/>
      <c r="EGB49"/>
      <c r="EGC49"/>
      <c r="EGD49"/>
      <c r="EGE49"/>
      <c r="EGF49"/>
      <c r="EGG49"/>
      <c r="EGH49"/>
      <c r="EGI49"/>
      <c r="EGJ49"/>
      <c r="EGK49"/>
      <c r="EGL49"/>
      <c r="EGM49"/>
      <c r="EGN49"/>
      <c r="EGO49"/>
      <c r="EGP49"/>
      <c r="EGQ49"/>
      <c r="EGR49"/>
      <c r="EGS49"/>
      <c r="EGT49"/>
      <c r="EGU49"/>
      <c r="EGV49"/>
      <c r="EGW49"/>
      <c r="EGX49"/>
      <c r="EGY49"/>
      <c r="EGZ49"/>
      <c r="EHA49"/>
      <c r="EHB49"/>
      <c r="EHC49"/>
      <c r="EHD49"/>
      <c r="EHE49"/>
      <c r="EHF49"/>
      <c r="EHG49"/>
      <c r="EHH49"/>
      <c r="EHI49"/>
      <c r="EHJ49"/>
      <c r="EHK49"/>
      <c r="EHL49"/>
      <c r="EHM49"/>
      <c r="EHN49"/>
      <c r="EHO49"/>
      <c r="EHP49"/>
      <c r="EHQ49"/>
      <c r="EHR49"/>
      <c r="EHS49"/>
      <c r="EHT49"/>
      <c r="EHU49"/>
      <c r="EHV49"/>
      <c r="EHW49"/>
      <c r="EHX49"/>
      <c r="EHY49"/>
      <c r="EHZ49"/>
      <c r="EIA49"/>
      <c r="EIB49"/>
      <c r="EIC49"/>
      <c r="EID49"/>
      <c r="EIE49"/>
      <c r="EIF49"/>
      <c r="EIG49"/>
      <c r="EIH49"/>
      <c r="EII49"/>
      <c r="EIJ49"/>
      <c r="EIK49"/>
      <c r="EIL49"/>
      <c r="EIM49"/>
      <c r="EIN49"/>
      <c r="EIO49"/>
      <c r="EIP49"/>
      <c r="EIQ49"/>
      <c r="EIR49"/>
      <c r="EIS49"/>
      <c r="EIT49"/>
      <c r="EIU49"/>
      <c r="EIV49"/>
      <c r="EIW49"/>
      <c r="EIX49"/>
      <c r="EIY49"/>
      <c r="EIZ49"/>
      <c r="EJA49"/>
      <c r="EJB49"/>
      <c r="EJC49"/>
      <c r="EJD49"/>
      <c r="EJE49"/>
      <c r="EJF49"/>
      <c r="EJG49"/>
      <c r="EJH49"/>
      <c r="EJI49"/>
      <c r="EJJ49"/>
      <c r="EJK49"/>
      <c r="EJL49"/>
      <c r="EJM49"/>
      <c r="EJN49"/>
      <c r="EJO49"/>
      <c r="EJP49"/>
      <c r="EJQ49"/>
      <c r="EJR49"/>
      <c r="EJS49"/>
      <c r="EJT49"/>
      <c r="EJU49"/>
      <c r="EJV49"/>
      <c r="EJW49"/>
      <c r="EJX49"/>
      <c r="EJY49"/>
      <c r="EJZ49"/>
      <c r="EKA49"/>
      <c r="EKB49"/>
      <c r="EKC49"/>
      <c r="EKD49"/>
      <c r="EKE49"/>
      <c r="EKF49"/>
      <c r="EKG49"/>
      <c r="EKH49"/>
      <c r="EKI49"/>
      <c r="EKJ49"/>
      <c r="EKK49"/>
      <c r="EKL49"/>
      <c r="EKM49"/>
      <c r="EKN49"/>
      <c r="EKO49"/>
      <c r="EKP49"/>
      <c r="EKQ49"/>
      <c r="EKR49"/>
      <c r="EKS49"/>
      <c r="EKT49"/>
      <c r="EKU49"/>
      <c r="EKV49"/>
      <c r="EKW49"/>
      <c r="EKX49"/>
      <c r="EKY49"/>
      <c r="EKZ49"/>
      <c r="ELA49"/>
      <c r="ELB49"/>
      <c r="ELC49"/>
      <c r="ELD49"/>
      <c r="ELE49"/>
      <c r="ELF49"/>
      <c r="ELG49"/>
      <c r="ELH49"/>
      <c r="ELI49"/>
      <c r="ELJ49"/>
      <c r="ELK49"/>
      <c r="ELL49"/>
      <c r="ELM49"/>
      <c r="ELN49"/>
      <c r="ELO49"/>
      <c r="ELP49"/>
      <c r="ELQ49"/>
      <c r="ELR49"/>
      <c r="ELS49"/>
      <c r="ELT49"/>
      <c r="ELU49"/>
      <c r="ELV49"/>
      <c r="ELW49"/>
      <c r="ELX49"/>
      <c r="ELY49"/>
      <c r="ELZ49"/>
      <c r="EMA49"/>
      <c r="EMB49"/>
      <c r="EMC49"/>
      <c r="EMD49"/>
      <c r="EME49"/>
      <c r="EMF49"/>
      <c r="EMG49"/>
      <c r="EMH49"/>
      <c r="EMI49"/>
      <c r="EMJ49"/>
      <c r="EMK49"/>
      <c r="EML49"/>
      <c r="EMM49"/>
      <c r="EMN49"/>
      <c r="EMO49"/>
      <c r="EMP49"/>
      <c r="EMQ49"/>
      <c r="EMR49"/>
      <c r="EMS49"/>
      <c r="EMT49"/>
      <c r="EMU49"/>
      <c r="EMV49"/>
      <c r="EMW49"/>
      <c r="EMX49"/>
      <c r="EMY49"/>
      <c r="EMZ49"/>
      <c r="ENA49"/>
      <c r="ENB49"/>
      <c r="ENC49"/>
      <c r="END49"/>
      <c r="ENE49"/>
      <c r="ENF49"/>
      <c r="ENG49"/>
      <c r="ENH49"/>
      <c r="ENI49"/>
      <c r="ENJ49"/>
      <c r="ENK49"/>
      <c r="ENL49"/>
      <c r="ENM49"/>
      <c r="ENN49"/>
      <c r="ENO49"/>
      <c r="ENP49"/>
      <c r="ENQ49"/>
      <c r="ENR49"/>
      <c r="ENS49"/>
      <c r="ENT49"/>
      <c r="ENU49"/>
      <c r="ENV49"/>
      <c r="ENW49"/>
      <c r="ENX49"/>
      <c r="ENY49"/>
      <c r="ENZ49"/>
      <c r="EOA49"/>
      <c r="EOB49"/>
      <c r="EOC49"/>
      <c r="EOD49"/>
      <c r="EOE49"/>
      <c r="EOF49"/>
      <c r="EOG49"/>
      <c r="EOH49"/>
      <c r="EOI49"/>
      <c r="EOJ49"/>
      <c r="EOK49"/>
      <c r="EOL49"/>
      <c r="EOM49"/>
      <c r="EON49"/>
      <c r="EOO49"/>
      <c r="EOP49"/>
      <c r="EOQ49"/>
      <c r="EOR49"/>
      <c r="EOS49"/>
      <c r="EOT49"/>
      <c r="EOU49"/>
      <c r="EOV49"/>
      <c r="EOW49"/>
      <c r="EOX49"/>
      <c r="EOY49"/>
      <c r="EOZ49"/>
      <c r="EPA49"/>
      <c r="EPB49"/>
      <c r="EPC49"/>
      <c r="EPD49"/>
      <c r="EPE49"/>
      <c r="EPF49"/>
      <c r="EPG49"/>
      <c r="EPH49"/>
      <c r="EPI49"/>
      <c r="EPJ49"/>
      <c r="EPK49"/>
      <c r="EPL49"/>
      <c r="EPM49"/>
      <c r="EPN49"/>
      <c r="EPO49"/>
      <c r="EPP49"/>
      <c r="EPQ49"/>
      <c r="EPR49"/>
      <c r="EPS49"/>
      <c r="EPT49"/>
      <c r="EPU49"/>
      <c r="EPV49"/>
      <c r="EPW49"/>
      <c r="EPX49"/>
      <c r="EPY49"/>
      <c r="EPZ49"/>
      <c r="EQA49"/>
      <c r="EQB49"/>
      <c r="EQC49"/>
      <c r="EQD49"/>
      <c r="EQE49"/>
      <c r="EQF49"/>
      <c r="EQG49"/>
      <c r="EQH49"/>
      <c r="EQI49"/>
      <c r="EQJ49"/>
      <c r="EQK49"/>
      <c r="EQL49"/>
      <c r="EQM49"/>
      <c r="EQN49"/>
      <c r="EQO49"/>
      <c r="EQP49"/>
      <c r="EQQ49"/>
      <c r="EQR49"/>
      <c r="EQS49"/>
      <c r="EQT49"/>
      <c r="EQU49"/>
      <c r="EQV49"/>
      <c r="EQW49"/>
      <c r="EQX49"/>
      <c r="EQY49"/>
      <c r="EQZ49"/>
      <c r="ERA49"/>
      <c r="ERB49"/>
      <c r="ERC49"/>
      <c r="ERD49"/>
      <c r="ERE49"/>
      <c r="ERF49"/>
      <c r="ERG49"/>
      <c r="ERH49"/>
      <c r="ERI49"/>
      <c r="ERJ49"/>
      <c r="ERK49"/>
      <c r="ERL49"/>
      <c r="ERM49"/>
      <c r="ERN49"/>
      <c r="ERO49"/>
      <c r="ERP49"/>
      <c r="ERQ49"/>
      <c r="ERR49"/>
      <c r="ERS49"/>
      <c r="ERT49"/>
      <c r="ERU49"/>
      <c r="ERV49"/>
      <c r="ERW49"/>
      <c r="ERX49"/>
      <c r="ERY49"/>
      <c r="ERZ49"/>
      <c r="ESA49"/>
      <c r="ESB49"/>
      <c r="ESC49"/>
      <c r="ESD49"/>
      <c r="ESE49"/>
      <c r="ESF49"/>
      <c r="ESG49"/>
      <c r="ESH49"/>
      <c r="ESI49"/>
      <c r="ESJ49"/>
      <c r="ESK49"/>
      <c r="ESL49"/>
      <c r="ESM49"/>
      <c r="ESN49"/>
      <c r="ESO49"/>
      <c r="ESP49"/>
      <c r="ESQ49"/>
      <c r="ESR49"/>
      <c r="ESS49"/>
      <c r="EST49"/>
      <c r="ESU49"/>
      <c r="ESV49"/>
      <c r="ESW49"/>
      <c r="ESX49"/>
      <c r="ESY49"/>
      <c r="ESZ49"/>
      <c r="ETA49"/>
      <c r="ETB49"/>
      <c r="ETC49"/>
      <c r="ETD49"/>
      <c r="ETE49"/>
      <c r="ETF49"/>
      <c r="ETG49"/>
      <c r="ETH49"/>
      <c r="ETI49"/>
      <c r="ETJ49"/>
      <c r="ETK49"/>
      <c r="ETL49"/>
      <c r="ETM49"/>
      <c r="ETN49"/>
      <c r="ETO49"/>
      <c r="ETP49"/>
      <c r="ETQ49"/>
      <c r="ETR49"/>
      <c r="ETS49"/>
      <c r="ETT49"/>
      <c r="ETU49"/>
      <c r="ETV49"/>
      <c r="ETW49"/>
      <c r="ETX49"/>
      <c r="ETY49"/>
      <c r="ETZ49"/>
      <c r="EUA49"/>
      <c r="EUB49"/>
      <c r="EUC49"/>
      <c r="EUD49"/>
      <c r="EUE49"/>
      <c r="EUF49"/>
      <c r="EUG49"/>
      <c r="EUH49"/>
      <c r="EUI49"/>
      <c r="EUJ49"/>
      <c r="EUK49"/>
      <c r="EUL49"/>
      <c r="EUM49"/>
      <c r="EUN49"/>
      <c r="EUO49"/>
      <c r="EUP49"/>
      <c r="EUQ49"/>
      <c r="EUR49"/>
      <c r="EUS49"/>
      <c r="EUT49"/>
      <c r="EUU49"/>
      <c r="EUV49"/>
      <c r="EUW49"/>
      <c r="EUX49"/>
      <c r="EUY49"/>
      <c r="EUZ49"/>
      <c r="EVA49"/>
      <c r="EVB49"/>
      <c r="EVC49"/>
      <c r="EVD49"/>
      <c r="EVE49"/>
      <c r="EVF49"/>
      <c r="EVG49"/>
      <c r="EVH49"/>
      <c r="EVI49"/>
      <c r="EVJ49"/>
      <c r="EVK49"/>
      <c r="EVL49"/>
      <c r="EVM49"/>
      <c r="EVN49"/>
      <c r="EVO49"/>
      <c r="EVP49"/>
      <c r="EVQ49"/>
      <c r="EVR49"/>
      <c r="EVS49"/>
      <c r="EVT49"/>
      <c r="EVU49"/>
      <c r="EVV49"/>
      <c r="EVW49"/>
      <c r="EVX49"/>
      <c r="EVY49"/>
      <c r="EVZ49"/>
      <c r="EWA49"/>
      <c r="EWB49"/>
      <c r="EWC49"/>
      <c r="EWD49"/>
      <c r="EWE49"/>
      <c r="EWF49"/>
      <c r="EWG49"/>
      <c r="EWH49"/>
      <c r="EWI49"/>
      <c r="EWJ49"/>
      <c r="EWK49"/>
      <c r="EWL49"/>
      <c r="EWM49"/>
      <c r="EWN49"/>
      <c r="EWO49"/>
      <c r="EWP49"/>
      <c r="EWQ49"/>
      <c r="EWR49"/>
      <c r="EWS49"/>
      <c r="EWT49"/>
      <c r="EWU49"/>
      <c r="EWV49"/>
      <c r="EWW49"/>
      <c r="EWX49"/>
      <c r="EWY49"/>
      <c r="EWZ49"/>
      <c r="EXA49"/>
      <c r="EXB49"/>
      <c r="EXC49"/>
      <c r="EXD49"/>
      <c r="EXE49"/>
      <c r="EXF49"/>
      <c r="EXG49"/>
      <c r="EXH49"/>
      <c r="EXI49"/>
      <c r="EXJ49"/>
      <c r="EXK49"/>
      <c r="EXL49"/>
      <c r="EXM49"/>
      <c r="EXN49"/>
      <c r="EXO49"/>
      <c r="EXP49"/>
      <c r="EXQ49"/>
      <c r="EXR49"/>
      <c r="EXS49"/>
      <c r="EXT49"/>
      <c r="EXU49"/>
      <c r="EXV49"/>
      <c r="EXW49"/>
      <c r="EXX49"/>
      <c r="EXY49"/>
      <c r="EXZ49"/>
      <c r="EYA49"/>
      <c r="EYB49"/>
      <c r="EYC49"/>
      <c r="EYD49"/>
      <c r="EYE49"/>
      <c r="EYF49"/>
      <c r="EYG49"/>
      <c r="EYH49"/>
      <c r="EYI49"/>
      <c r="EYJ49"/>
      <c r="EYK49"/>
      <c r="EYL49"/>
      <c r="EYM49"/>
      <c r="EYN49"/>
      <c r="EYO49"/>
      <c r="EYP49"/>
      <c r="EYQ49"/>
      <c r="EYR49"/>
      <c r="EYS49"/>
      <c r="EYT49"/>
      <c r="EYU49"/>
      <c r="EYV49"/>
      <c r="EYW49"/>
      <c r="EYX49"/>
      <c r="EYY49"/>
      <c r="EYZ49"/>
      <c r="EZA49"/>
      <c r="EZB49"/>
      <c r="EZC49"/>
      <c r="EZD49"/>
      <c r="EZE49"/>
      <c r="EZF49"/>
      <c r="EZG49"/>
      <c r="EZH49"/>
      <c r="EZI49"/>
      <c r="EZJ49"/>
      <c r="EZK49"/>
      <c r="EZL49"/>
      <c r="EZM49"/>
      <c r="EZN49"/>
      <c r="EZO49"/>
      <c r="EZP49"/>
      <c r="EZQ49"/>
      <c r="EZR49"/>
      <c r="EZS49"/>
      <c r="EZT49"/>
      <c r="EZU49"/>
      <c r="EZV49"/>
      <c r="EZW49"/>
      <c r="EZX49"/>
      <c r="EZY49"/>
      <c r="EZZ49"/>
      <c r="FAA49"/>
      <c r="FAB49"/>
      <c r="FAC49"/>
      <c r="FAD49"/>
      <c r="FAE49"/>
      <c r="FAF49"/>
      <c r="FAG49"/>
      <c r="FAH49"/>
      <c r="FAI49"/>
      <c r="FAJ49"/>
      <c r="FAK49"/>
      <c r="FAL49"/>
      <c r="FAM49"/>
      <c r="FAN49"/>
      <c r="FAO49"/>
      <c r="FAP49"/>
      <c r="FAQ49"/>
      <c r="FAR49"/>
      <c r="FAS49"/>
      <c r="FAT49"/>
      <c r="FAU49"/>
      <c r="FAV49"/>
      <c r="FAW49"/>
      <c r="FAX49"/>
      <c r="FAY49"/>
      <c r="FAZ49"/>
      <c r="FBA49"/>
      <c r="FBB49"/>
      <c r="FBC49"/>
      <c r="FBD49"/>
      <c r="FBE49"/>
      <c r="FBF49"/>
      <c r="FBG49"/>
      <c r="FBH49"/>
      <c r="FBI49"/>
      <c r="FBJ49"/>
      <c r="FBK49"/>
      <c r="FBL49"/>
      <c r="FBM49"/>
      <c r="FBN49"/>
      <c r="FBO49"/>
      <c r="FBP49"/>
      <c r="FBQ49"/>
      <c r="FBR49"/>
      <c r="FBS49"/>
      <c r="FBT49"/>
      <c r="FBU49"/>
      <c r="FBV49"/>
      <c r="FBW49"/>
      <c r="FBX49"/>
      <c r="FBY49"/>
      <c r="FBZ49"/>
      <c r="FCA49"/>
      <c r="FCB49"/>
      <c r="FCC49"/>
      <c r="FCD49"/>
      <c r="FCE49"/>
      <c r="FCF49"/>
      <c r="FCG49"/>
      <c r="FCH49"/>
      <c r="FCI49"/>
      <c r="FCJ49"/>
      <c r="FCK49"/>
      <c r="FCL49"/>
      <c r="FCM49"/>
      <c r="FCN49"/>
      <c r="FCO49"/>
      <c r="FCP49"/>
      <c r="FCQ49"/>
      <c r="FCR49"/>
      <c r="FCS49"/>
      <c r="FCT49"/>
      <c r="FCU49"/>
      <c r="FCV49"/>
      <c r="FCW49"/>
      <c r="FCX49"/>
      <c r="FCY49"/>
      <c r="FCZ49"/>
      <c r="FDA49"/>
      <c r="FDB49"/>
      <c r="FDC49"/>
      <c r="FDD49"/>
      <c r="FDE49"/>
      <c r="FDF49"/>
      <c r="FDG49"/>
      <c r="FDH49"/>
      <c r="FDI49"/>
      <c r="FDJ49"/>
      <c r="FDK49"/>
      <c r="FDL49"/>
      <c r="FDM49"/>
      <c r="FDN49"/>
      <c r="FDO49"/>
      <c r="FDP49"/>
      <c r="FDQ49"/>
      <c r="FDR49"/>
      <c r="FDS49"/>
      <c r="FDT49"/>
      <c r="FDU49"/>
      <c r="FDV49"/>
      <c r="FDW49"/>
      <c r="FDX49"/>
      <c r="FDY49"/>
      <c r="FDZ49"/>
      <c r="FEA49"/>
      <c r="FEB49"/>
      <c r="FEC49"/>
      <c r="FED49"/>
      <c r="FEE49"/>
      <c r="FEF49"/>
      <c r="FEG49"/>
      <c r="FEH49"/>
      <c r="FEI49"/>
      <c r="FEJ49"/>
      <c r="FEK49"/>
      <c r="FEL49"/>
      <c r="FEM49"/>
      <c r="FEN49"/>
      <c r="FEO49"/>
      <c r="FEP49"/>
      <c r="FEQ49"/>
      <c r="FER49"/>
      <c r="FES49"/>
      <c r="FET49"/>
      <c r="FEU49"/>
      <c r="FEV49"/>
      <c r="FEW49"/>
      <c r="FEX49"/>
      <c r="FEY49"/>
      <c r="FEZ49"/>
      <c r="FFA49"/>
      <c r="FFB49"/>
      <c r="FFC49"/>
      <c r="FFD49"/>
      <c r="FFE49"/>
      <c r="FFF49"/>
      <c r="FFG49"/>
      <c r="FFH49"/>
      <c r="FFI49"/>
      <c r="FFJ49"/>
      <c r="FFK49"/>
      <c r="FFL49"/>
      <c r="FFM49"/>
      <c r="FFN49"/>
      <c r="FFO49"/>
      <c r="FFP49"/>
      <c r="FFQ49"/>
      <c r="FFR49"/>
      <c r="FFS49"/>
      <c r="FFT49"/>
      <c r="FFU49"/>
      <c r="FFV49"/>
      <c r="FFW49"/>
      <c r="FFX49"/>
      <c r="FFY49"/>
      <c r="FFZ49"/>
      <c r="FGA49"/>
      <c r="FGB49"/>
      <c r="FGC49"/>
      <c r="FGD49"/>
      <c r="FGE49"/>
      <c r="FGF49"/>
      <c r="FGG49"/>
      <c r="FGH49"/>
      <c r="FGI49"/>
      <c r="FGJ49"/>
      <c r="FGK49"/>
      <c r="FGL49"/>
      <c r="FGM49"/>
      <c r="FGN49"/>
      <c r="FGO49"/>
      <c r="FGP49"/>
      <c r="FGQ49"/>
      <c r="FGR49"/>
      <c r="FGS49"/>
      <c r="FGT49"/>
      <c r="FGU49"/>
      <c r="FGV49"/>
      <c r="FGW49"/>
      <c r="FGX49"/>
      <c r="FGY49"/>
      <c r="FGZ49"/>
      <c r="FHA49"/>
      <c r="FHB49"/>
      <c r="FHC49"/>
      <c r="FHD49"/>
      <c r="FHE49"/>
      <c r="FHF49"/>
      <c r="FHG49"/>
      <c r="FHH49"/>
      <c r="FHI49"/>
      <c r="FHJ49"/>
      <c r="FHK49"/>
      <c r="FHL49"/>
      <c r="FHM49"/>
      <c r="FHN49"/>
      <c r="FHO49"/>
      <c r="FHP49"/>
      <c r="FHQ49"/>
      <c r="FHR49"/>
      <c r="FHS49"/>
      <c r="FHT49"/>
      <c r="FHU49"/>
      <c r="FHV49"/>
      <c r="FHW49"/>
      <c r="FHX49"/>
      <c r="FHY49"/>
      <c r="FHZ49"/>
      <c r="FIA49"/>
      <c r="FIB49"/>
      <c r="FIC49"/>
      <c r="FID49"/>
      <c r="FIE49"/>
      <c r="FIF49"/>
      <c r="FIG49"/>
      <c r="FIH49"/>
      <c r="FII49"/>
      <c r="FIJ49"/>
      <c r="FIK49"/>
      <c r="FIL49"/>
      <c r="FIM49"/>
      <c r="FIN49"/>
      <c r="FIO49"/>
      <c r="FIP49"/>
      <c r="FIQ49"/>
      <c r="FIR49"/>
      <c r="FIS49"/>
      <c r="FIT49"/>
      <c r="FIU49"/>
      <c r="FIV49"/>
      <c r="FIW49"/>
      <c r="FIX49"/>
      <c r="FIY49"/>
      <c r="FIZ49"/>
      <c r="FJA49"/>
      <c r="FJB49"/>
      <c r="FJC49"/>
      <c r="FJD49"/>
      <c r="FJE49"/>
      <c r="FJF49"/>
      <c r="FJG49"/>
      <c r="FJH49"/>
      <c r="FJI49"/>
      <c r="FJJ49"/>
      <c r="FJK49"/>
      <c r="FJL49"/>
      <c r="FJM49"/>
      <c r="FJN49"/>
      <c r="FJO49"/>
      <c r="FJP49"/>
      <c r="FJQ49"/>
      <c r="FJR49"/>
      <c r="FJS49"/>
      <c r="FJT49"/>
      <c r="FJU49"/>
      <c r="FJV49"/>
      <c r="FJW49"/>
      <c r="FJX49"/>
      <c r="FJY49"/>
      <c r="FJZ49"/>
      <c r="FKA49"/>
      <c r="FKB49"/>
      <c r="FKC49"/>
      <c r="FKD49"/>
      <c r="FKE49"/>
      <c r="FKF49"/>
      <c r="FKG49"/>
      <c r="FKH49"/>
      <c r="FKI49"/>
      <c r="FKJ49"/>
      <c r="FKK49"/>
      <c r="FKL49"/>
      <c r="FKM49"/>
      <c r="FKN49"/>
      <c r="FKO49"/>
      <c r="FKP49"/>
      <c r="FKQ49"/>
      <c r="FKR49"/>
      <c r="FKS49"/>
      <c r="FKT49"/>
      <c r="FKU49"/>
      <c r="FKV49"/>
      <c r="FKW49"/>
      <c r="FKX49"/>
      <c r="FKY49"/>
      <c r="FKZ49"/>
      <c r="FLA49"/>
      <c r="FLB49"/>
      <c r="FLC49"/>
      <c r="FLD49"/>
      <c r="FLE49"/>
      <c r="FLF49"/>
      <c r="FLG49"/>
      <c r="FLH49"/>
      <c r="FLI49"/>
      <c r="FLJ49"/>
      <c r="FLK49"/>
      <c r="FLL49"/>
      <c r="FLM49"/>
      <c r="FLN49"/>
      <c r="FLO49"/>
      <c r="FLP49"/>
      <c r="FLQ49"/>
      <c r="FLR49"/>
      <c r="FLS49"/>
      <c r="FLT49"/>
      <c r="FLU49"/>
      <c r="FLV49"/>
      <c r="FLW49"/>
      <c r="FLX49"/>
      <c r="FLY49"/>
      <c r="FLZ49"/>
      <c r="FMA49"/>
      <c r="FMB49"/>
      <c r="FMC49"/>
      <c r="FMD49"/>
      <c r="FME49"/>
      <c r="FMF49"/>
      <c r="FMG49"/>
      <c r="FMH49"/>
      <c r="FMI49"/>
      <c r="FMJ49"/>
      <c r="FMK49"/>
      <c r="FML49"/>
      <c r="FMM49"/>
      <c r="FMN49"/>
      <c r="FMO49"/>
      <c r="FMP49"/>
      <c r="FMQ49"/>
      <c r="FMR49"/>
      <c r="FMS49"/>
      <c r="FMT49"/>
      <c r="FMU49"/>
      <c r="FMV49"/>
      <c r="FMW49"/>
      <c r="FMX49"/>
      <c r="FMY49"/>
      <c r="FMZ49"/>
      <c r="FNA49"/>
      <c r="FNB49"/>
      <c r="FNC49"/>
      <c r="FND49"/>
      <c r="FNE49"/>
      <c r="FNF49"/>
      <c r="FNG49"/>
      <c r="FNH49"/>
      <c r="FNI49"/>
      <c r="FNJ49"/>
      <c r="FNK49"/>
      <c r="FNL49"/>
      <c r="FNM49"/>
      <c r="FNN49"/>
      <c r="FNO49"/>
      <c r="FNP49"/>
      <c r="FNQ49"/>
      <c r="FNR49"/>
      <c r="FNS49"/>
      <c r="FNT49"/>
      <c r="FNU49"/>
      <c r="FNV49"/>
      <c r="FNW49"/>
      <c r="FNX49"/>
      <c r="FNY49"/>
      <c r="FNZ49"/>
      <c r="FOA49"/>
      <c r="FOB49"/>
      <c r="FOC49"/>
      <c r="FOD49"/>
      <c r="FOE49"/>
      <c r="FOF49"/>
      <c r="FOG49"/>
      <c r="FOH49"/>
      <c r="FOI49"/>
      <c r="FOJ49"/>
      <c r="FOK49"/>
      <c r="FOL49"/>
      <c r="FOM49"/>
      <c r="FON49"/>
      <c r="FOO49"/>
      <c r="FOP49"/>
      <c r="FOQ49"/>
      <c r="FOR49"/>
      <c r="FOS49"/>
      <c r="FOT49"/>
      <c r="FOU49"/>
      <c r="FOV49"/>
      <c r="FOW49"/>
      <c r="FOX49"/>
      <c r="FOY49"/>
      <c r="FOZ49"/>
      <c r="FPA49"/>
      <c r="FPB49"/>
      <c r="FPC49"/>
      <c r="FPD49"/>
      <c r="FPE49"/>
      <c r="FPF49"/>
      <c r="FPG49"/>
      <c r="FPH49"/>
      <c r="FPI49"/>
      <c r="FPJ49"/>
      <c r="FPK49"/>
      <c r="FPL49"/>
      <c r="FPM49"/>
      <c r="FPN49"/>
      <c r="FPO49"/>
      <c r="FPP49"/>
      <c r="FPQ49"/>
      <c r="FPR49"/>
      <c r="FPS49"/>
      <c r="FPT49"/>
      <c r="FPU49"/>
      <c r="FPV49"/>
      <c r="FPW49"/>
      <c r="FPX49"/>
      <c r="FPY49"/>
      <c r="FPZ49"/>
      <c r="FQA49"/>
      <c r="FQB49"/>
      <c r="FQC49"/>
      <c r="FQD49"/>
      <c r="FQE49"/>
      <c r="FQF49"/>
      <c r="FQG49"/>
      <c r="FQH49"/>
      <c r="FQI49"/>
      <c r="FQJ49"/>
      <c r="FQK49"/>
      <c r="FQL49"/>
      <c r="FQM49"/>
      <c r="FQN49"/>
      <c r="FQO49"/>
      <c r="FQP49"/>
      <c r="FQQ49"/>
      <c r="FQR49"/>
      <c r="FQS49"/>
      <c r="FQT49"/>
      <c r="FQU49"/>
      <c r="FQV49"/>
      <c r="FQW49"/>
      <c r="FQX49"/>
      <c r="FQY49"/>
      <c r="FQZ49"/>
      <c r="FRA49"/>
      <c r="FRB49"/>
      <c r="FRC49"/>
      <c r="FRD49"/>
      <c r="FRE49"/>
      <c r="FRF49"/>
      <c r="FRG49"/>
      <c r="FRH49"/>
      <c r="FRI49"/>
      <c r="FRJ49"/>
      <c r="FRK49"/>
      <c r="FRL49"/>
      <c r="FRM49"/>
      <c r="FRN49"/>
      <c r="FRO49"/>
      <c r="FRP49"/>
      <c r="FRQ49"/>
      <c r="FRR49"/>
      <c r="FRS49"/>
      <c r="FRT49"/>
      <c r="FRU49"/>
      <c r="FRV49"/>
      <c r="FRW49"/>
      <c r="FRX49"/>
      <c r="FRY49"/>
      <c r="FRZ49"/>
      <c r="FSA49"/>
      <c r="FSB49"/>
      <c r="FSC49"/>
      <c r="FSD49"/>
      <c r="FSE49"/>
      <c r="FSF49"/>
      <c r="FSG49"/>
      <c r="FSH49"/>
      <c r="FSI49"/>
      <c r="FSJ49"/>
      <c r="FSK49"/>
      <c r="FSL49"/>
      <c r="FSM49"/>
      <c r="FSN49"/>
      <c r="FSO49"/>
      <c r="FSP49"/>
      <c r="FSQ49"/>
      <c r="FSR49"/>
      <c r="FSS49"/>
      <c r="FST49"/>
      <c r="FSU49"/>
      <c r="FSV49"/>
      <c r="FSW49"/>
      <c r="FSX49"/>
      <c r="FSY49"/>
      <c r="FSZ49"/>
      <c r="FTA49"/>
      <c r="FTB49"/>
      <c r="FTC49"/>
      <c r="FTD49"/>
      <c r="FTE49"/>
      <c r="FTF49"/>
      <c r="FTG49"/>
      <c r="FTH49"/>
      <c r="FTI49"/>
      <c r="FTJ49"/>
      <c r="FTK49"/>
      <c r="FTL49"/>
      <c r="FTM49"/>
      <c r="FTN49"/>
      <c r="FTO49"/>
      <c r="FTP49"/>
      <c r="FTQ49"/>
      <c r="FTR49"/>
      <c r="FTS49"/>
      <c r="FTT49"/>
      <c r="FTU49"/>
      <c r="FTV49"/>
      <c r="FTW49"/>
      <c r="FTX49"/>
      <c r="FTY49"/>
      <c r="FTZ49"/>
      <c r="FUA49"/>
      <c r="FUB49"/>
      <c r="FUC49"/>
      <c r="FUD49"/>
      <c r="FUE49"/>
      <c r="FUF49"/>
      <c r="FUG49"/>
      <c r="FUH49"/>
      <c r="FUI49"/>
      <c r="FUJ49"/>
      <c r="FUK49"/>
      <c r="FUL49"/>
      <c r="FUM49"/>
      <c r="FUN49"/>
      <c r="FUO49"/>
      <c r="FUP49"/>
      <c r="FUQ49"/>
      <c r="FUR49"/>
      <c r="FUS49"/>
      <c r="FUT49"/>
      <c r="FUU49"/>
      <c r="FUV49"/>
      <c r="FUW49"/>
      <c r="FUX49"/>
      <c r="FUY49"/>
      <c r="FUZ49"/>
      <c r="FVA49"/>
      <c r="FVB49"/>
      <c r="FVC49"/>
      <c r="FVD49"/>
      <c r="FVE49"/>
      <c r="FVF49"/>
      <c r="FVG49"/>
      <c r="FVH49"/>
      <c r="FVI49"/>
      <c r="FVJ49"/>
      <c r="FVK49"/>
      <c r="FVL49"/>
      <c r="FVM49"/>
      <c r="FVN49"/>
      <c r="FVO49"/>
      <c r="FVP49"/>
      <c r="FVQ49"/>
      <c r="FVR49"/>
      <c r="FVS49"/>
      <c r="FVT49"/>
      <c r="FVU49"/>
      <c r="FVV49"/>
      <c r="FVW49"/>
      <c r="FVX49"/>
      <c r="FVY49"/>
      <c r="FVZ49"/>
      <c r="FWA49"/>
      <c r="FWB49"/>
      <c r="FWC49"/>
      <c r="FWD49"/>
      <c r="FWE49"/>
      <c r="FWF49"/>
      <c r="FWG49"/>
      <c r="FWH49"/>
      <c r="FWI49"/>
      <c r="FWJ49"/>
      <c r="FWK49"/>
      <c r="FWL49"/>
      <c r="FWM49"/>
      <c r="FWN49"/>
      <c r="FWO49"/>
      <c r="FWP49"/>
      <c r="FWQ49"/>
      <c r="FWR49"/>
      <c r="FWS49"/>
      <c r="FWT49"/>
      <c r="FWU49"/>
      <c r="FWV49"/>
      <c r="FWW49"/>
      <c r="FWX49"/>
      <c r="FWY49"/>
      <c r="FWZ49"/>
      <c r="FXA49"/>
      <c r="FXB49"/>
      <c r="FXC49"/>
      <c r="FXD49"/>
      <c r="FXE49"/>
      <c r="FXF49"/>
      <c r="FXG49"/>
      <c r="FXH49"/>
      <c r="FXI49"/>
      <c r="FXJ49"/>
      <c r="FXK49"/>
      <c r="FXL49"/>
      <c r="FXM49"/>
      <c r="FXN49"/>
      <c r="FXO49"/>
      <c r="FXP49"/>
      <c r="FXQ49"/>
      <c r="FXR49"/>
      <c r="FXS49"/>
      <c r="FXT49"/>
      <c r="FXU49"/>
      <c r="FXV49"/>
      <c r="FXW49"/>
      <c r="FXX49"/>
      <c r="FXY49"/>
      <c r="FXZ49"/>
      <c r="FYA49"/>
      <c r="FYB49"/>
      <c r="FYC49"/>
      <c r="FYD49"/>
      <c r="FYE49"/>
      <c r="FYF49"/>
      <c r="FYG49"/>
      <c r="FYH49"/>
      <c r="FYI49"/>
      <c r="FYJ49"/>
      <c r="FYK49"/>
      <c r="FYL49"/>
      <c r="FYM49"/>
      <c r="FYN49"/>
      <c r="FYO49"/>
      <c r="FYP49"/>
      <c r="FYQ49"/>
      <c r="FYR49"/>
      <c r="FYS49"/>
      <c r="FYT49"/>
      <c r="FYU49"/>
      <c r="FYV49"/>
      <c r="FYW49"/>
      <c r="FYX49"/>
      <c r="FYY49"/>
      <c r="FYZ49"/>
      <c r="FZA49"/>
      <c r="FZB49"/>
      <c r="FZC49"/>
      <c r="FZD49"/>
      <c r="FZE49"/>
      <c r="FZF49"/>
      <c r="FZG49"/>
      <c r="FZH49"/>
      <c r="FZI49"/>
      <c r="FZJ49"/>
      <c r="FZK49"/>
      <c r="FZL49"/>
      <c r="FZM49"/>
      <c r="FZN49"/>
      <c r="FZO49"/>
      <c r="FZP49"/>
      <c r="FZQ49"/>
      <c r="FZR49"/>
      <c r="FZS49"/>
      <c r="FZT49"/>
      <c r="FZU49"/>
      <c r="FZV49"/>
      <c r="FZW49"/>
      <c r="FZX49"/>
      <c r="FZY49"/>
      <c r="FZZ49"/>
      <c r="GAA49"/>
      <c r="GAB49"/>
      <c r="GAC49"/>
      <c r="GAD49"/>
      <c r="GAE49"/>
      <c r="GAF49"/>
      <c r="GAG49"/>
      <c r="GAH49"/>
      <c r="GAI49"/>
      <c r="GAJ49"/>
      <c r="GAK49"/>
      <c r="GAL49"/>
      <c r="GAM49"/>
      <c r="GAN49"/>
      <c r="GAO49"/>
      <c r="GAP49"/>
      <c r="GAQ49"/>
      <c r="GAR49"/>
      <c r="GAS49"/>
      <c r="GAT49"/>
      <c r="GAU49"/>
      <c r="GAV49"/>
      <c r="GAW49"/>
      <c r="GAX49"/>
      <c r="GAY49"/>
      <c r="GAZ49"/>
      <c r="GBA49"/>
      <c r="GBB49"/>
      <c r="GBC49"/>
      <c r="GBD49"/>
      <c r="GBE49"/>
      <c r="GBF49"/>
      <c r="GBG49"/>
      <c r="GBH49"/>
      <c r="GBI49"/>
      <c r="GBJ49"/>
      <c r="GBK49"/>
      <c r="GBL49"/>
      <c r="GBM49"/>
      <c r="GBN49"/>
      <c r="GBO49"/>
      <c r="GBP49"/>
      <c r="GBQ49"/>
      <c r="GBR49"/>
      <c r="GBS49"/>
      <c r="GBT49"/>
      <c r="GBU49"/>
      <c r="GBV49"/>
      <c r="GBW49"/>
      <c r="GBX49"/>
      <c r="GBY49"/>
      <c r="GBZ49"/>
      <c r="GCA49"/>
      <c r="GCB49"/>
      <c r="GCC49"/>
      <c r="GCD49"/>
      <c r="GCE49"/>
      <c r="GCF49"/>
      <c r="GCG49"/>
      <c r="GCH49"/>
      <c r="GCI49"/>
      <c r="GCJ49"/>
      <c r="GCK49"/>
      <c r="GCL49"/>
      <c r="GCM49"/>
      <c r="GCN49"/>
      <c r="GCO49"/>
      <c r="GCP49"/>
      <c r="GCQ49"/>
      <c r="GCR49"/>
      <c r="GCS49"/>
      <c r="GCT49"/>
      <c r="GCU49"/>
      <c r="GCV49"/>
      <c r="GCW49"/>
      <c r="GCX49"/>
      <c r="GCY49"/>
      <c r="GCZ49"/>
      <c r="GDA49"/>
      <c r="GDB49"/>
      <c r="GDC49"/>
      <c r="GDD49"/>
      <c r="GDE49"/>
      <c r="GDF49"/>
      <c r="GDG49"/>
      <c r="GDH49"/>
      <c r="GDI49"/>
      <c r="GDJ49"/>
      <c r="GDK49"/>
      <c r="GDL49"/>
      <c r="GDM49"/>
      <c r="GDN49"/>
      <c r="GDO49"/>
      <c r="GDP49"/>
      <c r="GDQ49"/>
      <c r="GDR49"/>
      <c r="GDS49"/>
      <c r="GDT49"/>
      <c r="GDU49"/>
      <c r="GDV49"/>
      <c r="GDW49"/>
      <c r="GDX49"/>
      <c r="GDY49"/>
      <c r="GDZ49"/>
      <c r="GEA49"/>
      <c r="GEB49"/>
      <c r="GEC49"/>
      <c r="GED49"/>
      <c r="GEE49"/>
      <c r="GEF49"/>
      <c r="GEG49"/>
      <c r="GEH49"/>
      <c r="GEI49"/>
      <c r="GEJ49"/>
      <c r="GEK49"/>
      <c r="GEL49"/>
      <c r="GEM49"/>
      <c r="GEN49"/>
      <c r="GEO49"/>
      <c r="GEP49"/>
      <c r="GEQ49"/>
      <c r="GER49"/>
      <c r="GES49"/>
      <c r="GET49"/>
      <c r="GEU49"/>
      <c r="GEV49"/>
      <c r="GEW49"/>
      <c r="GEX49"/>
      <c r="GEY49"/>
      <c r="GEZ49"/>
      <c r="GFA49"/>
      <c r="GFB49"/>
      <c r="GFC49"/>
      <c r="GFD49"/>
      <c r="GFE49"/>
      <c r="GFF49"/>
      <c r="GFG49"/>
      <c r="GFH49"/>
      <c r="GFI49"/>
      <c r="GFJ49"/>
      <c r="GFK49"/>
      <c r="GFL49"/>
      <c r="GFM49"/>
      <c r="GFN49"/>
      <c r="GFO49"/>
      <c r="GFP49"/>
      <c r="GFQ49"/>
      <c r="GFR49"/>
      <c r="GFS49"/>
      <c r="GFT49"/>
      <c r="GFU49"/>
      <c r="GFV49"/>
      <c r="GFW49"/>
      <c r="GFX49"/>
      <c r="GFY49"/>
      <c r="GFZ49"/>
      <c r="GGA49"/>
      <c r="GGB49"/>
      <c r="GGC49"/>
      <c r="GGD49"/>
      <c r="GGE49"/>
      <c r="GGF49"/>
      <c r="GGG49"/>
      <c r="GGH49"/>
      <c r="GGI49"/>
      <c r="GGJ49"/>
      <c r="GGK49"/>
      <c r="GGL49"/>
      <c r="GGM49"/>
      <c r="GGN49"/>
      <c r="GGO49"/>
      <c r="GGP49"/>
      <c r="GGQ49"/>
      <c r="GGR49"/>
      <c r="GGS49"/>
      <c r="GGT49"/>
      <c r="GGU49"/>
      <c r="GGV49"/>
      <c r="GGW49"/>
      <c r="GGX49"/>
      <c r="GGY49"/>
      <c r="GGZ49"/>
      <c r="GHA49"/>
      <c r="GHB49"/>
      <c r="GHC49"/>
      <c r="GHD49"/>
      <c r="GHE49"/>
      <c r="GHF49"/>
      <c r="GHG49"/>
      <c r="GHH49"/>
      <c r="GHI49"/>
      <c r="GHJ49"/>
      <c r="GHK49"/>
      <c r="GHL49"/>
      <c r="GHM49"/>
      <c r="GHN49"/>
      <c r="GHO49"/>
      <c r="GHP49"/>
      <c r="GHQ49"/>
      <c r="GHR49"/>
      <c r="GHS49"/>
      <c r="GHT49"/>
      <c r="GHU49"/>
      <c r="GHV49"/>
      <c r="GHW49"/>
      <c r="GHX49"/>
      <c r="GHY49"/>
      <c r="GHZ49"/>
      <c r="GIA49"/>
      <c r="GIB49"/>
      <c r="GIC49"/>
      <c r="GID49"/>
      <c r="GIE49"/>
      <c r="GIF49"/>
      <c r="GIG49"/>
      <c r="GIH49"/>
      <c r="GII49"/>
      <c r="GIJ49"/>
      <c r="GIK49"/>
      <c r="GIL49"/>
      <c r="GIM49"/>
      <c r="GIN49"/>
      <c r="GIO49"/>
      <c r="GIP49"/>
      <c r="GIQ49"/>
      <c r="GIR49"/>
      <c r="GIS49"/>
      <c r="GIT49"/>
      <c r="GIU49"/>
      <c r="GIV49"/>
      <c r="GIW49"/>
      <c r="GIX49"/>
      <c r="GIY49"/>
      <c r="GIZ49"/>
      <c r="GJA49"/>
      <c r="GJB49"/>
      <c r="GJC49"/>
      <c r="GJD49"/>
      <c r="GJE49"/>
      <c r="GJF49"/>
      <c r="GJG49"/>
      <c r="GJH49"/>
      <c r="GJI49"/>
      <c r="GJJ49"/>
      <c r="GJK49"/>
      <c r="GJL49"/>
      <c r="GJM49"/>
      <c r="GJN49"/>
      <c r="GJO49"/>
      <c r="GJP49"/>
      <c r="GJQ49"/>
      <c r="GJR49"/>
      <c r="GJS49"/>
      <c r="GJT49"/>
      <c r="GJU49"/>
      <c r="GJV49"/>
      <c r="GJW49"/>
      <c r="GJX49"/>
      <c r="GJY49"/>
      <c r="GJZ49"/>
      <c r="GKA49"/>
      <c r="GKB49"/>
      <c r="GKC49"/>
      <c r="GKD49"/>
      <c r="GKE49"/>
      <c r="GKF49"/>
      <c r="GKG49"/>
      <c r="GKH49"/>
      <c r="GKI49"/>
      <c r="GKJ49"/>
      <c r="GKK49"/>
      <c r="GKL49"/>
      <c r="GKM49"/>
      <c r="GKN49"/>
      <c r="GKO49"/>
      <c r="GKP49"/>
      <c r="GKQ49"/>
      <c r="GKR49"/>
      <c r="GKS49"/>
      <c r="GKT49"/>
      <c r="GKU49"/>
      <c r="GKV49"/>
      <c r="GKW49"/>
      <c r="GKX49"/>
      <c r="GKY49"/>
      <c r="GKZ49"/>
      <c r="GLA49"/>
      <c r="GLB49"/>
      <c r="GLC49"/>
      <c r="GLD49"/>
      <c r="GLE49"/>
      <c r="GLF49"/>
      <c r="GLG49"/>
      <c r="GLH49"/>
      <c r="GLI49"/>
      <c r="GLJ49"/>
      <c r="GLK49"/>
      <c r="GLL49"/>
      <c r="GLM49"/>
      <c r="GLN49"/>
      <c r="GLO49"/>
      <c r="GLP49"/>
      <c r="GLQ49"/>
      <c r="GLR49"/>
      <c r="GLS49"/>
      <c r="GLT49"/>
      <c r="GLU49"/>
      <c r="GLV49"/>
      <c r="GLW49"/>
      <c r="GLX49"/>
      <c r="GLY49"/>
      <c r="GLZ49"/>
      <c r="GMA49"/>
      <c r="GMB49"/>
      <c r="GMC49"/>
      <c r="GMD49"/>
      <c r="GME49"/>
      <c r="GMF49"/>
      <c r="GMG49"/>
      <c r="GMH49"/>
      <c r="GMI49"/>
      <c r="GMJ49"/>
      <c r="GMK49"/>
      <c r="GML49"/>
      <c r="GMM49"/>
      <c r="GMN49"/>
      <c r="GMO49"/>
      <c r="GMP49"/>
      <c r="GMQ49"/>
      <c r="GMR49"/>
      <c r="GMS49"/>
      <c r="GMT49"/>
      <c r="GMU49"/>
      <c r="GMV49"/>
      <c r="GMW49"/>
      <c r="GMX49"/>
      <c r="GMY49"/>
      <c r="GMZ49"/>
      <c r="GNA49"/>
      <c r="GNB49"/>
      <c r="GNC49"/>
      <c r="GND49"/>
      <c r="GNE49"/>
      <c r="GNF49"/>
      <c r="GNG49"/>
      <c r="GNH49"/>
      <c r="GNI49"/>
      <c r="GNJ49"/>
      <c r="GNK49"/>
      <c r="GNL49"/>
      <c r="GNM49"/>
      <c r="GNN49"/>
      <c r="GNO49"/>
      <c r="GNP49"/>
      <c r="GNQ49"/>
      <c r="GNR49"/>
      <c r="GNS49"/>
      <c r="GNT49"/>
      <c r="GNU49"/>
      <c r="GNV49"/>
      <c r="GNW49"/>
      <c r="GNX49"/>
      <c r="GNY49"/>
      <c r="GNZ49"/>
      <c r="GOA49"/>
      <c r="GOB49"/>
      <c r="GOC49"/>
      <c r="GOD49"/>
      <c r="GOE49"/>
      <c r="GOF49"/>
      <c r="GOG49"/>
      <c r="GOH49"/>
      <c r="GOI49"/>
      <c r="GOJ49"/>
      <c r="GOK49"/>
      <c r="GOL49"/>
      <c r="GOM49"/>
      <c r="GON49"/>
      <c r="GOO49"/>
      <c r="GOP49"/>
      <c r="GOQ49"/>
      <c r="GOR49"/>
      <c r="GOS49"/>
      <c r="GOT49"/>
      <c r="GOU49"/>
      <c r="GOV49"/>
      <c r="GOW49"/>
      <c r="GOX49"/>
      <c r="GOY49"/>
      <c r="GOZ49"/>
      <c r="GPA49"/>
      <c r="GPB49"/>
      <c r="GPC49"/>
      <c r="GPD49"/>
      <c r="GPE49"/>
      <c r="GPF49"/>
      <c r="GPG49"/>
      <c r="GPH49"/>
      <c r="GPI49"/>
      <c r="GPJ49"/>
      <c r="GPK49"/>
      <c r="GPL49"/>
      <c r="GPM49"/>
      <c r="GPN49"/>
      <c r="GPO49"/>
      <c r="GPP49"/>
      <c r="GPQ49"/>
      <c r="GPR49"/>
      <c r="GPS49"/>
      <c r="GPT49"/>
      <c r="GPU49"/>
      <c r="GPV49"/>
      <c r="GPW49"/>
      <c r="GPX49"/>
      <c r="GPY49"/>
      <c r="GPZ49"/>
      <c r="GQA49"/>
      <c r="GQB49"/>
      <c r="GQC49"/>
      <c r="GQD49"/>
      <c r="GQE49"/>
      <c r="GQF49"/>
      <c r="GQG49"/>
      <c r="GQH49"/>
      <c r="GQI49"/>
      <c r="GQJ49"/>
      <c r="GQK49"/>
      <c r="GQL49"/>
      <c r="GQM49"/>
      <c r="GQN49"/>
      <c r="GQO49"/>
      <c r="GQP49"/>
      <c r="GQQ49"/>
      <c r="GQR49"/>
      <c r="GQS49"/>
      <c r="GQT49"/>
      <c r="GQU49"/>
      <c r="GQV49"/>
      <c r="GQW49"/>
      <c r="GQX49"/>
      <c r="GQY49"/>
      <c r="GQZ49"/>
      <c r="GRA49"/>
      <c r="GRB49"/>
      <c r="GRC49"/>
      <c r="GRD49"/>
      <c r="GRE49"/>
      <c r="GRF49"/>
      <c r="GRG49"/>
      <c r="GRH49"/>
      <c r="GRI49"/>
      <c r="GRJ49"/>
      <c r="GRK49"/>
      <c r="GRL49"/>
      <c r="GRM49"/>
      <c r="GRN49"/>
      <c r="GRO49"/>
      <c r="GRP49"/>
      <c r="GRQ49"/>
      <c r="GRR49"/>
      <c r="GRS49"/>
      <c r="GRT49"/>
      <c r="GRU49"/>
      <c r="GRV49"/>
      <c r="GRW49"/>
      <c r="GRX49"/>
      <c r="GRY49"/>
      <c r="GRZ49"/>
      <c r="GSA49"/>
      <c r="GSB49"/>
      <c r="GSC49"/>
      <c r="GSD49"/>
      <c r="GSE49"/>
      <c r="GSF49"/>
      <c r="GSG49"/>
      <c r="GSH49"/>
      <c r="GSI49"/>
      <c r="GSJ49"/>
      <c r="GSK49"/>
      <c r="GSL49"/>
      <c r="GSM49"/>
      <c r="GSN49"/>
      <c r="GSO49"/>
      <c r="GSP49"/>
      <c r="GSQ49"/>
      <c r="GSR49"/>
      <c r="GSS49"/>
      <c r="GST49"/>
      <c r="GSU49"/>
      <c r="GSV49"/>
      <c r="GSW49"/>
      <c r="GSX49"/>
      <c r="GSY49"/>
      <c r="GSZ49"/>
      <c r="GTA49"/>
      <c r="GTB49"/>
      <c r="GTC49"/>
      <c r="GTD49"/>
      <c r="GTE49"/>
      <c r="GTF49"/>
      <c r="GTG49"/>
      <c r="GTH49"/>
      <c r="GTI49"/>
      <c r="GTJ49"/>
      <c r="GTK49"/>
      <c r="GTL49"/>
      <c r="GTM49"/>
      <c r="GTN49"/>
      <c r="GTO49"/>
      <c r="GTP49"/>
      <c r="GTQ49"/>
      <c r="GTR49"/>
      <c r="GTS49"/>
      <c r="GTT49"/>
      <c r="GTU49"/>
      <c r="GTV49"/>
      <c r="GTW49"/>
      <c r="GTX49"/>
      <c r="GTY49"/>
      <c r="GTZ49"/>
      <c r="GUA49"/>
      <c r="GUB49"/>
      <c r="GUC49"/>
      <c r="GUD49"/>
      <c r="GUE49"/>
      <c r="GUF49"/>
      <c r="GUG49"/>
      <c r="GUH49"/>
      <c r="GUI49"/>
      <c r="GUJ49"/>
      <c r="GUK49"/>
      <c r="GUL49"/>
      <c r="GUM49"/>
      <c r="GUN49"/>
      <c r="GUO49"/>
      <c r="GUP49"/>
      <c r="GUQ49"/>
      <c r="GUR49"/>
      <c r="GUS49"/>
      <c r="GUT49"/>
      <c r="GUU49"/>
      <c r="GUV49"/>
      <c r="GUW49"/>
      <c r="GUX49"/>
      <c r="GUY49"/>
      <c r="GUZ49"/>
      <c r="GVA49"/>
      <c r="GVB49"/>
      <c r="GVC49"/>
      <c r="GVD49"/>
      <c r="GVE49"/>
      <c r="GVF49"/>
      <c r="GVG49"/>
      <c r="GVH49"/>
      <c r="GVI49"/>
      <c r="GVJ49"/>
      <c r="GVK49"/>
      <c r="GVL49"/>
      <c r="GVM49"/>
      <c r="GVN49"/>
      <c r="GVO49"/>
      <c r="GVP49"/>
      <c r="GVQ49"/>
      <c r="GVR49"/>
      <c r="GVS49"/>
      <c r="GVT49"/>
      <c r="GVU49"/>
      <c r="GVV49"/>
      <c r="GVW49"/>
      <c r="GVX49"/>
      <c r="GVY49"/>
      <c r="GVZ49"/>
      <c r="GWA49"/>
      <c r="GWB49"/>
      <c r="GWC49"/>
      <c r="GWD49"/>
      <c r="GWE49"/>
      <c r="GWF49"/>
      <c r="GWG49"/>
      <c r="GWH49"/>
      <c r="GWI49"/>
      <c r="GWJ49"/>
      <c r="GWK49"/>
      <c r="GWL49"/>
      <c r="GWM49"/>
      <c r="GWN49"/>
      <c r="GWO49"/>
      <c r="GWP49"/>
      <c r="GWQ49"/>
      <c r="GWR49"/>
      <c r="GWS49"/>
      <c r="GWT49"/>
      <c r="GWU49"/>
      <c r="GWV49"/>
      <c r="GWW49"/>
      <c r="GWX49"/>
      <c r="GWY49"/>
      <c r="GWZ49"/>
      <c r="GXA49"/>
      <c r="GXB49"/>
      <c r="GXC49"/>
      <c r="GXD49"/>
      <c r="GXE49"/>
      <c r="GXF49"/>
      <c r="GXG49"/>
      <c r="GXH49"/>
      <c r="GXI49"/>
      <c r="GXJ49"/>
      <c r="GXK49"/>
      <c r="GXL49"/>
      <c r="GXM49"/>
      <c r="GXN49"/>
      <c r="GXO49"/>
      <c r="GXP49"/>
      <c r="GXQ49"/>
      <c r="GXR49"/>
      <c r="GXS49"/>
      <c r="GXT49"/>
      <c r="GXU49"/>
      <c r="GXV49"/>
      <c r="GXW49"/>
      <c r="GXX49"/>
      <c r="GXY49"/>
      <c r="GXZ49"/>
      <c r="GYA49"/>
      <c r="GYB49"/>
      <c r="GYC49"/>
      <c r="GYD49"/>
      <c r="GYE49"/>
      <c r="GYF49"/>
      <c r="GYG49"/>
      <c r="GYH49"/>
      <c r="GYI49"/>
      <c r="GYJ49"/>
      <c r="GYK49"/>
      <c r="GYL49"/>
      <c r="GYM49"/>
      <c r="GYN49"/>
      <c r="GYO49"/>
      <c r="GYP49"/>
      <c r="GYQ49"/>
      <c r="GYR49"/>
      <c r="GYS49"/>
      <c r="GYT49"/>
      <c r="GYU49"/>
      <c r="GYV49"/>
      <c r="GYW49"/>
      <c r="GYX49"/>
      <c r="GYY49"/>
      <c r="GYZ49"/>
      <c r="GZA49"/>
      <c r="GZB49"/>
      <c r="GZC49"/>
      <c r="GZD49"/>
      <c r="GZE49"/>
      <c r="GZF49"/>
      <c r="GZG49"/>
      <c r="GZH49"/>
      <c r="GZI49"/>
      <c r="GZJ49"/>
      <c r="GZK49"/>
      <c r="GZL49"/>
      <c r="GZM49"/>
      <c r="GZN49"/>
      <c r="GZO49"/>
      <c r="GZP49"/>
      <c r="GZQ49"/>
      <c r="GZR49"/>
      <c r="GZS49"/>
      <c r="GZT49"/>
      <c r="GZU49"/>
      <c r="GZV49"/>
      <c r="GZW49"/>
      <c r="GZX49"/>
      <c r="GZY49"/>
      <c r="GZZ49"/>
      <c r="HAA49"/>
      <c r="HAB49"/>
      <c r="HAC49"/>
      <c r="HAD49"/>
      <c r="HAE49"/>
      <c r="HAF49"/>
      <c r="HAG49"/>
      <c r="HAH49"/>
      <c r="HAI49"/>
      <c r="HAJ49"/>
      <c r="HAK49"/>
      <c r="HAL49"/>
      <c r="HAM49"/>
      <c r="HAN49"/>
      <c r="HAO49"/>
      <c r="HAP49"/>
      <c r="HAQ49"/>
      <c r="HAR49"/>
      <c r="HAS49"/>
      <c r="HAT49"/>
      <c r="HAU49"/>
      <c r="HAV49"/>
      <c r="HAW49"/>
      <c r="HAX49"/>
      <c r="HAY49"/>
      <c r="HAZ49"/>
      <c r="HBA49"/>
      <c r="HBB49"/>
      <c r="HBC49"/>
      <c r="HBD49"/>
      <c r="HBE49"/>
      <c r="HBF49"/>
      <c r="HBG49"/>
      <c r="HBH49"/>
      <c r="HBI49"/>
      <c r="HBJ49"/>
      <c r="HBK49"/>
      <c r="HBL49"/>
      <c r="HBM49"/>
      <c r="HBN49"/>
      <c r="HBO49"/>
      <c r="HBP49"/>
      <c r="HBQ49"/>
      <c r="HBR49"/>
      <c r="HBS49"/>
      <c r="HBT49"/>
      <c r="HBU49"/>
      <c r="HBV49"/>
      <c r="HBW49"/>
      <c r="HBX49"/>
      <c r="HBY49"/>
      <c r="HBZ49"/>
      <c r="HCA49"/>
      <c r="HCB49"/>
      <c r="HCC49"/>
      <c r="HCD49"/>
      <c r="HCE49"/>
      <c r="HCF49"/>
      <c r="HCG49"/>
      <c r="HCH49"/>
      <c r="HCI49"/>
      <c r="HCJ49"/>
      <c r="HCK49"/>
      <c r="HCL49"/>
      <c r="HCM49"/>
      <c r="HCN49"/>
      <c r="HCO49"/>
      <c r="HCP49"/>
      <c r="HCQ49"/>
      <c r="HCR49"/>
      <c r="HCS49"/>
      <c r="HCT49"/>
      <c r="HCU49"/>
      <c r="HCV49"/>
      <c r="HCW49"/>
      <c r="HCX49"/>
      <c r="HCY49"/>
      <c r="HCZ49"/>
      <c r="HDA49"/>
      <c r="HDB49"/>
      <c r="HDC49"/>
      <c r="HDD49"/>
      <c r="HDE49"/>
      <c r="HDF49"/>
      <c r="HDG49"/>
      <c r="HDH49"/>
      <c r="HDI49"/>
      <c r="HDJ49"/>
      <c r="HDK49"/>
      <c r="HDL49"/>
      <c r="HDM49"/>
      <c r="HDN49"/>
      <c r="HDO49"/>
      <c r="HDP49"/>
      <c r="HDQ49"/>
      <c r="HDR49"/>
      <c r="HDS49"/>
      <c r="HDT49"/>
      <c r="HDU49"/>
      <c r="HDV49"/>
      <c r="HDW49"/>
      <c r="HDX49"/>
      <c r="HDY49"/>
      <c r="HDZ49"/>
      <c r="HEA49"/>
      <c r="HEB49"/>
      <c r="HEC49"/>
      <c r="HED49"/>
      <c r="HEE49"/>
      <c r="HEF49"/>
      <c r="HEG49"/>
      <c r="HEH49"/>
      <c r="HEI49"/>
      <c r="HEJ49"/>
      <c r="HEK49"/>
      <c r="HEL49"/>
      <c r="HEM49"/>
      <c r="HEN49"/>
      <c r="HEO49"/>
      <c r="HEP49"/>
      <c r="HEQ49"/>
      <c r="HER49"/>
      <c r="HES49"/>
      <c r="HET49"/>
      <c r="HEU49"/>
      <c r="HEV49"/>
      <c r="HEW49"/>
      <c r="HEX49"/>
      <c r="HEY49"/>
      <c r="HEZ49"/>
      <c r="HFA49"/>
      <c r="HFB49"/>
      <c r="HFC49"/>
      <c r="HFD49"/>
      <c r="HFE49"/>
      <c r="HFF49"/>
      <c r="HFG49"/>
      <c r="HFH49"/>
      <c r="HFI49"/>
      <c r="HFJ49"/>
      <c r="HFK49"/>
      <c r="HFL49"/>
      <c r="HFM49"/>
      <c r="HFN49"/>
      <c r="HFO49"/>
      <c r="HFP49"/>
      <c r="HFQ49"/>
      <c r="HFR49"/>
      <c r="HFS49"/>
      <c r="HFT49"/>
      <c r="HFU49"/>
      <c r="HFV49"/>
      <c r="HFW49"/>
      <c r="HFX49"/>
      <c r="HFY49"/>
      <c r="HFZ49"/>
      <c r="HGA49"/>
      <c r="HGB49"/>
      <c r="HGC49"/>
      <c r="HGD49"/>
      <c r="HGE49"/>
      <c r="HGF49"/>
      <c r="HGG49"/>
      <c r="HGH49"/>
      <c r="HGI49"/>
      <c r="HGJ49"/>
      <c r="HGK49"/>
      <c r="HGL49"/>
      <c r="HGM49"/>
      <c r="HGN49"/>
      <c r="HGO49"/>
      <c r="HGP49"/>
      <c r="HGQ49"/>
      <c r="HGR49"/>
      <c r="HGS49"/>
      <c r="HGT49"/>
      <c r="HGU49"/>
      <c r="HGV49"/>
      <c r="HGW49"/>
      <c r="HGX49"/>
      <c r="HGY49"/>
      <c r="HGZ49"/>
      <c r="HHA49"/>
      <c r="HHB49"/>
      <c r="HHC49"/>
      <c r="HHD49"/>
      <c r="HHE49"/>
      <c r="HHF49"/>
      <c r="HHG49"/>
      <c r="HHH49"/>
      <c r="HHI49"/>
      <c r="HHJ49"/>
      <c r="HHK49"/>
      <c r="HHL49"/>
      <c r="HHM49"/>
      <c r="HHN49"/>
      <c r="HHO49"/>
      <c r="HHP49"/>
      <c r="HHQ49"/>
      <c r="HHR49"/>
      <c r="HHS49"/>
      <c r="HHT49"/>
      <c r="HHU49"/>
      <c r="HHV49"/>
      <c r="HHW49"/>
      <c r="HHX49"/>
      <c r="HHY49"/>
      <c r="HHZ49"/>
      <c r="HIA49"/>
      <c r="HIB49"/>
      <c r="HIC49"/>
      <c r="HID49"/>
      <c r="HIE49"/>
      <c r="HIF49"/>
      <c r="HIG49"/>
      <c r="HIH49"/>
      <c r="HII49"/>
      <c r="HIJ49"/>
      <c r="HIK49"/>
      <c r="HIL49"/>
      <c r="HIM49"/>
      <c r="HIN49"/>
      <c r="HIO49"/>
      <c r="HIP49"/>
      <c r="HIQ49"/>
      <c r="HIR49"/>
      <c r="HIS49"/>
      <c r="HIT49"/>
      <c r="HIU49"/>
      <c r="HIV49"/>
      <c r="HIW49"/>
      <c r="HIX49"/>
      <c r="HIY49"/>
      <c r="HIZ49"/>
      <c r="HJA49"/>
      <c r="HJB49"/>
      <c r="HJC49"/>
      <c r="HJD49"/>
      <c r="HJE49"/>
      <c r="HJF49"/>
      <c r="HJG49"/>
      <c r="HJH49"/>
      <c r="HJI49"/>
      <c r="HJJ49"/>
      <c r="HJK49"/>
      <c r="HJL49"/>
      <c r="HJM49"/>
      <c r="HJN49"/>
      <c r="HJO49"/>
      <c r="HJP49"/>
      <c r="HJQ49"/>
      <c r="HJR49"/>
      <c r="HJS49"/>
      <c r="HJT49"/>
      <c r="HJU49"/>
      <c r="HJV49"/>
      <c r="HJW49"/>
      <c r="HJX49"/>
      <c r="HJY49"/>
      <c r="HJZ49"/>
      <c r="HKA49"/>
      <c r="HKB49"/>
      <c r="HKC49"/>
      <c r="HKD49"/>
      <c r="HKE49"/>
      <c r="HKF49"/>
      <c r="HKG49"/>
      <c r="HKH49"/>
      <c r="HKI49"/>
      <c r="HKJ49"/>
      <c r="HKK49"/>
      <c r="HKL49"/>
      <c r="HKM49"/>
      <c r="HKN49"/>
      <c r="HKO49"/>
      <c r="HKP49"/>
      <c r="HKQ49"/>
      <c r="HKR49"/>
      <c r="HKS49"/>
      <c r="HKT49"/>
      <c r="HKU49"/>
      <c r="HKV49"/>
      <c r="HKW49"/>
      <c r="HKX49"/>
      <c r="HKY49"/>
      <c r="HKZ49"/>
      <c r="HLA49"/>
      <c r="HLB49"/>
      <c r="HLC49"/>
      <c r="HLD49"/>
      <c r="HLE49"/>
      <c r="HLF49"/>
      <c r="HLG49"/>
      <c r="HLH49"/>
      <c r="HLI49"/>
      <c r="HLJ49"/>
      <c r="HLK49"/>
      <c r="HLL49"/>
      <c r="HLM49"/>
      <c r="HLN49"/>
      <c r="HLO49"/>
      <c r="HLP49"/>
      <c r="HLQ49"/>
      <c r="HLR49"/>
      <c r="HLS49"/>
      <c r="HLT49"/>
      <c r="HLU49"/>
      <c r="HLV49"/>
      <c r="HLW49"/>
      <c r="HLX49"/>
      <c r="HLY49"/>
      <c r="HLZ49"/>
      <c r="HMA49"/>
      <c r="HMB49"/>
      <c r="HMC49"/>
      <c r="HMD49"/>
      <c r="HME49"/>
      <c r="HMF49"/>
      <c r="HMG49"/>
      <c r="HMH49"/>
      <c r="HMI49"/>
      <c r="HMJ49"/>
      <c r="HMK49"/>
      <c r="HML49"/>
      <c r="HMM49"/>
      <c r="HMN49"/>
      <c r="HMO49"/>
      <c r="HMP49"/>
      <c r="HMQ49"/>
      <c r="HMR49"/>
      <c r="HMS49"/>
      <c r="HMT49"/>
      <c r="HMU49"/>
      <c r="HMV49"/>
      <c r="HMW49"/>
      <c r="HMX49"/>
      <c r="HMY49"/>
      <c r="HMZ49"/>
      <c r="HNA49"/>
      <c r="HNB49"/>
      <c r="HNC49"/>
      <c r="HND49"/>
      <c r="HNE49"/>
      <c r="HNF49"/>
      <c r="HNG49"/>
      <c r="HNH49"/>
      <c r="HNI49"/>
      <c r="HNJ49"/>
      <c r="HNK49"/>
      <c r="HNL49"/>
      <c r="HNM49"/>
      <c r="HNN49"/>
      <c r="HNO49"/>
      <c r="HNP49"/>
      <c r="HNQ49"/>
      <c r="HNR49"/>
      <c r="HNS49"/>
      <c r="HNT49"/>
      <c r="HNU49"/>
      <c r="HNV49"/>
      <c r="HNW49"/>
      <c r="HNX49"/>
      <c r="HNY49"/>
      <c r="HNZ49"/>
      <c r="HOA49"/>
      <c r="HOB49"/>
      <c r="HOC49"/>
      <c r="HOD49"/>
      <c r="HOE49"/>
      <c r="HOF49"/>
      <c r="HOG49"/>
      <c r="HOH49"/>
      <c r="HOI49"/>
      <c r="HOJ49"/>
      <c r="HOK49"/>
      <c r="HOL49"/>
      <c r="HOM49"/>
      <c r="HON49"/>
      <c r="HOO49"/>
      <c r="HOP49"/>
      <c r="HOQ49"/>
      <c r="HOR49"/>
      <c r="HOS49"/>
      <c r="HOT49"/>
      <c r="HOU49"/>
      <c r="HOV49"/>
      <c r="HOW49"/>
      <c r="HOX49"/>
      <c r="HOY49"/>
      <c r="HOZ49"/>
      <c r="HPA49"/>
      <c r="HPB49"/>
      <c r="HPC49"/>
      <c r="HPD49"/>
      <c r="HPE49"/>
      <c r="HPF49"/>
      <c r="HPG49"/>
      <c r="HPH49"/>
      <c r="HPI49"/>
      <c r="HPJ49"/>
      <c r="HPK49"/>
      <c r="HPL49"/>
      <c r="HPM49"/>
      <c r="HPN49"/>
      <c r="HPO49"/>
      <c r="HPP49"/>
      <c r="HPQ49"/>
      <c r="HPR49"/>
      <c r="HPS49"/>
      <c r="HPT49"/>
      <c r="HPU49"/>
      <c r="HPV49"/>
      <c r="HPW49"/>
      <c r="HPX49"/>
      <c r="HPY49"/>
      <c r="HPZ49"/>
      <c r="HQA49"/>
      <c r="HQB49"/>
      <c r="HQC49"/>
      <c r="HQD49"/>
      <c r="HQE49"/>
      <c r="HQF49"/>
      <c r="HQG49"/>
      <c r="HQH49"/>
      <c r="HQI49"/>
      <c r="HQJ49"/>
      <c r="HQK49"/>
      <c r="HQL49"/>
      <c r="HQM49"/>
      <c r="HQN49"/>
      <c r="HQO49"/>
      <c r="HQP49"/>
      <c r="HQQ49"/>
      <c r="HQR49"/>
      <c r="HQS49"/>
      <c r="HQT49"/>
      <c r="HQU49"/>
      <c r="HQV49"/>
      <c r="HQW49"/>
      <c r="HQX49"/>
      <c r="HQY49"/>
      <c r="HQZ49"/>
      <c r="HRA49"/>
      <c r="HRB49"/>
      <c r="HRC49"/>
      <c r="HRD49"/>
      <c r="HRE49"/>
      <c r="HRF49"/>
      <c r="HRG49"/>
      <c r="HRH49"/>
      <c r="HRI49"/>
      <c r="HRJ49"/>
      <c r="HRK49"/>
      <c r="HRL49"/>
      <c r="HRM49"/>
      <c r="HRN49"/>
      <c r="HRO49"/>
      <c r="HRP49"/>
      <c r="HRQ49"/>
      <c r="HRR49"/>
      <c r="HRS49"/>
      <c r="HRT49"/>
      <c r="HRU49"/>
      <c r="HRV49"/>
      <c r="HRW49"/>
      <c r="HRX49"/>
      <c r="HRY49"/>
      <c r="HRZ49"/>
      <c r="HSA49"/>
      <c r="HSB49"/>
      <c r="HSC49"/>
      <c r="HSD49"/>
      <c r="HSE49"/>
      <c r="HSF49"/>
      <c r="HSG49"/>
      <c r="HSH49"/>
      <c r="HSI49"/>
      <c r="HSJ49"/>
      <c r="HSK49"/>
      <c r="HSL49"/>
      <c r="HSM49"/>
      <c r="HSN49"/>
      <c r="HSO49"/>
      <c r="HSP49"/>
      <c r="HSQ49"/>
      <c r="HSR49"/>
      <c r="HSS49"/>
      <c r="HST49"/>
      <c r="HSU49"/>
      <c r="HSV49"/>
      <c r="HSW49"/>
      <c r="HSX49"/>
      <c r="HSY49"/>
      <c r="HSZ49"/>
      <c r="HTA49"/>
      <c r="HTB49"/>
      <c r="HTC49"/>
      <c r="HTD49"/>
      <c r="HTE49"/>
      <c r="HTF49"/>
      <c r="HTG49"/>
      <c r="HTH49"/>
      <c r="HTI49"/>
      <c r="HTJ49"/>
      <c r="HTK49"/>
      <c r="HTL49"/>
      <c r="HTM49"/>
      <c r="HTN49"/>
      <c r="HTO49"/>
      <c r="HTP49"/>
      <c r="HTQ49"/>
      <c r="HTR49"/>
      <c r="HTS49"/>
      <c r="HTT49"/>
      <c r="HTU49"/>
      <c r="HTV49"/>
      <c r="HTW49"/>
      <c r="HTX49"/>
      <c r="HTY49"/>
      <c r="HTZ49"/>
      <c r="HUA49"/>
      <c r="HUB49"/>
      <c r="HUC49"/>
      <c r="HUD49"/>
      <c r="HUE49"/>
      <c r="HUF49"/>
      <c r="HUG49"/>
      <c r="HUH49"/>
      <c r="HUI49"/>
      <c r="HUJ49"/>
      <c r="HUK49"/>
      <c r="HUL49"/>
      <c r="HUM49"/>
      <c r="HUN49"/>
      <c r="HUO49"/>
      <c r="HUP49"/>
      <c r="HUQ49"/>
      <c r="HUR49"/>
      <c r="HUS49"/>
      <c r="HUT49"/>
      <c r="HUU49"/>
      <c r="HUV49"/>
      <c r="HUW49"/>
      <c r="HUX49"/>
      <c r="HUY49"/>
      <c r="HUZ49"/>
      <c r="HVA49"/>
      <c r="HVB49"/>
      <c r="HVC49"/>
      <c r="HVD49"/>
      <c r="HVE49"/>
      <c r="HVF49"/>
      <c r="HVG49"/>
      <c r="HVH49"/>
      <c r="HVI49"/>
      <c r="HVJ49"/>
      <c r="HVK49"/>
      <c r="HVL49"/>
      <c r="HVM49"/>
      <c r="HVN49"/>
      <c r="HVO49"/>
      <c r="HVP49"/>
      <c r="HVQ49"/>
      <c r="HVR49"/>
      <c r="HVS49"/>
      <c r="HVT49"/>
      <c r="HVU49"/>
      <c r="HVV49"/>
      <c r="HVW49"/>
      <c r="HVX49"/>
      <c r="HVY49"/>
      <c r="HVZ49"/>
      <c r="HWA49"/>
      <c r="HWB49"/>
      <c r="HWC49"/>
      <c r="HWD49"/>
      <c r="HWE49"/>
      <c r="HWF49"/>
      <c r="HWG49"/>
      <c r="HWH49"/>
      <c r="HWI49"/>
      <c r="HWJ49"/>
      <c r="HWK49"/>
      <c r="HWL49"/>
      <c r="HWM49"/>
      <c r="HWN49"/>
      <c r="HWO49"/>
      <c r="HWP49"/>
      <c r="HWQ49"/>
      <c r="HWR49"/>
      <c r="HWS49"/>
      <c r="HWT49"/>
      <c r="HWU49"/>
      <c r="HWV49"/>
      <c r="HWW49"/>
      <c r="HWX49"/>
      <c r="HWY49"/>
      <c r="HWZ49"/>
      <c r="HXA49"/>
      <c r="HXB49"/>
      <c r="HXC49"/>
      <c r="HXD49"/>
      <c r="HXE49"/>
      <c r="HXF49"/>
      <c r="HXG49"/>
      <c r="HXH49"/>
      <c r="HXI49"/>
      <c r="HXJ49"/>
      <c r="HXK49"/>
      <c r="HXL49"/>
      <c r="HXM49"/>
      <c r="HXN49"/>
      <c r="HXO49"/>
      <c r="HXP49"/>
      <c r="HXQ49"/>
      <c r="HXR49"/>
      <c r="HXS49"/>
      <c r="HXT49"/>
      <c r="HXU49"/>
      <c r="HXV49"/>
      <c r="HXW49"/>
      <c r="HXX49"/>
      <c r="HXY49"/>
      <c r="HXZ49"/>
      <c r="HYA49"/>
      <c r="HYB49"/>
      <c r="HYC49"/>
      <c r="HYD49"/>
      <c r="HYE49"/>
      <c r="HYF49"/>
      <c r="HYG49"/>
      <c r="HYH49"/>
      <c r="HYI49"/>
      <c r="HYJ49"/>
      <c r="HYK49"/>
      <c r="HYL49"/>
      <c r="HYM49"/>
      <c r="HYN49"/>
      <c r="HYO49"/>
      <c r="HYP49"/>
      <c r="HYQ49"/>
      <c r="HYR49"/>
      <c r="HYS49"/>
      <c r="HYT49"/>
      <c r="HYU49"/>
      <c r="HYV49"/>
      <c r="HYW49"/>
      <c r="HYX49"/>
      <c r="HYY49"/>
      <c r="HYZ49"/>
      <c r="HZA49"/>
      <c r="HZB49"/>
      <c r="HZC49"/>
      <c r="HZD49"/>
      <c r="HZE49"/>
      <c r="HZF49"/>
      <c r="HZG49"/>
      <c r="HZH49"/>
      <c r="HZI49"/>
      <c r="HZJ49"/>
      <c r="HZK49"/>
      <c r="HZL49"/>
      <c r="HZM49"/>
      <c r="HZN49"/>
      <c r="HZO49"/>
      <c r="HZP49"/>
      <c r="HZQ49"/>
      <c r="HZR49"/>
      <c r="HZS49"/>
      <c r="HZT49"/>
      <c r="HZU49"/>
      <c r="HZV49"/>
      <c r="HZW49"/>
      <c r="HZX49"/>
      <c r="HZY49"/>
      <c r="HZZ49"/>
      <c r="IAA49"/>
      <c r="IAB49"/>
      <c r="IAC49"/>
      <c r="IAD49"/>
      <c r="IAE49"/>
      <c r="IAF49"/>
      <c r="IAG49"/>
      <c r="IAH49"/>
      <c r="IAI49"/>
      <c r="IAJ49"/>
      <c r="IAK49"/>
      <c r="IAL49"/>
      <c r="IAM49"/>
      <c r="IAN49"/>
      <c r="IAO49"/>
      <c r="IAP49"/>
      <c r="IAQ49"/>
      <c r="IAR49"/>
      <c r="IAS49"/>
      <c r="IAT49"/>
      <c r="IAU49"/>
      <c r="IAV49"/>
      <c r="IAW49"/>
      <c r="IAX49"/>
      <c r="IAY49"/>
      <c r="IAZ49"/>
      <c r="IBA49"/>
      <c r="IBB49"/>
      <c r="IBC49"/>
      <c r="IBD49"/>
      <c r="IBE49"/>
      <c r="IBF49"/>
      <c r="IBG49"/>
      <c r="IBH49"/>
      <c r="IBI49"/>
      <c r="IBJ49"/>
      <c r="IBK49"/>
      <c r="IBL49"/>
      <c r="IBM49"/>
      <c r="IBN49"/>
      <c r="IBO49"/>
      <c r="IBP49"/>
      <c r="IBQ49"/>
      <c r="IBR49"/>
      <c r="IBS49"/>
      <c r="IBT49"/>
      <c r="IBU49"/>
      <c r="IBV49"/>
      <c r="IBW49"/>
      <c r="IBX49"/>
      <c r="IBY49"/>
      <c r="IBZ49"/>
      <c r="ICA49"/>
      <c r="ICB49"/>
      <c r="ICC49"/>
      <c r="ICD49"/>
      <c r="ICE49"/>
      <c r="ICF49"/>
      <c r="ICG49"/>
      <c r="ICH49"/>
      <c r="ICI49"/>
      <c r="ICJ49"/>
      <c r="ICK49"/>
      <c r="ICL49"/>
      <c r="ICM49"/>
      <c r="ICN49"/>
      <c r="ICO49"/>
      <c r="ICP49"/>
      <c r="ICQ49"/>
      <c r="ICR49"/>
      <c r="ICS49"/>
      <c r="ICT49"/>
      <c r="ICU49"/>
      <c r="ICV49"/>
      <c r="ICW49"/>
      <c r="ICX49"/>
      <c r="ICY49"/>
      <c r="ICZ49"/>
      <c r="IDA49"/>
      <c r="IDB49"/>
      <c r="IDC49"/>
      <c r="IDD49"/>
      <c r="IDE49"/>
      <c r="IDF49"/>
      <c r="IDG49"/>
      <c r="IDH49"/>
      <c r="IDI49"/>
      <c r="IDJ49"/>
      <c r="IDK49"/>
      <c r="IDL49"/>
      <c r="IDM49"/>
      <c r="IDN49"/>
      <c r="IDO49"/>
      <c r="IDP49"/>
      <c r="IDQ49"/>
      <c r="IDR49"/>
      <c r="IDS49"/>
      <c r="IDT49"/>
      <c r="IDU49"/>
      <c r="IDV49"/>
      <c r="IDW49"/>
      <c r="IDX49"/>
      <c r="IDY49"/>
      <c r="IDZ49"/>
      <c r="IEA49"/>
      <c r="IEB49"/>
      <c r="IEC49"/>
      <c r="IED49"/>
      <c r="IEE49"/>
      <c r="IEF49"/>
      <c r="IEG49"/>
      <c r="IEH49"/>
      <c r="IEI49"/>
      <c r="IEJ49"/>
      <c r="IEK49"/>
      <c r="IEL49"/>
      <c r="IEM49"/>
      <c r="IEN49"/>
      <c r="IEO49"/>
      <c r="IEP49"/>
      <c r="IEQ49"/>
      <c r="IER49"/>
      <c r="IES49"/>
      <c r="IET49"/>
      <c r="IEU49"/>
      <c r="IEV49"/>
      <c r="IEW49"/>
      <c r="IEX49"/>
      <c r="IEY49"/>
      <c r="IEZ49"/>
      <c r="IFA49"/>
      <c r="IFB49"/>
      <c r="IFC49"/>
      <c r="IFD49"/>
      <c r="IFE49"/>
      <c r="IFF49"/>
      <c r="IFG49"/>
      <c r="IFH49"/>
      <c r="IFI49"/>
      <c r="IFJ49"/>
      <c r="IFK49"/>
      <c r="IFL49"/>
      <c r="IFM49"/>
      <c r="IFN49"/>
      <c r="IFO49"/>
      <c r="IFP49"/>
      <c r="IFQ49"/>
      <c r="IFR49"/>
      <c r="IFS49"/>
      <c r="IFT49"/>
      <c r="IFU49"/>
      <c r="IFV49"/>
      <c r="IFW49"/>
      <c r="IFX49"/>
      <c r="IFY49"/>
      <c r="IFZ49"/>
      <c r="IGA49"/>
      <c r="IGB49"/>
      <c r="IGC49"/>
      <c r="IGD49"/>
      <c r="IGE49"/>
      <c r="IGF49"/>
      <c r="IGG49"/>
      <c r="IGH49"/>
      <c r="IGI49"/>
      <c r="IGJ49"/>
      <c r="IGK49"/>
      <c r="IGL49"/>
      <c r="IGM49"/>
      <c r="IGN49"/>
      <c r="IGO49"/>
      <c r="IGP49"/>
      <c r="IGQ49"/>
      <c r="IGR49"/>
      <c r="IGS49"/>
      <c r="IGT49"/>
      <c r="IGU49"/>
      <c r="IGV49"/>
      <c r="IGW49"/>
      <c r="IGX49"/>
      <c r="IGY49"/>
      <c r="IGZ49"/>
      <c r="IHA49"/>
      <c r="IHB49"/>
      <c r="IHC49"/>
      <c r="IHD49"/>
      <c r="IHE49"/>
      <c r="IHF49"/>
      <c r="IHG49"/>
      <c r="IHH49"/>
      <c r="IHI49"/>
      <c r="IHJ49"/>
      <c r="IHK49"/>
      <c r="IHL49"/>
      <c r="IHM49"/>
      <c r="IHN49"/>
      <c r="IHO49"/>
      <c r="IHP49"/>
      <c r="IHQ49"/>
      <c r="IHR49"/>
      <c r="IHS49"/>
      <c r="IHT49"/>
      <c r="IHU49"/>
      <c r="IHV49"/>
      <c r="IHW49"/>
      <c r="IHX49"/>
      <c r="IHY49"/>
      <c r="IHZ49"/>
      <c r="IIA49"/>
      <c r="IIB49"/>
      <c r="IIC49"/>
      <c r="IID49"/>
      <c r="IIE49"/>
      <c r="IIF49"/>
      <c r="IIG49"/>
      <c r="IIH49"/>
      <c r="III49"/>
      <c r="IIJ49"/>
      <c r="IIK49"/>
      <c r="IIL49"/>
      <c r="IIM49"/>
      <c r="IIN49"/>
      <c r="IIO49"/>
      <c r="IIP49"/>
      <c r="IIQ49"/>
      <c r="IIR49"/>
      <c r="IIS49"/>
      <c r="IIT49"/>
      <c r="IIU49"/>
      <c r="IIV49"/>
      <c r="IIW49"/>
      <c r="IIX49"/>
      <c r="IIY49"/>
      <c r="IIZ49"/>
      <c r="IJA49"/>
      <c r="IJB49"/>
      <c r="IJC49"/>
      <c r="IJD49"/>
      <c r="IJE49"/>
      <c r="IJF49"/>
      <c r="IJG49"/>
      <c r="IJH49"/>
      <c r="IJI49"/>
      <c r="IJJ49"/>
      <c r="IJK49"/>
      <c r="IJL49"/>
      <c r="IJM49"/>
      <c r="IJN49"/>
      <c r="IJO49"/>
      <c r="IJP49"/>
      <c r="IJQ49"/>
      <c r="IJR49"/>
      <c r="IJS49"/>
      <c r="IJT49"/>
      <c r="IJU49"/>
      <c r="IJV49"/>
      <c r="IJW49"/>
      <c r="IJX49"/>
      <c r="IJY49"/>
      <c r="IJZ49"/>
      <c r="IKA49"/>
      <c r="IKB49"/>
      <c r="IKC49"/>
      <c r="IKD49"/>
      <c r="IKE49"/>
      <c r="IKF49"/>
      <c r="IKG49"/>
      <c r="IKH49"/>
      <c r="IKI49"/>
      <c r="IKJ49"/>
      <c r="IKK49"/>
      <c r="IKL49"/>
      <c r="IKM49"/>
      <c r="IKN49"/>
      <c r="IKO49"/>
      <c r="IKP49"/>
      <c r="IKQ49"/>
      <c r="IKR49"/>
      <c r="IKS49"/>
      <c r="IKT49"/>
      <c r="IKU49"/>
      <c r="IKV49"/>
      <c r="IKW49"/>
      <c r="IKX49"/>
      <c r="IKY49"/>
      <c r="IKZ49"/>
      <c r="ILA49"/>
      <c r="ILB49"/>
      <c r="ILC49"/>
      <c r="ILD49"/>
      <c r="ILE49"/>
      <c r="ILF49"/>
      <c r="ILG49"/>
      <c r="ILH49"/>
      <c r="ILI49"/>
      <c r="ILJ49"/>
      <c r="ILK49"/>
      <c r="ILL49"/>
      <c r="ILM49"/>
      <c r="ILN49"/>
      <c r="ILO49"/>
      <c r="ILP49"/>
      <c r="ILQ49"/>
      <c r="ILR49"/>
      <c r="ILS49"/>
      <c r="ILT49"/>
      <c r="ILU49"/>
      <c r="ILV49"/>
      <c r="ILW49"/>
      <c r="ILX49"/>
      <c r="ILY49"/>
      <c r="ILZ49"/>
      <c r="IMA49"/>
      <c r="IMB49"/>
      <c r="IMC49"/>
      <c r="IMD49"/>
      <c r="IME49"/>
      <c r="IMF49"/>
      <c r="IMG49"/>
      <c r="IMH49"/>
      <c r="IMI49"/>
      <c r="IMJ49"/>
      <c r="IMK49"/>
      <c r="IML49"/>
      <c r="IMM49"/>
      <c r="IMN49"/>
      <c r="IMO49"/>
      <c r="IMP49"/>
      <c r="IMQ49"/>
      <c r="IMR49"/>
      <c r="IMS49"/>
      <c r="IMT49"/>
      <c r="IMU49"/>
      <c r="IMV49"/>
      <c r="IMW49"/>
      <c r="IMX49"/>
      <c r="IMY49"/>
      <c r="IMZ49"/>
      <c r="INA49"/>
      <c r="INB49"/>
      <c r="INC49"/>
      <c r="IND49"/>
      <c r="INE49"/>
      <c r="INF49"/>
      <c r="ING49"/>
      <c r="INH49"/>
      <c r="INI49"/>
      <c r="INJ49"/>
      <c r="INK49"/>
      <c r="INL49"/>
      <c r="INM49"/>
      <c r="INN49"/>
      <c r="INO49"/>
      <c r="INP49"/>
      <c r="INQ49"/>
      <c r="INR49"/>
      <c r="INS49"/>
      <c r="INT49"/>
      <c r="INU49"/>
      <c r="INV49"/>
      <c r="INW49"/>
      <c r="INX49"/>
      <c r="INY49"/>
      <c r="INZ49"/>
      <c r="IOA49"/>
      <c r="IOB49"/>
      <c r="IOC49"/>
      <c r="IOD49"/>
      <c r="IOE49"/>
      <c r="IOF49"/>
      <c r="IOG49"/>
      <c r="IOH49"/>
      <c r="IOI49"/>
      <c r="IOJ49"/>
      <c r="IOK49"/>
      <c r="IOL49"/>
      <c r="IOM49"/>
      <c r="ION49"/>
      <c r="IOO49"/>
      <c r="IOP49"/>
      <c r="IOQ49"/>
      <c r="IOR49"/>
      <c r="IOS49"/>
      <c r="IOT49"/>
      <c r="IOU49"/>
      <c r="IOV49"/>
      <c r="IOW49"/>
      <c r="IOX49"/>
      <c r="IOY49"/>
      <c r="IOZ49"/>
      <c r="IPA49"/>
      <c r="IPB49"/>
      <c r="IPC49"/>
      <c r="IPD49"/>
      <c r="IPE49"/>
      <c r="IPF49"/>
      <c r="IPG49"/>
      <c r="IPH49"/>
      <c r="IPI49"/>
      <c r="IPJ49"/>
      <c r="IPK49"/>
      <c r="IPL49"/>
      <c r="IPM49"/>
      <c r="IPN49"/>
      <c r="IPO49"/>
      <c r="IPP49"/>
      <c r="IPQ49"/>
      <c r="IPR49"/>
      <c r="IPS49"/>
      <c r="IPT49"/>
      <c r="IPU49"/>
      <c r="IPV49"/>
      <c r="IPW49"/>
      <c r="IPX49"/>
      <c r="IPY49"/>
      <c r="IPZ49"/>
      <c r="IQA49"/>
      <c r="IQB49"/>
      <c r="IQC49"/>
      <c r="IQD49"/>
      <c r="IQE49"/>
      <c r="IQF49"/>
      <c r="IQG49"/>
      <c r="IQH49"/>
      <c r="IQI49"/>
      <c r="IQJ49"/>
      <c r="IQK49"/>
      <c r="IQL49"/>
      <c r="IQM49"/>
      <c r="IQN49"/>
      <c r="IQO49"/>
      <c r="IQP49"/>
      <c r="IQQ49"/>
      <c r="IQR49"/>
      <c r="IQS49"/>
      <c r="IQT49"/>
      <c r="IQU49"/>
      <c r="IQV49"/>
      <c r="IQW49"/>
      <c r="IQX49"/>
      <c r="IQY49"/>
      <c r="IQZ49"/>
      <c r="IRA49"/>
      <c r="IRB49"/>
      <c r="IRC49"/>
      <c r="IRD49"/>
      <c r="IRE49"/>
      <c r="IRF49"/>
      <c r="IRG49"/>
      <c r="IRH49"/>
      <c r="IRI49"/>
      <c r="IRJ49"/>
      <c r="IRK49"/>
      <c r="IRL49"/>
      <c r="IRM49"/>
      <c r="IRN49"/>
      <c r="IRO49"/>
      <c r="IRP49"/>
      <c r="IRQ49"/>
      <c r="IRR49"/>
      <c r="IRS49"/>
      <c r="IRT49"/>
      <c r="IRU49"/>
      <c r="IRV49"/>
      <c r="IRW49"/>
      <c r="IRX49"/>
      <c r="IRY49"/>
      <c r="IRZ49"/>
      <c r="ISA49"/>
      <c r="ISB49"/>
      <c r="ISC49"/>
      <c r="ISD49"/>
      <c r="ISE49"/>
      <c r="ISF49"/>
      <c r="ISG49"/>
      <c r="ISH49"/>
      <c r="ISI49"/>
      <c r="ISJ49"/>
      <c r="ISK49"/>
      <c r="ISL49"/>
      <c r="ISM49"/>
      <c r="ISN49"/>
      <c r="ISO49"/>
      <c r="ISP49"/>
      <c r="ISQ49"/>
      <c r="ISR49"/>
      <c r="ISS49"/>
      <c r="IST49"/>
      <c r="ISU49"/>
      <c r="ISV49"/>
      <c r="ISW49"/>
      <c r="ISX49"/>
      <c r="ISY49"/>
      <c r="ISZ49"/>
      <c r="ITA49"/>
      <c r="ITB49"/>
      <c r="ITC49"/>
      <c r="ITD49"/>
      <c r="ITE49"/>
      <c r="ITF49"/>
      <c r="ITG49"/>
      <c r="ITH49"/>
      <c r="ITI49"/>
      <c r="ITJ49"/>
      <c r="ITK49"/>
      <c r="ITL49"/>
      <c r="ITM49"/>
      <c r="ITN49"/>
      <c r="ITO49"/>
      <c r="ITP49"/>
      <c r="ITQ49"/>
      <c r="ITR49"/>
      <c r="ITS49"/>
      <c r="ITT49"/>
      <c r="ITU49"/>
      <c r="ITV49"/>
      <c r="ITW49"/>
      <c r="ITX49"/>
      <c r="ITY49"/>
      <c r="ITZ49"/>
      <c r="IUA49"/>
      <c r="IUB49"/>
      <c r="IUC49"/>
      <c r="IUD49"/>
      <c r="IUE49"/>
      <c r="IUF49"/>
      <c r="IUG49"/>
      <c r="IUH49"/>
      <c r="IUI49"/>
      <c r="IUJ49"/>
      <c r="IUK49"/>
      <c r="IUL49"/>
      <c r="IUM49"/>
      <c r="IUN49"/>
      <c r="IUO49"/>
      <c r="IUP49"/>
      <c r="IUQ49"/>
      <c r="IUR49"/>
      <c r="IUS49"/>
      <c r="IUT49"/>
      <c r="IUU49"/>
      <c r="IUV49"/>
      <c r="IUW49"/>
      <c r="IUX49"/>
      <c r="IUY49"/>
      <c r="IUZ49"/>
      <c r="IVA49"/>
      <c r="IVB49"/>
      <c r="IVC49"/>
      <c r="IVD49"/>
      <c r="IVE49"/>
      <c r="IVF49"/>
      <c r="IVG49"/>
      <c r="IVH49"/>
      <c r="IVI49"/>
      <c r="IVJ49"/>
      <c r="IVK49"/>
      <c r="IVL49"/>
      <c r="IVM49"/>
      <c r="IVN49"/>
      <c r="IVO49"/>
      <c r="IVP49"/>
      <c r="IVQ49"/>
      <c r="IVR49"/>
      <c r="IVS49"/>
      <c r="IVT49"/>
      <c r="IVU49"/>
      <c r="IVV49"/>
      <c r="IVW49"/>
      <c r="IVX49"/>
      <c r="IVY49"/>
      <c r="IVZ49"/>
      <c r="IWA49"/>
      <c r="IWB49"/>
      <c r="IWC49"/>
      <c r="IWD49"/>
      <c r="IWE49"/>
      <c r="IWF49"/>
      <c r="IWG49"/>
      <c r="IWH49"/>
      <c r="IWI49"/>
      <c r="IWJ49"/>
      <c r="IWK49"/>
      <c r="IWL49"/>
      <c r="IWM49"/>
      <c r="IWN49"/>
      <c r="IWO49"/>
      <c r="IWP49"/>
      <c r="IWQ49"/>
      <c r="IWR49"/>
      <c r="IWS49"/>
      <c r="IWT49"/>
      <c r="IWU49"/>
      <c r="IWV49"/>
      <c r="IWW49"/>
      <c r="IWX49"/>
      <c r="IWY49"/>
      <c r="IWZ49"/>
      <c r="IXA49"/>
      <c r="IXB49"/>
      <c r="IXC49"/>
      <c r="IXD49"/>
      <c r="IXE49"/>
      <c r="IXF49"/>
      <c r="IXG49"/>
      <c r="IXH49"/>
      <c r="IXI49"/>
      <c r="IXJ49"/>
      <c r="IXK49"/>
      <c r="IXL49"/>
      <c r="IXM49"/>
      <c r="IXN49"/>
      <c r="IXO49"/>
      <c r="IXP49"/>
      <c r="IXQ49"/>
      <c r="IXR49"/>
      <c r="IXS49"/>
      <c r="IXT49"/>
      <c r="IXU49"/>
      <c r="IXV49"/>
      <c r="IXW49"/>
      <c r="IXX49"/>
      <c r="IXY49"/>
      <c r="IXZ49"/>
      <c r="IYA49"/>
      <c r="IYB49"/>
      <c r="IYC49"/>
      <c r="IYD49"/>
      <c r="IYE49"/>
      <c r="IYF49"/>
      <c r="IYG49"/>
      <c r="IYH49"/>
      <c r="IYI49"/>
      <c r="IYJ49"/>
      <c r="IYK49"/>
      <c r="IYL49"/>
      <c r="IYM49"/>
      <c r="IYN49"/>
      <c r="IYO49"/>
      <c r="IYP49"/>
      <c r="IYQ49"/>
      <c r="IYR49"/>
      <c r="IYS49"/>
      <c r="IYT49"/>
      <c r="IYU49"/>
      <c r="IYV49"/>
      <c r="IYW49"/>
      <c r="IYX49"/>
      <c r="IYY49"/>
      <c r="IYZ49"/>
      <c r="IZA49"/>
      <c r="IZB49"/>
      <c r="IZC49"/>
      <c r="IZD49"/>
      <c r="IZE49"/>
      <c r="IZF49"/>
      <c r="IZG49"/>
      <c r="IZH49"/>
      <c r="IZI49"/>
      <c r="IZJ49"/>
      <c r="IZK49"/>
      <c r="IZL49"/>
      <c r="IZM49"/>
      <c r="IZN49"/>
      <c r="IZO49"/>
      <c r="IZP49"/>
      <c r="IZQ49"/>
      <c r="IZR49"/>
      <c r="IZS49"/>
      <c r="IZT49"/>
      <c r="IZU49"/>
      <c r="IZV49"/>
      <c r="IZW49"/>
      <c r="IZX49"/>
      <c r="IZY49"/>
      <c r="IZZ49"/>
      <c r="JAA49"/>
      <c r="JAB49"/>
      <c r="JAC49"/>
      <c r="JAD49"/>
      <c r="JAE49"/>
      <c r="JAF49"/>
      <c r="JAG49"/>
      <c r="JAH49"/>
      <c r="JAI49"/>
      <c r="JAJ49"/>
      <c r="JAK49"/>
      <c r="JAL49"/>
      <c r="JAM49"/>
      <c r="JAN49"/>
      <c r="JAO49"/>
      <c r="JAP49"/>
      <c r="JAQ49"/>
      <c r="JAR49"/>
      <c r="JAS49"/>
      <c r="JAT49"/>
      <c r="JAU49"/>
      <c r="JAV49"/>
      <c r="JAW49"/>
      <c r="JAX49"/>
      <c r="JAY49"/>
      <c r="JAZ49"/>
      <c r="JBA49"/>
      <c r="JBB49"/>
      <c r="JBC49"/>
      <c r="JBD49"/>
      <c r="JBE49"/>
      <c r="JBF49"/>
      <c r="JBG49"/>
      <c r="JBH49"/>
      <c r="JBI49"/>
      <c r="JBJ49"/>
      <c r="JBK49"/>
      <c r="JBL49"/>
      <c r="JBM49"/>
      <c r="JBN49"/>
      <c r="JBO49"/>
      <c r="JBP49"/>
      <c r="JBQ49"/>
      <c r="JBR49"/>
      <c r="JBS49"/>
      <c r="JBT49"/>
      <c r="JBU49"/>
      <c r="JBV49"/>
      <c r="JBW49"/>
      <c r="JBX49"/>
      <c r="JBY49"/>
      <c r="JBZ49"/>
      <c r="JCA49"/>
      <c r="JCB49"/>
      <c r="JCC49"/>
      <c r="JCD49"/>
      <c r="JCE49"/>
      <c r="JCF49"/>
      <c r="JCG49"/>
      <c r="JCH49"/>
      <c r="JCI49"/>
      <c r="JCJ49"/>
      <c r="JCK49"/>
      <c r="JCL49"/>
      <c r="JCM49"/>
      <c r="JCN49"/>
      <c r="JCO49"/>
      <c r="JCP49"/>
      <c r="JCQ49"/>
      <c r="JCR49"/>
      <c r="JCS49"/>
      <c r="JCT49"/>
      <c r="JCU49"/>
      <c r="JCV49"/>
      <c r="JCW49"/>
      <c r="JCX49"/>
      <c r="JCY49"/>
      <c r="JCZ49"/>
      <c r="JDA49"/>
      <c r="JDB49"/>
      <c r="JDC49"/>
      <c r="JDD49"/>
      <c r="JDE49"/>
      <c r="JDF49"/>
      <c r="JDG49"/>
      <c r="JDH49"/>
      <c r="JDI49"/>
      <c r="JDJ49"/>
      <c r="JDK49"/>
      <c r="JDL49"/>
      <c r="JDM49"/>
      <c r="JDN49"/>
      <c r="JDO49"/>
      <c r="JDP49"/>
      <c r="JDQ49"/>
      <c r="JDR49"/>
      <c r="JDS49"/>
      <c r="JDT49"/>
      <c r="JDU49"/>
      <c r="JDV49"/>
      <c r="JDW49"/>
      <c r="JDX49"/>
      <c r="JDY49"/>
      <c r="JDZ49"/>
      <c r="JEA49"/>
      <c r="JEB49"/>
      <c r="JEC49"/>
      <c r="JED49"/>
      <c r="JEE49"/>
      <c r="JEF49"/>
      <c r="JEG49"/>
      <c r="JEH49"/>
      <c r="JEI49"/>
      <c r="JEJ49"/>
      <c r="JEK49"/>
      <c r="JEL49"/>
      <c r="JEM49"/>
      <c r="JEN49"/>
      <c r="JEO49"/>
      <c r="JEP49"/>
      <c r="JEQ49"/>
      <c r="JER49"/>
      <c r="JES49"/>
      <c r="JET49"/>
      <c r="JEU49"/>
      <c r="JEV49"/>
      <c r="JEW49"/>
      <c r="JEX49"/>
      <c r="JEY49"/>
      <c r="JEZ49"/>
      <c r="JFA49"/>
      <c r="JFB49"/>
      <c r="JFC49"/>
      <c r="JFD49"/>
      <c r="JFE49"/>
      <c r="JFF49"/>
      <c r="JFG49"/>
      <c r="JFH49"/>
      <c r="JFI49"/>
      <c r="JFJ49"/>
      <c r="JFK49"/>
      <c r="JFL49"/>
      <c r="JFM49"/>
      <c r="JFN49"/>
      <c r="JFO49"/>
      <c r="JFP49"/>
      <c r="JFQ49"/>
      <c r="JFR49"/>
      <c r="JFS49"/>
      <c r="JFT49"/>
      <c r="JFU49"/>
      <c r="JFV49"/>
      <c r="JFW49"/>
      <c r="JFX49"/>
      <c r="JFY49"/>
      <c r="JFZ49"/>
      <c r="JGA49"/>
      <c r="JGB49"/>
      <c r="JGC49"/>
      <c r="JGD49"/>
      <c r="JGE49"/>
      <c r="JGF49"/>
      <c r="JGG49"/>
      <c r="JGH49"/>
      <c r="JGI49"/>
      <c r="JGJ49"/>
      <c r="JGK49"/>
      <c r="JGL49"/>
      <c r="JGM49"/>
      <c r="JGN49"/>
      <c r="JGO49"/>
      <c r="JGP49"/>
      <c r="JGQ49"/>
      <c r="JGR49"/>
      <c r="JGS49"/>
      <c r="JGT49"/>
      <c r="JGU49"/>
      <c r="JGV49"/>
      <c r="JGW49"/>
      <c r="JGX49"/>
      <c r="JGY49"/>
      <c r="JGZ49"/>
      <c r="JHA49"/>
      <c r="JHB49"/>
      <c r="JHC49"/>
      <c r="JHD49"/>
      <c r="JHE49"/>
      <c r="JHF49"/>
      <c r="JHG49"/>
      <c r="JHH49"/>
      <c r="JHI49"/>
      <c r="JHJ49"/>
      <c r="JHK49"/>
      <c r="JHL49"/>
      <c r="JHM49"/>
      <c r="JHN49"/>
      <c r="JHO49"/>
      <c r="JHP49"/>
      <c r="JHQ49"/>
      <c r="JHR49"/>
      <c r="JHS49"/>
      <c r="JHT49"/>
      <c r="JHU49"/>
      <c r="JHV49"/>
      <c r="JHW49"/>
      <c r="JHX49"/>
      <c r="JHY49"/>
      <c r="JHZ49"/>
      <c r="JIA49"/>
      <c r="JIB49"/>
      <c r="JIC49"/>
      <c r="JID49"/>
      <c r="JIE49"/>
      <c r="JIF49"/>
      <c r="JIG49"/>
      <c r="JIH49"/>
      <c r="JII49"/>
      <c r="JIJ49"/>
      <c r="JIK49"/>
      <c r="JIL49"/>
      <c r="JIM49"/>
      <c r="JIN49"/>
      <c r="JIO49"/>
      <c r="JIP49"/>
      <c r="JIQ49"/>
      <c r="JIR49"/>
      <c r="JIS49"/>
      <c r="JIT49"/>
      <c r="JIU49"/>
      <c r="JIV49"/>
      <c r="JIW49"/>
      <c r="JIX49"/>
      <c r="JIY49"/>
      <c r="JIZ49"/>
      <c r="JJA49"/>
      <c r="JJB49"/>
      <c r="JJC49"/>
      <c r="JJD49"/>
      <c r="JJE49"/>
      <c r="JJF49"/>
      <c r="JJG49"/>
      <c r="JJH49"/>
      <c r="JJI49"/>
      <c r="JJJ49"/>
      <c r="JJK49"/>
      <c r="JJL49"/>
      <c r="JJM49"/>
      <c r="JJN49"/>
      <c r="JJO49"/>
      <c r="JJP49"/>
      <c r="JJQ49"/>
      <c r="JJR49"/>
      <c r="JJS49"/>
      <c r="JJT49"/>
      <c r="JJU49"/>
      <c r="JJV49"/>
      <c r="JJW49"/>
      <c r="JJX49"/>
      <c r="JJY49"/>
      <c r="JJZ49"/>
      <c r="JKA49"/>
      <c r="JKB49"/>
      <c r="JKC49"/>
      <c r="JKD49"/>
      <c r="JKE49"/>
      <c r="JKF49"/>
      <c r="JKG49"/>
      <c r="JKH49"/>
      <c r="JKI49"/>
      <c r="JKJ49"/>
      <c r="JKK49"/>
      <c r="JKL49"/>
      <c r="JKM49"/>
      <c r="JKN49"/>
      <c r="JKO49"/>
      <c r="JKP49"/>
      <c r="JKQ49"/>
      <c r="JKR49"/>
      <c r="JKS49"/>
      <c r="JKT49"/>
      <c r="JKU49"/>
      <c r="JKV49"/>
      <c r="JKW49"/>
      <c r="JKX49"/>
      <c r="JKY49"/>
      <c r="JKZ49"/>
      <c r="JLA49"/>
      <c r="JLB49"/>
      <c r="JLC49"/>
      <c r="JLD49"/>
      <c r="JLE49"/>
      <c r="JLF49"/>
      <c r="JLG49"/>
      <c r="JLH49"/>
      <c r="JLI49"/>
      <c r="JLJ49"/>
      <c r="JLK49"/>
      <c r="JLL49"/>
      <c r="JLM49"/>
      <c r="JLN49"/>
      <c r="JLO49"/>
      <c r="JLP49"/>
      <c r="JLQ49"/>
      <c r="JLR49"/>
      <c r="JLS49"/>
      <c r="JLT49"/>
      <c r="JLU49"/>
      <c r="JLV49"/>
      <c r="JLW49"/>
      <c r="JLX49"/>
      <c r="JLY49"/>
      <c r="JLZ49"/>
      <c r="JMA49"/>
      <c r="JMB49"/>
      <c r="JMC49"/>
      <c r="JMD49"/>
      <c r="JME49"/>
      <c r="JMF49"/>
      <c r="JMG49"/>
      <c r="JMH49"/>
      <c r="JMI49"/>
      <c r="JMJ49"/>
      <c r="JMK49"/>
      <c r="JML49"/>
      <c r="JMM49"/>
      <c r="JMN49"/>
      <c r="JMO49"/>
      <c r="JMP49"/>
      <c r="JMQ49"/>
      <c r="JMR49"/>
      <c r="JMS49"/>
      <c r="JMT49"/>
      <c r="JMU49"/>
      <c r="JMV49"/>
      <c r="JMW49"/>
      <c r="JMX49"/>
      <c r="JMY49"/>
      <c r="JMZ49"/>
      <c r="JNA49"/>
      <c r="JNB49"/>
      <c r="JNC49"/>
      <c r="JND49"/>
      <c r="JNE49"/>
      <c r="JNF49"/>
      <c r="JNG49"/>
      <c r="JNH49"/>
      <c r="JNI49"/>
      <c r="JNJ49"/>
      <c r="JNK49"/>
      <c r="JNL49"/>
      <c r="JNM49"/>
      <c r="JNN49"/>
      <c r="JNO49"/>
      <c r="JNP49"/>
      <c r="JNQ49"/>
      <c r="JNR49"/>
      <c r="JNS49"/>
      <c r="JNT49"/>
      <c r="JNU49"/>
      <c r="JNV49"/>
      <c r="JNW49"/>
      <c r="JNX49"/>
      <c r="JNY49"/>
      <c r="JNZ49"/>
      <c r="JOA49"/>
      <c r="JOB49"/>
      <c r="JOC49"/>
      <c r="JOD49"/>
      <c r="JOE49"/>
      <c r="JOF49"/>
      <c r="JOG49"/>
      <c r="JOH49"/>
      <c r="JOI49"/>
      <c r="JOJ49"/>
      <c r="JOK49"/>
      <c r="JOL49"/>
      <c r="JOM49"/>
      <c r="JON49"/>
      <c r="JOO49"/>
      <c r="JOP49"/>
      <c r="JOQ49"/>
      <c r="JOR49"/>
      <c r="JOS49"/>
      <c r="JOT49"/>
      <c r="JOU49"/>
      <c r="JOV49"/>
      <c r="JOW49"/>
      <c r="JOX49"/>
      <c r="JOY49"/>
      <c r="JOZ49"/>
      <c r="JPA49"/>
      <c r="JPB49"/>
      <c r="JPC49"/>
      <c r="JPD49"/>
      <c r="JPE49"/>
      <c r="JPF49"/>
      <c r="JPG49"/>
      <c r="JPH49"/>
      <c r="JPI49"/>
      <c r="JPJ49"/>
      <c r="JPK49"/>
      <c r="JPL49"/>
      <c r="JPM49"/>
      <c r="JPN49"/>
      <c r="JPO49"/>
      <c r="JPP49"/>
      <c r="JPQ49"/>
      <c r="JPR49"/>
      <c r="JPS49"/>
      <c r="JPT49"/>
      <c r="JPU49"/>
      <c r="JPV49"/>
      <c r="JPW49"/>
      <c r="JPX49"/>
      <c r="JPY49"/>
      <c r="JPZ49"/>
      <c r="JQA49"/>
      <c r="JQB49"/>
      <c r="JQC49"/>
      <c r="JQD49"/>
      <c r="JQE49"/>
      <c r="JQF49"/>
      <c r="JQG49"/>
      <c r="JQH49"/>
      <c r="JQI49"/>
      <c r="JQJ49"/>
      <c r="JQK49"/>
      <c r="JQL49"/>
      <c r="JQM49"/>
      <c r="JQN49"/>
      <c r="JQO49"/>
      <c r="JQP49"/>
      <c r="JQQ49"/>
      <c r="JQR49"/>
      <c r="JQS49"/>
      <c r="JQT49"/>
      <c r="JQU49"/>
      <c r="JQV49"/>
      <c r="JQW49"/>
      <c r="JQX49"/>
      <c r="JQY49"/>
      <c r="JQZ49"/>
      <c r="JRA49"/>
      <c r="JRB49"/>
      <c r="JRC49"/>
      <c r="JRD49"/>
      <c r="JRE49"/>
      <c r="JRF49"/>
      <c r="JRG49"/>
      <c r="JRH49"/>
      <c r="JRI49"/>
      <c r="JRJ49"/>
      <c r="JRK49"/>
      <c r="JRL49"/>
      <c r="JRM49"/>
      <c r="JRN49"/>
      <c r="JRO49"/>
      <c r="JRP49"/>
      <c r="JRQ49"/>
      <c r="JRR49"/>
      <c r="JRS49"/>
      <c r="JRT49"/>
      <c r="JRU49"/>
      <c r="JRV49"/>
      <c r="JRW49"/>
      <c r="JRX49"/>
      <c r="JRY49"/>
      <c r="JRZ49"/>
      <c r="JSA49"/>
      <c r="JSB49"/>
      <c r="JSC49"/>
      <c r="JSD49"/>
      <c r="JSE49"/>
      <c r="JSF49"/>
      <c r="JSG49"/>
      <c r="JSH49"/>
      <c r="JSI49"/>
      <c r="JSJ49"/>
      <c r="JSK49"/>
      <c r="JSL49"/>
      <c r="JSM49"/>
      <c r="JSN49"/>
      <c r="JSO49"/>
      <c r="JSP49"/>
      <c r="JSQ49"/>
      <c r="JSR49"/>
      <c r="JSS49"/>
      <c r="JST49"/>
      <c r="JSU49"/>
      <c r="JSV49"/>
      <c r="JSW49"/>
      <c r="JSX49"/>
      <c r="JSY49"/>
      <c r="JSZ49"/>
      <c r="JTA49"/>
      <c r="JTB49"/>
      <c r="JTC49"/>
      <c r="JTD49"/>
      <c r="JTE49"/>
      <c r="JTF49"/>
      <c r="JTG49"/>
      <c r="JTH49"/>
      <c r="JTI49"/>
      <c r="JTJ49"/>
      <c r="JTK49"/>
      <c r="JTL49"/>
      <c r="JTM49"/>
      <c r="JTN49"/>
      <c r="JTO49"/>
      <c r="JTP49"/>
      <c r="JTQ49"/>
      <c r="JTR49"/>
      <c r="JTS49"/>
      <c r="JTT49"/>
      <c r="JTU49"/>
      <c r="JTV49"/>
      <c r="JTW49"/>
      <c r="JTX49"/>
      <c r="JTY49"/>
      <c r="JTZ49"/>
      <c r="JUA49"/>
      <c r="JUB49"/>
      <c r="JUC49"/>
      <c r="JUD49"/>
      <c r="JUE49"/>
      <c r="JUF49"/>
      <c r="JUG49"/>
      <c r="JUH49"/>
      <c r="JUI49"/>
      <c r="JUJ49"/>
      <c r="JUK49"/>
      <c r="JUL49"/>
      <c r="JUM49"/>
      <c r="JUN49"/>
      <c r="JUO49"/>
      <c r="JUP49"/>
      <c r="JUQ49"/>
      <c r="JUR49"/>
      <c r="JUS49"/>
      <c r="JUT49"/>
      <c r="JUU49"/>
      <c r="JUV49"/>
      <c r="JUW49"/>
      <c r="JUX49"/>
      <c r="JUY49"/>
      <c r="JUZ49"/>
      <c r="JVA49"/>
      <c r="JVB49"/>
      <c r="JVC49"/>
      <c r="JVD49"/>
      <c r="JVE49"/>
      <c r="JVF49"/>
      <c r="JVG49"/>
      <c r="JVH49"/>
      <c r="JVI49"/>
      <c r="JVJ49"/>
      <c r="JVK49"/>
      <c r="JVL49"/>
      <c r="JVM49"/>
      <c r="JVN49"/>
      <c r="JVO49"/>
      <c r="JVP49"/>
      <c r="JVQ49"/>
      <c r="JVR49"/>
      <c r="JVS49"/>
      <c r="JVT49"/>
      <c r="JVU49"/>
      <c r="JVV49"/>
      <c r="JVW49"/>
      <c r="JVX49"/>
      <c r="JVY49"/>
      <c r="JVZ49"/>
      <c r="JWA49"/>
      <c r="JWB49"/>
      <c r="JWC49"/>
      <c r="JWD49"/>
      <c r="JWE49"/>
      <c r="JWF49"/>
      <c r="JWG49"/>
      <c r="JWH49"/>
      <c r="JWI49"/>
      <c r="JWJ49"/>
      <c r="JWK49"/>
      <c r="JWL49"/>
      <c r="JWM49"/>
      <c r="JWN49"/>
      <c r="JWO49"/>
      <c r="JWP49"/>
      <c r="JWQ49"/>
      <c r="JWR49"/>
      <c r="JWS49"/>
      <c r="JWT49"/>
      <c r="JWU49"/>
      <c r="JWV49"/>
      <c r="JWW49"/>
      <c r="JWX49"/>
      <c r="JWY49"/>
      <c r="JWZ49"/>
      <c r="JXA49"/>
      <c r="JXB49"/>
      <c r="JXC49"/>
      <c r="JXD49"/>
      <c r="JXE49"/>
      <c r="JXF49"/>
      <c r="JXG49"/>
      <c r="JXH49"/>
      <c r="JXI49"/>
      <c r="JXJ49"/>
      <c r="JXK49"/>
      <c r="JXL49"/>
      <c r="JXM49"/>
      <c r="JXN49"/>
      <c r="JXO49"/>
      <c r="JXP49"/>
      <c r="JXQ49"/>
      <c r="JXR49"/>
      <c r="JXS49"/>
      <c r="JXT49"/>
      <c r="JXU49"/>
      <c r="JXV49"/>
      <c r="JXW49"/>
      <c r="JXX49"/>
      <c r="JXY49"/>
      <c r="JXZ49"/>
      <c r="JYA49"/>
      <c r="JYB49"/>
      <c r="JYC49"/>
      <c r="JYD49"/>
      <c r="JYE49"/>
      <c r="JYF49"/>
      <c r="JYG49"/>
      <c r="JYH49"/>
      <c r="JYI49"/>
      <c r="JYJ49"/>
      <c r="JYK49"/>
      <c r="JYL49"/>
      <c r="JYM49"/>
      <c r="JYN49"/>
      <c r="JYO49"/>
      <c r="JYP49"/>
      <c r="JYQ49"/>
      <c r="JYR49"/>
      <c r="JYS49"/>
      <c r="JYT49"/>
      <c r="JYU49"/>
      <c r="JYV49"/>
      <c r="JYW49"/>
      <c r="JYX49"/>
      <c r="JYY49"/>
      <c r="JYZ49"/>
      <c r="JZA49"/>
      <c r="JZB49"/>
      <c r="JZC49"/>
      <c r="JZD49"/>
      <c r="JZE49"/>
      <c r="JZF49"/>
      <c r="JZG49"/>
      <c r="JZH49"/>
      <c r="JZI49"/>
      <c r="JZJ49"/>
      <c r="JZK49"/>
      <c r="JZL49"/>
      <c r="JZM49"/>
      <c r="JZN49"/>
      <c r="JZO49"/>
      <c r="JZP49"/>
      <c r="JZQ49"/>
      <c r="JZR49"/>
      <c r="JZS49"/>
      <c r="JZT49"/>
      <c r="JZU49"/>
      <c r="JZV49"/>
      <c r="JZW49"/>
      <c r="JZX49"/>
      <c r="JZY49"/>
      <c r="JZZ49"/>
      <c r="KAA49"/>
      <c r="KAB49"/>
      <c r="KAC49"/>
      <c r="KAD49"/>
      <c r="KAE49"/>
      <c r="KAF49"/>
      <c r="KAG49"/>
      <c r="KAH49"/>
      <c r="KAI49"/>
      <c r="KAJ49"/>
      <c r="KAK49"/>
      <c r="KAL49"/>
      <c r="KAM49"/>
      <c r="KAN49"/>
      <c r="KAO49"/>
      <c r="KAP49"/>
      <c r="KAQ49"/>
      <c r="KAR49"/>
      <c r="KAS49"/>
      <c r="KAT49"/>
      <c r="KAU49"/>
      <c r="KAV49"/>
      <c r="KAW49"/>
      <c r="KAX49"/>
      <c r="KAY49"/>
      <c r="KAZ49"/>
      <c r="KBA49"/>
      <c r="KBB49"/>
      <c r="KBC49"/>
      <c r="KBD49"/>
      <c r="KBE49"/>
      <c r="KBF49"/>
      <c r="KBG49"/>
      <c r="KBH49"/>
      <c r="KBI49"/>
      <c r="KBJ49"/>
      <c r="KBK49"/>
      <c r="KBL49"/>
      <c r="KBM49"/>
      <c r="KBN49"/>
      <c r="KBO49"/>
      <c r="KBP49"/>
      <c r="KBQ49"/>
      <c r="KBR49"/>
      <c r="KBS49"/>
      <c r="KBT49"/>
      <c r="KBU49"/>
      <c r="KBV49"/>
      <c r="KBW49"/>
      <c r="KBX49"/>
      <c r="KBY49"/>
      <c r="KBZ49"/>
      <c r="KCA49"/>
      <c r="KCB49"/>
      <c r="KCC49"/>
      <c r="KCD49"/>
      <c r="KCE49"/>
      <c r="KCF49"/>
      <c r="KCG49"/>
      <c r="KCH49"/>
      <c r="KCI49"/>
      <c r="KCJ49"/>
      <c r="KCK49"/>
      <c r="KCL49"/>
      <c r="KCM49"/>
      <c r="KCN49"/>
      <c r="KCO49"/>
      <c r="KCP49"/>
      <c r="KCQ49"/>
      <c r="KCR49"/>
      <c r="KCS49"/>
      <c r="KCT49"/>
      <c r="KCU49"/>
      <c r="KCV49"/>
      <c r="KCW49"/>
      <c r="KCX49"/>
      <c r="KCY49"/>
      <c r="KCZ49"/>
      <c r="KDA49"/>
      <c r="KDB49"/>
      <c r="KDC49"/>
      <c r="KDD49"/>
      <c r="KDE49"/>
      <c r="KDF49"/>
      <c r="KDG49"/>
      <c r="KDH49"/>
      <c r="KDI49"/>
      <c r="KDJ49"/>
      <c r="KDK49"/>
      <c r="KDL49"/>
      <c r="KDM49"/>
      <c r="KDN49"/>
      <c r="KDO49"/>
      <c r="KDP49"/>
      <c r="KDQ49"/>
      <c r="KDR49"/>
      <c r="KDS49"/>
      <c r="KDT49"/>
      <c r="KDU49"/>
      <c r="KDV49"/>
      <c r="KDW49"/>
      <c r="KDX49"/>
      <c r="KDY49"/>
      <c r="KDZ49"/>
      <c r="KEA49"/>
      <c r="KEB49"/>
      <c r="KEC49"/>
      <c r="KED49"/>
      <c r="KEE49"/>
      <c r="KEF49"/>
      <c r="KEG49"/>
      <c r="KEH49"/>
      <c r="KEI49"/>
      <c r="KEJ49"/>
      <c r="KEK49"/>
      <c r="KEL49"/>
      <c r="KEM49"/>
      <c r="KEN49"/>
      <c r="KEO49"/>
      <c r="KEP49"/>
      <c r="KEQ49"/>
      <c r="KER49"/>
      <c r="KES49"/>
      <c r="KET49"/>
      <c r="KEU49"/>
      <c r="KEV49"/>
      <c r="KEW49"/>
      <c r="KEX49"/>
      <c r="KEY49"/>
      <c r="KEZ49"/>
      <c r="KFA49"/>
      <c r="KFB49"/>
      <c r="KFC49"/>
      <c r="KFD49"/>
      <c r="KFE49"/>
      <c r="KFF49"/>
      <c r="KFG49"/>
      <c r="KFH49"/>
      <c r="KFI49"/>
      <c r="KFJ49"/>
      <c r="KFK49"/>
      <c r="KFL49"/>
      <c r="KFM49"/>
      <c r="KFN49"/>
      <c r="KFO49"/>
      <c r="KFP49"/>
      <c r="KFQ49"/>
      <c r="KFR49"/>
      <c r="KFS49"/>
      <c r="KFT49"/>
      <c r="KFU49"/>
      <c r="KFV49"/>
      <c r="KFW49"/>
      <c r="KFX49"/>
      <c r="KFY49"/>
      <c r="KFZ49"/>
      <c r="KGA49"/>
      <c r="KGB49"/>
      <c r="KGC49"/>
      <c r="KGD49"/>
      <c r="KGE49"/>
      <c r="KGF49"/>
      <c r="KGG49"/>
      <c r="KGH49"/>
      <c r="KGI49"/>
      <c r="KGJ49"/>
      <c r="KGK49"/>
      <c r="KGL49"/>
      <c r="KGM49"/>
      <c r="KGN49"/>
      <c r="KGO49"/>
      <c r="KGP49"/>
      <c r="KGQ49"/>
      <c r="KGR49"/>
      <c r="KGS49"/>
      <c r="KGT49"/>
      <c r="KGU49"/>
      <c r="KGV49"/>
      <c r="KGW49"/>
      <c r="KGX49"/>
      <c r="KGY49"/>
      <c r="KGZ49"/>
      <c r="KHA49"/>
      <c r="KHB49"/>
      <c r="KHC49"/>
      <c r="KHD49"/>
      <c r="KHE49"/>
      <c r="KHF49"/>
      <c r="KHG49"/>
      <c r="KHH49"/>
      <c r="KHI49"/>
      <c r="KHJ49"/>
      <c r="KHK49"/>
      <c r="KHL49"/>
      <c r="KHM49"/>
      <c r="KHN49"/>
      <c r="KHO49"/>
      <c r="KHP49"/>
      <c r="KHQ49"/>
      <c r="KHR49"/>
      <c r="KHS49"/>
      <c r="KHT49"/>
      <c r="KHU49"/>
      <c r="KHV49"/>
      <c r="KHW49"/>
      <c r="KHX49"/>
      <c r="KHY49"/>
      <c r="KHZ49"/>
      <c r="KIA49"/>
      <c r="KIB49"/>
      <c r="KIC49"/>
      <c r="KID49"/>
      <c r="KIE49"/>
      <c r="KIF49"/>
      <c r="KIG49"/>
      <c r="KIH49"/>
      <c r="KII49"/>
      <c r="KIJ49"/>
      <c r="KIK49"/>
      <c r="KIL49"/>
      <c r="KIM49"/>
      <c r="KIN49"/>
      <c r="KIO49"/>
      <c r="KIP49"/>
      <c r="KIQ49"/>
      <c r="KIR49"/>
      <c r="KIS49"/>
      <c r="KIT49"/>
      <c r="KIU49"/>
      <c r="KIV49"/>
      <c r="KIW49"/>
      <c r="KIX49"/>
      <c r="KIY49"/>
      <c r="KIZ49"/>
      <c r="KJA49"/>
      <c r="KJB49"/>
      <c r="KJC49"/>
      <c r="KJD49"/>
      <c r="KJE49"/>
      <c r="KJF49"/>
      <c r="KJG49"/>
      <c r="KJH49"/>
      <c r="KJI49"/>
      <c r="KJJ49"/>
      <c r="KJK49"/>
      <c r="KJL49"/>
      <c r="KJM49"/>
      <c r="KJN49"/>
      <c r="KJO49"/>
      <c r="KJP49"/>
      <c r="KJQ49"/>
      <c r="KJR49"/>
      <c r="KJS49"/>
      <c r="KJT49"/>
      <c r="KJU49"/>
      <c r="KJV49"/>
      <c r="KJW49"/>
      <c r="KJX49"/>
      <c r="KJY49"/>
      <c r="KJZ49"/>
      <c r="KKA49"/>
      <c r="KKB49"/>
      <c r="KKC49"/>
      <c r="KKD49"/>
      <c r="KKE49"/>
      <c r="KKF49"/>
      <c r="KKG49"/>
      <c r="KKH49"/>
      <c r="KKI49"/>
      <c r="KKJ49"/>
      <c r="KKK49"/>
      <c r="KKL49"/>
      <c r="KKM49"/>
      <c r="KKN49"/>
      <c r="KKO49"/>
      <c r="KKP49"/>
      <c r="KKQ49"/>
      <c r="KKR49"/>
      <c r="KKS49"/>
      <c r="KKT49"/>
      <c r="KKU49"/>
      <c r="KKV49"/>
      <c r="KKW49"/>
      <c r="KKX49"/>
      <c r="KKY49"/>
      <c r="KKZ49"/>
      <c r="KLA49"/>
      <c r="KLB49"/>
      <c r="KLC49"/>
      <c r="KLD49"/>
      <c r="KLE49"/>
      <c r="KLF49"/>
      <c r="KLG49"/>
      <c r="KLH49"/>
      <c r="KLI49"/>
      <c r="KLJ49"/>
      <c r="KLK49"/>
      <c r="KLL49"/>
      <c r="KLM49"/>
      <c r="KLN49"/>
      <c r="KLO49"/>
      <c r="KLP49"/>
      <c r="KLQ49"/>
      <c r="KLR49"/>
      <c r="KLS49"/>
      <c r="KLT49"/>
      <c r="KLU49"/>
      <c r="KLV49"/>
      <c r="KLW49"/>
      <c r="KLX49"/>
      <c r="KLY49"/>
      <c r="KLZ49"/>
      <c r="KMA49"/>
      <c r="KMB49"/>
      <c r="KMC49"/>
      <c r="KMD49"/>
      <c r="KME49"/>
      <c r="KMF49"/>
      <c r="KMG49"/>
      <c r="KMH49"/>
      <c r="KMI49"/>
      <c r="KMJ49"/>
      <c r="KMK49"/>
      <c r="KML49"/>
      <c r="KMM49"/>
      <c r="KMN49"/>
      <c r="KMO49"/>
      <c r="KMP49"/>
      <c r="KMQ49"/>
      <c r="KMR49"/>
      <c r="KMS49"/>
      <c r="KMT49"/>
      <c r="KMU49"/>
      <c r="KMV49"/>
      <c r="KMW49"/>
      <c r="KMX49"/>
      <c r="KMY49"/>
      <c r="KMZ49"/>
      <c r="KNA49"/>
      <c r="KNB49"/>
      <c r="KNC49"/>
      <c r="KND49"/>
      <c r="KNE49"/>
      <c r="KNF49"/>
      <c r="KNG49"/>
      <c r="KNH49"/>
      <c r="KNI49"/>
      <c r="KNJ49"/>
      <c r="KNK49"/>
      <c r="KNL49"/>
      <c r="KNM49"/>
      <c r="KNN49"/>
      <c r="KNO49"/>
      <c r="KNP49"/>
      <c r="KNQ49"/>
      <c r="KNR49"/>
      <c r="KNS49"/>
      <c r="KNT49"/>
      <c r="KNU49"/>
      <c r="KNV49"/>
      <c r="KNW49"/>
      <c r="KNX49"/>
      <c r="KNY49"/>
      <c r="KNZ49"/>
      <c r="KOA49"/>
      <c r="KOB49"/>
      <c r="KOC49"/>
      <c r="KOD49"/>
      <c r="KOE49"/>
      <c r="KOF49"/>
      <c r="KOG49"/>
      <c r="KOH49"/>
      <c r="KOI49"/>
      <c r="KOJ49"/>
      <c r="KOK49"/>
      <c r="KOL49"/>
      <c r="KOM49"/>
      <c r="KON49"/>
      <c r="KOO49"/>
      <c r="KOP49"/>
      <c r="KOQ49"/>
      <c r="KOR49"/>
      <c r="KOS49"/>
      <c r="KOT49"/>
      <c r="KOU49"/>
      <c r="KOV49"/>
      <c r="KOW49"/>
      <c r="KOX49"/>
      <c r="KOY49"/>
      <c r="KOZ49"/>
      <c r="KPA49"/>
      <c r="KPB49"/>
      <c r="KPC49"/>
      <c r="KPD49"/>
      <c r="KPE49"/>
      <c r="KPF49"/>
      <c r="KPG49"/>
      <c r="KPH49"/>
      <c r="KPI49"/>
      <c r="KPJ49"/>
      <c r="KPK49"/>
      <c r="KPL49"/>
      <c r="KPM49"/>
      <c r="KPN49"/>
      <c r="KPO49"/>
      <c r="KPP49"/>
      <c r="KPQ49"/>
      <c r="KPR49"/>
      <c r="KPS49"/>
      <c r="KPT49"/>
      <c r="KPU49"/>
      <c r="KPV49"/>
      <c r="KPW49"/>
      <c r="KPX49"/>
      <c r="KPY49"/>
      <c r="KPZ49"/>
      <c r="KQA49"/>
      <c r="KQB49"/>
      <c r="KQC49"/>
      <c r="KQD49"/>
      <c r="KQE49"/>
      <c r="KQF49"/>
      <c r="KQG49"/>
      <c r="KQH49"/>
      <c r="KQI49"/>
      <c r="KQJ49"/>
      <c r="KQK49"/>
      <c r="KQL49"/>
      <c r="KQM49"/>
      <c r="KQN49"/>
      <c r="KQO49"/>
      <c r="KQP49"/>
      <c r="KQQ49"/>
      <c r="KQR49"/>
      <c r="KQS49"/>
      <c r="KQT49"/>
      <c r="KQU49"/>
      <c r="KQV49"/>
      <c r="KQW49"/>
      <c r="KQX49"/>
      <c r="KQY49"/>
      <c r="KQZ49"/>
      <c r="KRA49"/>
      <c r="KRB49"/>
      <c r="KRC49"/>
      <c r="KRD49"/>
      <c r="KRE49"/>
      <c r="KRF49"/>
      <c r="KRG49"/>
      <c r="KRH49"/>
      <c r="KRI49"/>
      <c r="KRJ49"/>
      <c r="KRK49"/>
      <c r="KRL49"/>
      <c r="KRM49"/>
      <c r="KRN49"/>
      <c r="KRO49"/>
      <c r="KRP49"/>
      <c r="KRQ49"/>
      <c r="KRR49"/>
      <c r="KRS49"/>
      <c r="KRT49"/>
      <c r="KRU49"/>
      <c r="KRV49"/>
      <c r="KRW49"/>
      <c r="KRX49"/>
      <c r="KRY49"/>
      <c r="KRZ49"/>
      <c r="KSA49"/>
      <c r="KSB49"/>
      <c r="KSC49"/>
      <c r="KSD49"/>
      <c r="KSE49"/>
      <c r="KSF49"/>
      <c r="KSG49"/>
      <c r="KSH49"/>
      <c r="KSI49"/>
      <c r="KSJ49"/>
      <c r="KSK49"/>
      <c r="KSL49"/>
      <c r="KSM49"/>
      <c r="KSN49"/>
      <c r="KSO49"/>
      <c r="KSP49"/>
      <c r="KSQ49"/>
      <c r="KSR49"/>
      <c r="KSS49"/>
      <c r="KST49"/>
      <c r="KSU49"/>
      <c r="KSV49"/>
      <c r="KSW49"/>
      <c r="KSX49"/>
      <c r="KSY49"/>
      <c r="KSZ49"/>
      <c r="KTA49"/>
      <c r="KTB49"/>
      <c r="KTC49"/>
      <c r="KTD49"/>
      <c r="KTE49"/>
      <c r="KTF49"/>
      <c r="KTG49"/>
      <c r="KTH49"/>
      <c r="KTI49"/>
      <c r="KTJ49"/>
      <c r="KTK49"/>
      <c r="KTL49"/>
      <c r="KTM49"/>
      <c r="KTN49"/>
      <c r="KTO49"/>
      <c r="KTP49"/>
      <c r="KTQ49"/>
      <c r="KTR49"/>
      <c r="KTS49"/>
      <c r="KTT49"/>
      <c r="KTU49"/>
      <c r="KTV49"/>
      <c r="KTW49"/>
      <c r="KTX49"/>
      <c r="KTY49"/>
      <c r="KTZ49"/>
      <c r="KUA49"/>
      <c r="KUB49"/>
      <c r="KUC49"/>
      <c r="KUD49"/>
      <c r="KUE49"/>
      <c r="KUF49"/>
      <c r="KUG49"/>
      <c r="KUH49"/>
      <c r="KUI49"/>
      <c r="KUJ49"/>
      <c r="KUK49"/>
      <c r="KUL49"/>
      <c r="KUM49"/>
      <c r="KUN49"/>
      <c r="KUO49"/>
      <c r="KUP49"/>
      <c r="KUQ49"/>
      <c r="KUR49"/>
      <c r="KUS49"/>
      <c r="KUT49"/>
      <c r="KUU49"/>
      <c r="KUV49"/>
      <c r="KUW49"/>
      <c r="KUX49"/>
      <c r="KUY49"/>
      <c r="KUZ49"/>
      <c r="KVA49"/>
      <c r="KVB49"/>
      <c r="KVC49"/>
      <c r="KVD49"/>
      <c r="KVE49"/>
      <c r="KVF49"/>
      <c r="KVG49"/>
      <c r="KVH49"/>
      <c r="KVI49"/>
      <c r="KVJ49"/>
      <c r="KVK49"/>
      <c r="KVL49"/>
      <c r="KVM49"/>
      <c r="KVN49"/>
      <c r="KVO49"/>
      <c r="KVP49"/>
      <c r="KVQ49"/>
      <c r="KVR49"/>
      <c r="KVS49"/>
      <c r="KVT49"/>
      <c r="KVU49"/>
      <c r="KVV49"/>
      <c r="KVW49"/>
      <c r="KVX49"/>
      <c r="KVY49"/>
      <c r="KVZ49"/>
      <c r="KWA49"/>
      <c r="KWB49"/>
      <c r="KWC49"/>
      <c r="KWD49"/>
      <c r="KWE49"/>
      <c r="KWF49"/>
      <c r="KWG49"/>
      <c r="KWH49"/>
      <c r="KWI49"/>
      <c r="KWJ49"/>
      <c r="KWK49"/>
      <c r="KWL49"/>
      <c r="KWM49"/>
      <c r="KWN49"/>
      <c r="KWO49"/>
      <c r="KWP49"/>
      <c r="KWQ49"/>
      <c r="KWR49"/>
      <c r="KWS49"/>
      <c r="KWT49"/>
      <c r="KWU49"/>
      <c r="KWV49"/>
      <c r="KWW49"/>
      <c r="KWX49"/>
      <c r="KWY49"/>
      <c r="KWZ49"/>
      <c r="KXA49"/>
      <c r="KXB49"/>
      <c r="KXC49"/>
      <c r="KXD49"/>
      <c r="KXE49"/>
      <c r="KXF49"/>
      <c r="KXG49"/>
      <c r="KXH49"/>
      <c r="KXI49"/>
      <c r="KXJ49"/>
      <c r="KXK49"/>
      <c r="KXL49"/>
      <c r="KXM49"/>
      <c r="KXN49"/>
      <c r="KXO49"/>
      <c r="KXP49"/>
      <c r="KXQ49"/>
      <c r="KXR49"/>
      <c r="KXS49"/>
      <c r="KXT49"/>
      <c r="KXU49"/>
      <c r="KXV49"/>
      <c r="KXW49"/>
      <c r="KXX49"/>
      <c r="KXY49"/>
      <c r="KXZ49"/>
      <c r="KYA49"/>
      <c r="KYB49"/>
      <c r="KYC49"/>
      <c r="KYD49"/>
      <c r="KYE49"/>
      <c r="KYF49"/>
      <c r="KYG49"/>
      <c r="KYH49"/>
      <c r="KYI49"/>
      <c r="KYJ49"/>
      <c r="KYK49"/>
      <c r="KYL49"/>
      <c r="KYM49"/>
      <c r="KYN49"/>
      <c r="KYO49"/>
      <c r="KYP49"/>
      <c r="KYQ49"/>
      <c r="KYR49"/>
      <c r="KYS49"/>
      <c r="KYT49"/>
      <c r="KYU49"/>
      <c r="KYV49"/>
      <c r="KYW49"/>
      <c r="KYX49"/>
      <c r="KYY49"/>
      <c r="KYZ49"/>
      <c r="KZA49"/>
      <c r="KZB49"/>
      <c r="KZC49"/>
      <c r="KZD49"/>
      <c r="KZE49"/>
      <c r="KZF49"/>
      <c r="KZG49"/>
      <c r="KZH49"/>
      <c r="KZI49"/>
      <c r="KZJ49"/>
      <c r="KZK49"/>
      <c r="KZL49"/>
      <c r="KZM49"/>
      <c r="KZN49"/>
      <c r="KZO49"/>
      <c r="KZP49"/>
      <c r="KZQ49"/>
      <c r="KZR49"/>
      <c r="KZS49"/>
      <c r="KZT49"/>
      <c r="KZU49"/>
      <c r="KZV49"/>
      <c r="KZW49"/>
      <c r="KZX49"/>
      <c r="KZY49"/>
      <c r="KZZ49"/>
      <c r="LAA49"/>
      <c r="LAB49"/>
      <c r="LAC49"/>
      <c r="LAD49"/>
      <c r="LAE49"/>
      <c r="LAF49"/>
      <c r="LAG49"/>
      <c r="LAH49"/>
      <c r="LAI49"/>
      <c r="LAJ49"/>
      <c r="LAK49"/>
      <c r="LAL49"/>
      <c r="LAM49"/>
      <c r="LAN49"/>
      <c r="LAO49"/>
      <c r="LAP49"/>
      <c r="LAQ49"/>
      <c r="LAR49"/>
      <c r="LAS49"/>
      <c r="LAT49"/>
      <c r="LAU49"/>
      <c r="LAV49"/>
      <c r="LAW49"/>
      <c r="LAX49"/>
      <c r="LAY49"/>
      <c r="LAZ49"/>
      <c r="LBA49"/>
      <c r="LBB49"/>
      <c r="LBC49"/>
      <c r="LBD49"/>
      <c r="LBE49"/>
      <c r="LBF49"/>
      <c r="LBG49"/>
      <c r="LBH49"/>
      <c r="LBI49"/>
      <c r="LBJ49"/>
      <c r="LBK49"/>
      <c r="LBL49"/>
      <c r="LBM49"/>
      <c r="LBN49"/>
      <c r="LBO49"/>
      <c r="LBP49"/>
      <c r="LBQ49"/>
      <c r="LBR49"/>
      <c r="LBS49"/>
      <c r="LBT49"/>
      <c r="LBU49"/>
      <c r="LBV49"/>
      <c r="LBW49"/>
      <c r="LBX49"/>
      <c r="LBY49"/>
      <c r="LBZ49"/>
      <c r="LCA49"/>
      <c r="LCB49"/>
      <c r="LCC49"/>
      <c r="LCD49"/>
      <c r="LCE49"/>
      <c r="LCF49"/>
      <c r="LCG49"/>
      <c r="LCH49"/>
      <c r="LCI49"/>
      <c r="LCJ49"/>
      <c r="LCK49"/>
      <c r="LCL49"/>
      <c r="LCM49"/>
      <c r="LCN49"/>
      <c r="LCO49"/>
      <c r="LCP49"/>
      <c r="LCQ49"/>
      <c r="LCR49"/>
      <c r="LCS49"/>
      <c r="LCT49"/>
      <c r="LCU49"/>
      <c r="LCV49"/>
      <c r="LCW49"/>
      <c r="LCX49"/>
      <c r="LCY49"/>
      <c r="LCZ49"/>
      <c r="LDA49"/>
      <c r="LDB49"/>
      <c r="LDC49"/>
      <c r="LDD49"/>
      <c r="LDE49"/>
      <c r="LDF49"/>
      <c r="LDG49"/>
      <c r="LDH49"/>
      <c r="LDI49"/>
      <c r="LDJ49"/>
      <c r="LDK49"/>
      <c r="LDL49"/>
      <c r="LDM49"/>
      <c r="LDN49"/>
      <c r="LDO49"/>
      <c r="LDP49"/>
      <c r="LDQ49"/>
      <c r="LDR49"/>
      <c r="LDS49"/>
      <c r="LDT49"/>
      <c r="LDU49"/>
      <c r="LDV49"/>
      <c r="LDW49"/>
      <c r="LDX49"/>
      <c r="LDY49"/>
      <c r="LDZ49"/>
      <c r="LEA49"/>
      <c r="LEB49"/>
      <c r="LEC49"/>
      <c r="LED49"/>
      <c r="LEE49"/>
      <c r="LEF49"/>
      <c r="LEG49"/>
      <c r="LEH49"/>
      <c r="LEI49"/>
      <c r="LEJ49"/>
      <c r="LEK49"/>
      <c r="LEL49"/>
      <c r="LEM49"/>
      <c r="LEN49"/>
      <c r="LEO49"/>
      <c r="LEP49"/>
      <c r="LEQ49"/>
      <c r="LER49"/>
      <c r="LES49"/>
      <c r="LET49"/>
      <c r="LEU49"/>
      <c r="LEV49"/>
      <c r="LEW49"/>
      <c r="LEX49"/>
      <c r="LEY49"/>
      <c r="LEZ49"/>
      <c r="LFA49"/>
      <c r="LFB49"/>
      <c r="LFC49"/>
      <c r="LFD49"/>
      <c r="LFE49"/>
      <c r="LFF49"/>
      <c r="LFG49"/>
      <c r="LFH49"/>
      <c r="LFI49"/>
      <c r="LFJ49"/>
      <c r="LFK49"/>
      <c r="LFL49"/>
      <c r="LFM49"/>
      <c r="LFN49"/>
      <c r="LFO49"/>
      <c r="LFP49"/>
      <c r="LFQ49"/>
      <c r="LFR49"/>
      <c r="LFS49"/>
      <c r="LFT49"/>
      <c r="LFU49"/>
      <c r="LFV49"/>
      <c r="LFW49"/>
      <c r="LFX49"/>
      <c r="LFY49"/>
      <c r="LFZ49"/>
      <c r="LGA49"/>
      <c r="LGB49"/>
      <c r="LGC49"/>
      <c r="LGD49"/>
      <c r="LGE49"/>
      <c r="LGF49"/>
      <c r="LGG49"/>
      <c r="LGH49"/>
      <c r="LGI49"/>
      <c r="LGJ49"/>
      <c r="LGK49"/>
      <c r="LGL49"/>
      <c r="LGM49"/>
      <c r="LGN49"/>
      <c r="LGO49"/>
      <c r="LGP49"/>
      <c r="LGQ49"/>
      <c r="LGR49"/>
      <c r="LGS49"/>
      <c r="LGT49"/>
      <c r="LGU49"/>
      <c r="LGV49"/>
      <c r="LGW49"/>
      <c r="LGX49"/>
      <c r="LGY49"/>
      <c r="LGZ49"/>
      <c r="LHA49"/>
      <c r="LHB49"/>
      <c r="LHC49"/>
      <c r="LHD49"/>
      <c r="LHE49"/>
      <c r="LHF49"/>
      <c r="LHG49"/>
      <c r="LHH49"/>
      <c r="LHI49"/>
      <c r="LHJ49"/>
      <c r="LHK49"/>
      <c r="LHL49"/>
      <c r="LHM49"/>
      <c r="LHN49"/>
      <c r="LHO49"/>
      <c r="LHP49"/>
      <c r="LHQ49"/>
      <c r="LHR49"/>
      <c r="LHS49"/>
      <c r="LHT49"/>
      <c r="LHU49"/>
      <c r="LHV49"/>
      <c r="LHW49"/>
      <c r="LHX49"/>
      <c r="LHY49"/>
      <c r="LHZ49"/>
      <c r="LIA49"/>
      <c r="LIB49"/>
      <c r="LIC49"/>
      <c r="LID49"/>
      <c r="LIE49"/>
      <c r="LIF49"/>
      <c r="LIG49"/>
      <c r="LIH49"/>
      <c r="LII49"/>
      <c r="LIJ49"/>
      <c r="LIK49"/>
      <c r="LIL49"/>
      <c r="LIM49"/>
      <c r="LIN49"/>
      <c r="LIO49"/>
      <c r="LIP49"/>
      <c r="LIQ49"/>
      <c r="LIR49"/>
      <c r="LIS49"/>
      <c r="LIT49"/>
      <c r="LIU49"/>
      <c r="LIV49"/>
      <c r="LIW49"/>
      <c r="LIX49"/>
      <c r="LIY49"/>
      <c r="LIZ49"/>
      <c r="LJA49"/>
      <c r="LJB49"/>
      <c r="LJC49"/>
      <c r="LJD49"/>
      <c r="LJE49"/>
      <c r="LJF49"/>
      <c r="LJG49"/>
      <c r="LJH49"/>
      <c r="LJI49"/>
      <c r="LJJ49"/>
      <c r="LJK49"/>
      <c r="LJL49"/>
      <c r="LJM49"/>
      <c r="LJN49"/>
      <c r="LJO49"/>
      <c r="LJP49"/>
      <c r="LJQ49"/>
      <c r="LJR49"/>
      <c r="LJS49"/>
      <c r="LJT49"/>
      <c r="LJU49"/>
      <c r="LJV49"/>
      <c r="LJW49"/>
      <c r="LJX49"/>
      <c r="LJY49"/>
      <c r="LJZ49"/>
      <c r="LKA49"/>
      <c r="LKB49"/>
      <c r="LKC49"/>
      <c r="LKD49"/>
      <c r="LKE49"/>
      <c r="LKF49"/>
      <c r="LKG49"/>
      <c r="LKH49"/>
      <c r="LKI49"/>
      <c r="LKJ49"/>
      <c r="LKK49"/>
      <c r="LKL49"/>
      <c r="LKM49"/>
      <c r="LKN49"/>
      <c r="LKO49"/>
      <c r="LKP49"/>
      <c r="LKQ49"/>
      <c r="LKR49"/>
      <c r="LKS49"/>
      <c r="LKT49"/>
      <c r="LKU49"/>
      <c r="LKV49"/>
      <c r="LKW49"/>
      <c r="LKX49"/>
      <c r="LKY49"/>
      <c r="LKZ49"/>
      <c r="LLA49"/>
      <c r="LLB49"/>
      <c r="LLC49"/>
      <c r="LLD49"/>
      <c r="LLE49"/>
      <c r="LLF49"/>
      <c r="LLG49"/>
      <c r="LLH49"/>
      <c r="LLI49"/>
      <c r="LLJ49"/>
      <c r="LLK49"/>
      <c r="LLL49"/>
      <c r="LLM49"/>
      <c r="LLN49"/>
      <c r="LLO49"/>
      <c r="LLP49"/>
      <c r="LLQ49"/>
      <c r="LLR49"/>
      <c r="LLS49"/>
      <c r="LLT49"/>
      <c r="LLU49"/>
      <c r="LLV49"/>
      <c r="LLW49"/>
      <c r="LLX49"/>
      <c r="LLY49"/>
      <c r="LLZ49"/>
      <c r="LMA49"/>
      <c r="LMB49"/>
      <c r="LMC49"/>
      <c r="LMD49"/>
      <c r="LME49"/>
      <c r="LMF49"/>
      <c r="LMG49"/>
      <c r="LMH49"/>
      <c r="LMI49"/>
      <c r="LMJ49"/>
      <c r="LMK49"/>
      <c r="LML49"/>
      <c r="LMM49"/>
      <c r="LMN49"/>
      <c r="LMO49"/>
      <c r="LMP49"/>
      <c r="LMQ49"/>
      <c r="LMR49"/>
      <c r="LMS49"/>
      <c r="LMT49"/>
      <c r="LMU49"/>
      <c r="LMV49"/>
      <c r="LMW49"/>
      <c r="LMX49"/>
      <c r="LMY49"/>
      <c r="LMZ49"/>
      <c r="LNA49"/>
      <c r="LNB49"/>
      <c r="LNC49"/>
      <c r="LND49"/>
      <c r="LNE49"/>
      <c r="LNF49"/>
      <c r="LNG49"/>
      <c r="LNH49"/>
      <c r="LNI49"/>
      <c r="LNJ49"/>
      <c r="LNK49"/>
      <c r="LNL49"/>
      <c r="LNM49"/>
      <c r="LNN49"/>
      <c r="LNO49"/>
      <c r="LNP49"/>
      <c r="LNQ49"/>
      <c r="LNR49"/>
      <c r="LNS49"/>
      <c r="LNT49"/>
      <c r="LNU49"/>
      <c r="LNV49"/>
      <c r="LNW49"/>
      <c r="LNX49"/>
      <c r="LNY49"/>
      <c r="LNZ49"/>
      <c r="LOA49"/>
      <c r="LOB49"/>
      <c r="LOC49"/>
      <c r="LOD49"/>
      <c r="LOE49"/>
      <c r="LOF49"/>
      <c r="LOG49"/>
      <c r="LOH49"/>
      <c r="LOI49"/>
      <c r="LOJ49"/>
      <c r="LOK49"/>
      <c r="LOL49"/>
      <c r="LOM49"/>
      <c r="LON49"/>
      <c r="LOO49"/>
      <c r="LOP49"/>
      <c r="LOQ49"/>
      <c r="LOR49"/>
      <c r="LOS49"/>
      <c r="LOT49"/>
      <c r="LOU49"/>
      <c r="LOV49"/>
      <c r="LOW49"/>
      <c r="LOX49"/>
      <c r="LOY49"/>
      <c r="LOZ49"/>
      <c r="LPA49"/>
      <c r="LPB49"/>
      <c r="LPC49"/>
      <c r="LPD49"/>
      <c r="LPE49"/>
      <c r="LPF49"/>
      <c r="LPG49"/>
      <c r="LPH49"/>
      <c r="LPI49"/>
      <c r="LPJ49"/>
      <c r="LPK49"/>
      <c r="LPL49"/>
      <c r="LPM49"/>
      <c r="LPN49"/>
      <c r="LPO49"/>
      <c r="LPP49"/>
      <c r="LPQ49"/>
      <c r="LPR49"/>
      <c r="LPS49"/>
      <c r="LPT49"/>
      <c r="LPU49"/>
      <c r="LPV49"/>
      <c r="LPW49"/>
      <c r="LPX49"/>
      <c r="LPY49"/>
      <c r="LPZ49"/>
      <c r="LQA49"/>
      <c r="LQB49"/>
      <c r="LQC49"/>
      <c r="LQD49"/>
      <c r="LQE49"/>
      <c r="LQF49"/>
      <c r="LQG49"/>
      <c r="LQH49"/>
      <c r="LQI49"/>
      <c r="LQJ49"/>
      <c r="LQK49"/>
      <c r="LQL49"/>
      <c r="LQM49"/>
      <c r="LQN49"/>
      <c r="LQO49"/>
      <c r="LQP49"/>
      <c r="LQQ49"/>
      <c r="LQR49"/>
      <c r="LQS49"/>
      <c r="LQT49"/>
      <c r="LQU49"/>
      <c r="LQV49"/>
      <c r="LQW49"/>
      <c r="LQX49"/>
      <c r="LQY49"/>
      <c r="LQZ49"/>
      <c r="LRA49"/>
      <c r="LRB49"/>
      <c r="LRC49"/>
      <c r="LRD49"/>
      <c r="LRE49"/>
      <c r="LRF49"/>
      <c r="LRG49"/>
      <c r="LRH49"/>
      <c r="LRI49"/>
      <c r="LRJ49"/>
      <c r="LRK49"/>
      <c r="LRL49"/>
      <c r="LRM49"/>
      <c r="LRN49"/>
      <c r="LRO49"/>
      <c r="LRP49"/>
      <c r="LRQ49"/>
      <c r="LRR49"/>
      <c r="LRS49"/>
      <c r="LRT49"/>
      <c r="LRU49"/>
      <c r="LRV49"/>
      <c r="LRW49"/>
      <c r="LRX49"/>
      <c r="LRY49"/>
      <c r="LRZ49"/>
      <c r="LSA49"/>
      <c r="LSB49"/>
      <c r="LSC49"/>
      <c r="LSD49"/>
      <c r="LSE49"/>
      <c r="LSF49"/>
      <c r="LSG49"/>
      <c r="LSH49"/>
      <c r="LSI49"/>
      <c r="LSJ49"/>
      <c r="LSK49"/>
      <c r="LSL49"/>
      <c r="LSM49"/>
      <c r="LSN49"/>
      <c r="LSO49"/>
      <c r="LSP49"/>
      <c r="LSQ49"/>
      <c r="LSR49"/>
      <c r="LSS49"/>
      <c r="LST49"/>
      <c r="LSU49"/>
      <c r="LSV49"/>
      <c r="LSW49"/>
      <c r="LSX49"/>
      <c r="LSY49"/>
      <c r="LSZ49"/>
      <c r="LTA49"/>
      <c r="LTB49"/>
      <c r="LTC49"/>
      <c r="LTD49"/>
      <c r="LTE49"/>
      <c r="LTF49"/>
      <c r="LTG49"/>
      <c r="LTH49"/>
      <c r="LTI49"/>
      <c r="LTJ49"/>
      <c r="LTK49"/>
      <c r="LTL49"/>
      <c r="LTM49"/>
      <c r="LTN49"/>
      <c r="LTO49"/>
      <c r="LTP49"/>
      <c r="LTQ49"/>
      <c r="LTR49"/>
      <c r="LTS49"/>
      <c r="LTT49"/>
      <c r="LTU49"/>
      <c r="LTV49"/>
      <c r="LTW49"/>
      <c r="LTX49"/>
      <c r="LTY49"/>
      <c r="LTZ49"/>
      <c r="LUA49"/>
      <c r="LUB49"/>
      <c r="LUC49"/>
      <c r="LUD49"/>
      <c r="LUE49"/>
      <c r="LUF49"/>
      <c r="LUG49"/>
      <c r="LUH49"/>
      <c r="LUI49"/>
      <c r="LUJ49"/>
      <c r="LUK49"/>
      <c r="LUL49"/>
      <c r="LUM49"/>
      <c r="LUN49"/>
      <c r="LUO49"/>
      <c r="LUP49"/>
      <c r="LUQ49"/>
      <c r="LUR49"/>
      <c r="LUS49"/>
      <c r="LUT49"/>
      <c r="LUU49"/>
      <c r="LUV49"/>
      <c r="LUW49"/>
      <c r="LUX49"/>
      <c r="LUY49"/>
      <c r="LUZ49"/>
      <c r="LVA49"/>
      <c r="LVB49"/>
      <c r="LVC49"/>
      <c r="LVD49"/>
      <c r="LVE49"/>
      <c r="LVF49"/>
      <c r="LVG49"/>
      <c r="LVH49"/>
      <c r="LVI49"/>
      <c r="LVJ49"/>
      <c r="LVK49"/>
      <c r="LVL49"/>
      <c r="LVM49"/>
      <c r="LVN49"/>
      <c r="LVO49"/>
      <c r="LVP49"/>
      <c r="LVQ49"/>
      <c r="LVR49"/>
      <c r="LVS49"/>
      <c r="LVT49"/>
      <c r="LVU49"/>
      <c r="LVV49"/>
      <c r="LVW49"/>
      <c r="LVX49"/>
      <c r="LVY49"/>
      <c r="LVZ49"/>
      <c r="LWA49"/>
      <c r="LWB49"/>
      <c r="LWC49"/>
      <c r="LWD49"/>
      <c r="LWE49"/>
      <c r="LWF49"/>
      <c r="LWG49"/>
      <c r="LWH49"/>
      <c r="LWI49"/>
      <c r="LWJ49"/>
      <c r="LWK49"/>
      <c r="LWL49"/>
      <c r="LWM49"/>
      <c r="LWN49"/>
      <c r="LWO49"/>
      <c r="LWP49"/>
      <c r="LWQ49"/>
      <c r="LWR49"/>
      <c r="LWS49"/>
      <c r="LWT49"/>
      <c r="LWU49"/>
      <c r="LWV49"/>
      <c r="LWW49"/>
      <c r="LWX49"/>
      <c r="LWY49"/>
      <c r="LWZ49"/>
      <c r="LXA49"/>
      <c r="LXB49"/>
      <c r="LXC49"/>
      <c r="LXD49"/>
      <c r="LXE49"/>
      <c r="LXF49"/>
      <c r="LXG49"/>
      <c r="LXH49"/>
      <c r="LXI49"/>
      <c r="LXJ49"/>
      <c r="LXK49"/>
      <c r="LXL49"/>
      <c r="LXM49"/>
      <c r="LXN49"/>
      <c r="LXO49"/>
      <c r="LXP49"/>
      <c r="LXQ49"/>
      <c r="LXR49"/>
      <c r="LXS49"/>
      <c r="LXT49"/>
      <c r="LXU49"/>
      <c r="LXV49"/>
      <c r="LXW49"/>
      <c r="LXX49"/>
      <c r="LXY49"/>
      <c r="LXZ49"/>
      <c r="LYA49"/>
      <c r="LYB49"/>
      <c r="LYC49"/>
      <c r="LYD49"/>
      <c r="LYE49"/>
      <c r="LYF49"/>
      <c r="LYG49"/>
      <c r="LYH49"/>
      <c r="LYI49"/>
      <c r="LYJ49"/>
      <c r="LYK49"/>
      <c r="LYL49"/>
      <c r="LYM49"/>
      <c r="LYN49"/>
      <c r="LYO49"/>
      <c r="LYP49"/>
      <c r="LYQ49"/>
      <c r="LYR49"/>
      <c r="LYS49"/>
      <c r="LYT49"/>
      <c r="LYU49"/>
      <c r="LYV49"/>
      <c r="LYW49"/>
      <c r="LYX49"/>
      <c r="LYY49"/>
      <c r="LYZ49"/>
      <c r="LZA49"/>
      <c r="LZB49"/>
      <c r="LZC49"/>
      <c r="LZD49"/>
      <c r="LZE49"/>
      <c r="LZF49"/>
      <c r="LZG49"/>
      <c r="LZH49"/>
      <c r="LZI49"/>
      <c r="LZJ49"/>
      <c r="LZK49"/>
      <c r="LZL49"/>
      <c r="LZM49"/>
      <c r="LZN49"/>
      <c r="LZO49"/>
      <c r="LZP49"/>
      <c r="LZQ49"/>
      <c r="LZR49"/>
      <c r="LZS49"/>
      <c r="LZT49"/>
      <c r="LZU49"/>
      <c r="LZV49"/>
      <c r="LZW49"/>
      <c r="LZX49"/>
      <c r="LZY49"/>
      <c r="LZZ49"/>
      <c r="MAA49"/>
      <c r="MAB49"/>
      <c r="MAC49"/>
      <c r="MAD49"/>
      <c r="MAE49"/>
      <c r="MAF49"/>
      <c r="MAG49"/>
      <c r="MAH49"/>
      <c r="MAI49"/>
      <c r="MAJ49"/>
      <c r="MAK49"/>
      <c r="MAL49"/>
      <c r="MAM49"/>
      <c r="MAN49"/>
      <c r="MAO49"/>
      <c r="MAP49"/>
      <c r="MAQ49"/>
      <c r="MAR49"/>
      <c r="MAS49"/>
      <c r="MAT49"/>
      <c r="MAU49"/>
      <c r="MAV49"/>
      <c r="MAW49"/>
      <c r="MAX49"/>
      <c r="MAY49"/>
      <c r="MAZ49"/>
      <c r="MBA49"/>
      <c r="MBB49"/>
      <c r="MBC49"/>
      <c r="MBD49"/>
      <c r="MBE49"/>
      <c r="MBF49"/>
      <c r="MBG49"/>
      <c r="MBH49"/>
      <c r="MBI49"/>
      <c r="MBJ49"/>
      <c r="MBK49"/>
      <c r="MBL49"/>
      <c r="MBM49"/>
      <c r="MBN49"/>
      <c r="MBO49"/>
      <c r="MBP49"/>
      <c r="MBQ49"/>
      <c r="MBR49"/>
      <c r="MBS49"/>
      <c r="MBT49"/>
      <c r="MBU49"/>
      <c r="MBV49"/>
      <c r="MBW49"/>
      <c r="MBX49"/>
      <c r="MBY49"/>
      <c r="MBZ49"/>
      <c r="MCA49"/>
      <c r="MCB49"/>
      <c r="MCC49"/>
      <c r="MCD49"/>
      <c r="MCE49"/>
      <c r="MCF49"/>
      <c r="MCG49"/>
      <c r="MCH49"/>
      <c r="MCI49"/>
      <c r="MCJ49"/>
      <c r="MCK49"/>
      <c r="MCL49"/>
      <c r="MCM49"/>
      <c r="MCN49"/>
      <c r="MCO49"/>
      <c r="MCP49"/>
      <c r="MCQ49"/>
      <c r="MCR49"/>
      <c r="MCS49"/>
      <c r="MCT49"/>
      <c r="MCU49"/>
      <c r="MCV49"/>
      <c r="MCW49"/>
      <c r="MCX49"/>
      <c r="MCY49"/>
      <c r="MCZ49"/>
      <c r="MDA49"/>
      <c r="MDB49"/>
      <c r="MDC49"/>
      <c r="MDD49"/>
      <c r="MDE49"/>
      <c r="MDF49"/>
      <c r="MDG49"/>
      <c r="MDH49"/>
      <c r="MDI49"/>
      <c r="MDJ49"/>
      <c r="MDK49"/>
      <c r="MDL49"/>
      <c r="MDM49"/>
      <c r="MDN49"/>
      <c r="MDO49"/>
      <c r="MDP49"/>
      <c r="MDQ49"/>
      <c r="MDR49"/>
      <c r="MDS49"/>
      <c r="MDT49"/>
      <c r="MDU49"/>
      <c r="MDV49"/>
      <c r="MDW49"/>
      <c r="MDX49"/>
      <c r="MDY49"/>
      <c r="MDZ49"/>
      <c r="MEA49"/>
      <c r="MEB49"/>
      <c r="MEC49"/>
      <c r="MED49"/>
      <c r="MEE49"/>
      <c r="MEF49"/>
      <c r="MEG49"/>
      <c r="MEH49"/>
      <c r="MEI49"/>
      <c r="MEJ49"/>
      <c r="MEK49"/>
      <c r="MEL49"/>
      <c r="MEM49"/>
      <c r="MEN49"/>
      <c r="MEO49"/>
      <c r="MEP49"/>
      <c r="MEQ49"/>
      <c r="MER49"/>
      <c r="MES49"/>
      <c r="MET49"/>
      <c r="MEU49"/>
      <c r="MEV49"/>
      <c r="MEW49"/>
      <c r="MEX49"/>
      <c r="MEY49"/>
      <c r="MEZ49"/>
      <c r="MFA49"/>
      <c r="MFB49"/>
      <c r="MFC49"/>
      <c r="MFD49"/>
      <c r="MFE49"/>
      <c r="MFF49"/>
      <c r="MFG49"/>
      <c r="MFH49"/>
      <c r="MFI49"/>
      <c r="MFJ49"/>
      <c r="MFK49"/>
      <c r="MFL49"/>
      <c r="MFM49"/>
      <c r="MFN49"/>
      <c r="MFO49"/>
      <c r="MFP49"/>
      <c r="MFQ49"/>
      <c r="MFR49"/>
      <c r="MFS49"/>
      <c r="MFT49"/>
      <c r="MFU49"/>
      <c r="MFV49"/>
      <c r="MFW49"/>
      <c r="MFX49"/>
      <c r="MFY49"/>
      <c r="MFZ49"/>
      <c r="MGA49"/>
      <c r="MGB49"/>
      <c r="MGC49"/>
      <c r="MGD49"/>
      <c r="MGE49"/>
      <c r="MGF49"/>
      <c r="MGG49"/>
      <c r="MGH49"/>
      <c r="MGI49"/>
      <c r="MGJ49"/>
      <c r="MGK49"/>
      <c r="MGL49"/>
      <c r="MGM49"/>
      <c r="MGN49"/>
      <c r="MGO49"/>
      <c r="MGP49"/>
      <c r="MGQ49"/>
      <c r="MGR49"/>
      <c r="MGS49"/>
      <c r="MGT49"/>
      <c r="MGU49"/>
      <c r="MGV49"/>
      <c r="MGW49"/>
      <c r="MGX49"/>
      <c r="MGY49"/>
      <c r="MGZ49"/>
      <c r="MHA49"/>
      <c r="MHB49"/>
      <c r="MHC49"/>
      <c r="MHD49"/>
      <c r="MHE49"/>
      <c r="MHF49"/>
      <c r="MHG49"/>
      <c r="MHH49"/>
      <c r="MHI49"/>
      <c r="MHJ49"/>
      <c r="MHK49"/>
      <c r="MHL49"/>
      <c r="MHM49"/>
      <c r="MHN49"/>
      <c r="MHO49"/>
      <c r="MHP49"/>
      <c r="MHQ49"/>
      <c r="MHR49"/>
      <c r="MHS49"/>
      <c r="MHT49"/>
      <c r="MHU49"/>
      <c r="MHV49"/>
      <c r="MHW49"/>
      <c r="MHX49"/>
      <c r="MHY49"/>
      <c r="MHZ49"/>
      <c r="MIA49"/>
      <c r="MIB49"/>
      <c r="MIC49"/>
      <c r="MID49"/>
      <c r="MIE49"/>
      <c r="MIF49"/>
      <c r="MIG49"/>
      <c r="MIH49"/>
      <c r="MII49"/>
      <c r="MIJ49"/>
      <c r="MIK49"/>
      <c r="MIL49"/>
      <c r="MIM49"/>
      <c r="MIN49"/>
      <c r="MIO49"/>
      <c r="MIP49"/>
      <c r="MIQ49"/>
      <c r="MIR49"/>
      <c r="MIS49"/>
      <c r="MIT49"/>
      <c r="MIU49"/>
      <c r="MIV49"/>
      <c r="MIW49"/>
      <c r="MIX49"/>
      <c r="MIY49"/>
      <c r="MIZ49"/>
      <c r="MJA49"/>
      <c r="MJB49"/>
      <c r="MJC49"/>
      <c r="MJD49"/>
      <c r="MJE49"/>
      <c r="MJF49"/>
      <c r="MJG49"/>
      <c r="MJH49"/>
      <c r="MJI49"/>
      <c r="MJJ49"/>
      <c r="MJK49"/>
      <c r="MJL49"/>
      <c r="MJM49"/>
      <c r="MJN49"/>
      <c r="MJO49"/>
      <c r="MJP49"/>
      <c r="MJQ49"/>
      <c r="MJR49"/>
      <c r="MJS49"/>
      <c r="MJT49"/>
      <c r="MJU49"/>
      <c r="MJV49"/>
      <c r="MJW49"/>
      <c r="MJX49"/>
      <c r="MJY49"/>
      <c r="MJZ49"/>
      <c r="MKA49"/>
      <c r="MKB49"/>
      <c r="MKC49"/>
      <c r="MKD49"/>
      <c r="MKE49"/>
      <c r="MKF49"/>
      <c r="MKG49"/>
      <c r="MKH49"/>
      <c r="MKI49"/>
      <c r="MKJ49"/>
      <c r="MKK49"/>
      <c r="MKL49"/>
      <c r="MKM49"/>
      <c r="MKN49"/>
      <c r="MKO49"/>
      <c r="MKP49"/>
      <c r="MKQ49"/>
      <c r="MKR49"/>
      <c r="MKS49"/>
      <c r="MKT49"/>
      <c r="MKU49"/>
      <c r="MKV49"/>
      <c r="MKW49"/>
      <c r="MKX49"/>
      <c r="MKY49"/>
      <c r="MKZ49"/>
      <c r="MLA49"/>
      <c r="MLB49"/>
      <c r="MLC49"/>
      <c r="MLD49"/>
      <c r="MLE49"/>
      <c r="MLF49"/>
      <c r="MLG49"/>
      <c r="MLH49"/>
      <c r="MLI49"/>
      <c r="MLJ49"/>
      <c r="MLK49"/>
      <c r="MLL49"/>
      <c r="MLM49"/>
      <c r="MLN49"/>
      <c r="MLO49"/>
      <c r="MLP49"/>
      <c r="MLQ49"/>
      <c r="MLR49"/>
      <c r="MLS49"/>
      <c r="MLT49"/>
      <c r="MLU49"/>
      <c r="MLV49"/>
      <c r="MLW49"/>
      <c r="MLX49"/>
      <c r="MLY49"/>
      <c r="MLZ49"/>
      <c r="MMA49"/>
      <c r="MMB49"/>
      <c r="MMC49"/>
      <c r="MMD49"/>
      <c r="MME49"/>
      <c r="MMF49"/>
      <c r="MMG49"/>
      <c r="MMH49"/>
      <c r="MMI49"/>
      <c r="MMJ49"/>
      <c r="MMK49"/>
      <c r="MML49"/>
      <c r="MMM49"/>
      <c r="MMN49"/>
      <c r="MMO49"/>
      <c r="MMP49"/>
      <c r="MMQ49"/>
      <c r="MMR49"/>
      <c r="MMS49"/>
      <c r="MMT49"/>
      <c r="MMU49"/>
      <c r="MMV49"/>
      <c r="MMW49"/>
      <c r="MMX49"/>
      <c r="MMY49"/>
      <c r="MMZ49"/>
      <c r="MNA49"/>
      <c r="MNB49"/>
      <c r="MNC49"/>
      <c r="MND49"/>
      <c r="MNE49"/>
      <c r="MNF49"/>
      <c r="MNG49"/>
      <c r="MNH49"/>
      <c r="MNI49"/>
      <c r="MNJ49"/>
      <c r="MNK49"/>
      <c r="MNL49"/>
      <c r="MNM49"/>
      <c r="MNN49"/>
      <c r="MNO49"/>
      <c r="MNP49"/>
      <c r="MNQ49"/>
      <c r="MNR49"/>
      <c r="MNS49"/>
      <c r="MNT49"/>
      <c r="MNU49"/>
      <c r="MNV49"/>
      <c r="MNW49"/>
      <c r="MNX49"/>
      <c r="MNY49"/>
      <c r="MNZ49"/>
      <c r="MOA49"/>
      <c r="MOB49"/>
      <c r="MOC49"/>
      <c r="MOD49"/>
      <c r="MOE49"/>
      <c r="MOF49"/>
      <c r="MOG49"/>
      <c r="MOH49"/>
      <c r="MOI49"/>
      <c r="MOJ49"/>
      <c r="MOK49"/>
      <c r="MOL49"/>
      <c r="MOM49"/>
      <c r="MON49"/>
      <c r="MOO49"/>
      <c r="MOP49"/>
      <c r="MOQ49"/>
      <c r="MOR49"/>
      <c r="MOS49"/>
      <c r="MOT49"/>
      <c r="MOU49"/>
      <c r="MOV49"/>
      <c r="MOW49"/>
      <c r="MOX49"/>
      <c r="MOY49"/>
      <c r="MOZ49"/>
      <c r="MPA49"/>
      <c r="MPB49"/>
      <c r="MPC49"/>
      <c r="MPD49"/>
      <c r="MPE49"/>
      <c r="MPF49"/>
      <c r="MPG49"/>
      <c r="MPH49"/>
      <c r="MPI49"/>
      <c r="MPJ49"/>
      <c r="MPK49"/>
      <c r="MPL49"/>
      <c r="MPM49"/>
      <c r="MPN49"/>
      <c r="MPO49"/>
      <c r="MPP49"/>
      <c r="MPQ49"/>
      <c r="MPR49"/>
      <c r="MPS49"/>
      <c r="MPT49"/>
      <c r="MPU49"/>
      <c r="MPV49"/>
      <c r="MPW49"/>
      <c r="MPX49"/>
      <c r="MPY49"/>
      <c r="MPZ49"/>
      <c r="MQA49"/>
      <c r="MQB49"/>
      <c r="MQC49"/>
      <c r="MQD49"/>
      <c r="MQE49"/>
      <c r="MQF49"/>
      <c r="MQG49"/>
      <c r="MQH49"/>
      <c r="MQI49"/>
      <c r="MQJ49"/>
      <c r="MQK49"/>
      <c r="MQL49"/>
      <c r="MQM49"/>
      <c r="MQN49"/>
      <c r="MQO49"/>
      <c r="MQP49"/>
      <c r="MQQ49"/>
      <c r="MQR49"/>
      <c r="MQS49"/>
      <c r="MQT49"/>
      <c r="MQU49"/>
      <c r="MQV49"/>
      <c r="MQW49"/>
      <c r="MQX49"/>
      <c r="MQY49"/>
      <c r="MQZ49"/>
      <c r="MRA49"/>
      <c r="MRB49"/>
      <c r="MRC49"/>
      <c r="MRD49"/>
      <c r="MRE49"/>
      <c r="MRF49"/>
      <c r="MRG49"/>
      <c r="MRH49"/>
      <c r="MRI49"/>
      <c r="MRJ49"/>
      <c r="MRK49"/>
      <c r="MRL49"/>
      <c r="MRM49"/>
      <c r="MRN49"/>
      <c r="MRO49"/>
      <c r="MRP49"/>
      <c r="MRQ49"/>
      <c r="MRR49"/>
      <c r="MRS49"/>
      <c r="MRT49"/>
      <c r="MRU49"/>
      <c r="MRV49"/>
      <c r="MRW49"/>
      <c r="MRX49"/>
      <c r="MRY49"/>
      <c r="MRZ49"/>
      <c r="MSA49"/>
      <c r="MSB49"/>
      <c r="MSC49"/>
      <c r="MSD49"/>
      <c r="MSE49"/>
      <c r="MSF49"/>
      <c r="MSG49"/>
      <c r="MSH49"/>
      <c r="MSI49"/>
      <c r="MSJ49"/>
      <c r="MSK49"/>
      <c r="MSL49"/>
      <c r="MSM49"/>
      <c r="MSN49"/>
      <c r="MSO49"/>
      <c r="MSP49"/>
      <c r="MSQ49"/>
      <c r="MSR49"/>
      <c r="MSS49"/>
      <c r="MST49"/>
      <c r="MSU49"/>
      <c r="MSV49"/>
      <c r="MSW49"/>
      <c r="MSX49"/>
      <c r="MSY49"/>
      <c r="MSZ49"/>
      <c r="MTA49"/>
      <c r="MTB49"/>
      <c r="MTC49"/>
      <c r="MTD49"/>
      <c r="MTE49"/>
      <c r="MTF49"/>
      <c r="MTG49"/>
      <c r="MTH49"/>
      <c r="MTI49"/>
      <c r="MTJ49"/>
      <c r="MTK49"/>
      <c r="MTL49"/>
      <c r="MTM49"/>
      <c r="MTN49"/>
      <c r="MTO49"/>
      <c r="MTP49"/>
      <c r="MTQ49"/>
      <c r="MTR49"/>
      <c r="MTS49"/>
      <c r="MTT49"/>
      <c r="MTU49"/>
      <c r="MTV49"/>
      <c r="MTW49"/>
      <c r="MTX49"/>
      <c r="MTY49"/>
      <c r="MTZ49"/>
      <c r="MUA49"/>
      <c r="MUB49"/>
      <c r="MUC49"/>
      <c r="MUD49"/>
      <c r="MUE49"/>
      <c r="MUF49"/>
      <c r="MUG49"/>
      <c r="MUH49"/>
      <c r="MUI49"/>
      <c r="MUJ49"/>
      <c r="MUK49"/>
      <c r="MUL49"/>
      <c r="MUM49"/>
      <c r="MUN49"/>
      <c r="MUO49"/>
      <c r="MUP49"/>
      <c r="MUQ49"/>
      <c r="MUR49"/>
      <c r="MUS49"/>
      <c r="MUT49"/>
      <c r="MUU49"/>
      <c r="MUV49"/>
      <c r="MUW49"/>
      <c r="MUX49"/>
      <c r="MUY49"/>
      <c r="MUZ49"/>
      <c r="MVA49"/>
      <c r="MVB49"/>
      <c r="MVC49"/>
      <c r="MVD49"/>
      <c r="MVE49"/>
      <c r="MVF49"/>
      <c r="MVG49"/>
      <c r="MVH49"/>
      <c r="MVI49"/>
      <c r="MVJ49"/>
      <c r="MVK49"/>
      <c r="MVL49"/>
      <c r="MVM49"/>
      <c r="MVN49"/>
      <c r="MVO49"/>
      <c r="MVP49"/>
      <c r="MVQ49"/>
      <c r="MVR49"/>
      <c r="MVS49"/>
      <c r="MVT49"/>
      <c r="MVU49"/>
      <c r="MVV49"/>
      <c r="MVW49"/>
      <c r="MVX49"/>
      <c r="MVY49"/>
      <c r="MVZ49"/>
      <c r="MWA49"/>
      <c r="MWB49"/>
      <c r="MWC49"/>
      <c r="MWD49"/>
      <c r="MWE49"/>
      <c r="MWF49"/>
      <c r="MWG49"/>
      <c r="MWH49"/>
      <c r="MWI49"/>
      <c r="MWJ49"/>
      <c r="MWK49"/>
      <c r="MWL49"/>
      <c r="MWM49"/>
      <c r="MWN49"/>
      <c r="MWO49"/>
      <c r="MWP49"/>
      <c r="MWQ49"/>
      <c r="MWR49"/>
      <c r="MWS49"/>
      <c r="MWT49"/>
      <c r="MWU49"/>
      <c r="MWV49"/>
      <c r="MWW49"/>
      <c r="MWX49"/>
      <c r="MWY49"/>
      <c r="MWZ49"/>
      <c r="MXA49"/>
      <c r="MXB49"/>
      <c r="MXC49"/>
      <c r="MXD49"/>
      <c r="MXE49"/>
      <c r="MXF49"/>
      <c r="MXG49"/>
      <c r="MXH49"/>
      <c r="MXI49"/>
      <c r="MXJ49"/>
      <c r="MXK49"/>
      <c r="MXL49"/>
      <c r="MXM49"/>
      <c r="MXN49"/>
      <c r="MXO49"/>
      <c r="MXP49"/>
      <c r="MXQ49"/>
      <c r="MXR49"/>
      <c r="MXS49"/>
      <c r="MXT49"/>
      <c r="MXU49"/>
      <c r="MXV49"/>
      <c r="MXW49"/>
      <c r="MXX49"/>
      <c r="MXY49"/>
      <c r="MXZ49"/>
      <c r="MYA49"/>
      <c r="MYB49"/>
      <c r="MYC49"/>
      <c r="MYD49"/>
      <c r="MYE49"/>
      <c r="MYF49"/>
      <c r="MYG49"/>
      <c r="MYH49"/>
      <c r="MYI49"/>
      <c r="MYJ49"/>
      <c r="MYK49"/>
      <c r="MYL49"/>
      <c r="MYM49"/>
      <c r="MYN49"/>
      <c r="MYO49"/>
      <c r="MYP49"/>
      <c r="MYQ49"/>
      <c r="MYR49"/>
      <c r="MYS49"/>
      <c r="MYT49"/>
      <c r="MYU49"/>
      <c r="MYV49"/>
      <c r="MYW49"/>
      <c r="MYX49"/>
      <c r="MYY49"/>
      <c r="MYZ49"/>
      <c r="MZA49"/>
      <c r="MZB49"/>
      <c r="MZC49"/>
      <c r="MZD49"/>
      <c r="MZE49"/>
      <c r="MZF49"/>
      <c r="MZG49"/>
      <c r="MZH49"/>
      <c r="MZI49"/>
      <c r="MZJ49"/>
      <c r="MZK49"/>
      <c r="MZL49"/>
      <c r="MZM49"/>
      <c r="MZN49"/>
      <c r="MZO49"/>
      <c r="MZP49"/>
      <c r="MZQ49"/>
      <c r="MZR49"/>
      <c r="MZS49"/>
      <c r="MZT49"/>
      <c r="MZU49"/>
      <c r="MZV49"/>
      <c r="MZW49"/>
      <c r="MZX49"/>
      <c r="MZY49"/>
      <c r="MZZ49"/>
      <c r="NAA49"/>
      <c r="NAB49"/>
      <c r="NAC49"/>
      <c r="NAD49"/>
      <c r="NAE49"/>
      <c r="NAF49"/>
      <c r="NAG49"/>
      <c r="NAH49"/>
      <c r="NAI49"/>
      <c r="NAJ49"/>
      <c r="NAK49"/>
      <c r="NAL49"/>
      <c r="NAM49"/>
      <c r="NAN49"/>
      <c r="NAO49"/>
      <c r="NAP49"/>
      <c r="NAQ49"/>
      <c r="NAR49"/>
      <c r="NAS49"/>
      <c r="NAT49"/>
      <c r="NAU49"/>
      <c r="NAV49"/>
      <c r="NAW49"/>
      <c r="NAX49"/>
      <c r="NAY49"/>
      <c r="NAZ49"/>
      <c r="NBA49"/>
      <c r="NBB49"/>
      <c r="NBC49"/>
      <c r="NBD49"/>
      <c r="NBE49"/>
      <c r="NBF49"/>
      <c r="NBG49"/>
      <c r="NBH49"/>
      <c r="NBI49"/>
      <c r="NBJ49"/>
      <c r="NBK49"/>
      <c r="NBL49"/>
      <c r="NBM49"/>
      <c r="NBN49"/>
      <c r="NBO49"/>
      <c r="NBP49"/>
      <c r="NBQ49"/>
      <c r="NBR49"/>
      <c r="NBS49"/>
      <c r="NBT49"/>
      <c r="NBU49"/>
      <c r="NBV49"/>
      <c r="NBW49"/>
      <c r="NBX49"/>
      <c r="NBY49"/>
      <c r="NBZ49"/>
      <c r="NCA49"/>
      <c r="NCB49"/>
      <c r="NCC49"/>
      <c r="NCD49"/>
      <c r="NCE49"/>
      <c r="NCF49"/>
      <c r="NCG49"/>
      <c r="NCH49"/>
      <c r="NCI49"/>
      <c r="NCJ49"/>
      <c r="NCK49"/>
      <c r="NCL49"/>
      <c r="NCM49"/>
      <c r="NCN49"/>
      <c r="NCO49"/>
      <c r="NCP49"/>
      <c r="NCQ49"/>
      <c r="NCR49"/>
      <c r="NCS49"/>
      <c r="NCT49"/>
      <c r="NCU49"/>
      <c r="NCV49"/>
      <c r="NCW49"/>
      <c r="NCX49"/>
      <c r="NCY49"/>
      <c r="NCZ49"/>
      <c r="NDA49"/>
      <c r="NDB49"/>
      <c r="NDC49"/>
      <c r="NDD49"/>
      <c r="NDE49"/>
      <c r="NDF49"/>
      <c r="NDG49"/>
      <c r="NDH49"/>
      <c r="NDI49"/>
      <c r="NDJ49"/>
      <c r="NDK49"/>
      <c r="NDL49"/>
      <c r="NDM49"/>
      <c r="NDN49"/>
      <c r="NDO49"/>
      <c r="NDP49"/>
      <c r="NDQ49"/>
      <c r="NDR49"/>
      <c r="NDS49"/>
      <c r="NDT49"/>
      <c r="NDU49"/>
      <c r="NDV49"/>
      <c r="NDW49"/>
      <c r="NDX49"/>
      <c r="NDY49"/>
      <c r="NDZ49"/>
      <c r="NEA49"/>
      <c r="NEB49"/>
      <c r="NEC49"/>
      <c r="NED49"/>
      <c r="NEE49"/>
      <c r="NEF49"/>
      <c r="NEG49"/>
      <c r="NEH49"/>
      <c r="NEI49"/>
      <c r="NEJ49"/>
      <c r="NEK49"/>
      <c r="NEL49"/>
      <c r="NEM49"/>
      <c r="NEN49"/>
      <c r="NEO49"/>
      <c r="NEP49"/>
      <c r="NEQ49"/>
      <c r="NER49"/>
      <c r="NES49"/>
      <c r="NET49"/>
      <c r="NEU49"/>
      <c r="NEV49"/>
      <c r="NEW49"/>
      <c r="NEX49"/>
      <c r="NEY49"/>
      <c r="NEZ49"/>
      <c r="NFA49"/>
      <c r="NFB49"/>
      <c r="NFC49"/>
      <c r="NFD49"/>
      <c r="NFE49"/>
      <c r="NFF49"/>
      <c r="NFG49"/>
      <c r="NFH49"/>
      <c r="NFI49"/>
      <c r="NFJ49"/>
      <c r="NFK49"/>
      <c r="NFL49"/>
      <c r="NFM49"/>
      <c r="NFN49"/>
      <c r="NFO49"/>
      <c r="NFP49"/>
      <c r="NFQ49"/>
      <c r="NFR49"/>
      <c r="NFS49"/>
      <c r="NFT49"/>
      <c r="NFU49"/>
      <c r="NFV49"/>
      <c r="NFW49"/>
      <c r="NFX49"/>
      <c r="NFY49"/>
      <c r="NFZ49"/>
      <c r="NGA49"/>
      <c r="NGB49"/>
      <c r="NGC49"/>
      <c r="NGD49"/>
      <c r="NGE49"/>
      <c r="NGF49"/>
      <c r="NGG49"/>
      <c r="NGH49"/>
      <c r="NGI49"/>
      <c r="NGJ49"/>
      <c r="NGK49"/>
      <c r="NGL49"/>
      <c r="NGM49"/>
      <c r="NGN49"/>
      <c r="NGO49"/>
      <c r="NGP49"/>
      <c r="NGQ49"/>
      <c r="NGR49"/>
      <c r="NGS49"/>
      <c r="NGT49"/>
      <c r="NGU49"/>
      <c r="NGV49"/>
      <c r="NGW49"/>
      <c r="NGX49"/>
      <c r="NGY49"/>
      <c r="NGZ49"/>
      <c r="NHA49"/>
      <c r="NHB49"/>
      <c r="NHC49"/>
      <c r="NHD49"/>
      <c r="NHE49"/>
      <c r="NHF49"/>
      <c r="NHG49"/>
      <c r="NHH49"/>
      <c r="NHI49"/>
      <c r="NHJ49"/>
      <c r="NHK49"/>
      <c r="NHL49"/>
      <c r="NHM49"/>
      <c r="NHN49"/>
      <c r="NHO49"/>
      <c r="NHP49"/>
      <c r="NHQ49"/>
      <c r="NHR49"/>
      <c r="NHS49"/>
      <c r="NHT49"/>
      <c r="NHU49"/>
      <c r="NHV49"/>
      <c r="NHW49"/>
      <c r="NHX49"/>
      <c r="NHY49"/>
      <c r="NHZ49"/>
      <c r="NIA49"/>
      <c r="NIB49"/>
      <c r="NIC49"/>
      <c r="NID49"/>
      <c r="NIE49"/>
      <c r="NIF49"/>
      <c r="NIG49"/>
      <c r="NIH49"/>
      <c r="NII49"/>
      <c r="NIJ49"/>
      <c r="NIK49"/>
      <c r="NIL49"/>
      <c r="NIM49"/>
      <c r="NIN49"/>
      <c r="NIO49"/>
      <c r="NIP49"/>
      <c r="NIQ49"/>
      <c r="NIR49"/>
      <c r="NIS49"/>
      <c r="NIT49"/>
      <c r="NIU49"/>
      <c r="NIV49"/>
      <c r="NIW49"/>
      <c r="NIX49"/>
      <c r="NIY49"/>
      <c r="NIZ49"/>
      <c r="NJA49"/>
      <c r="NJB49"/>
      <c r="NJC49"/>
      <c r="NJD49"/>
      <c r="NJE49"/>
      <c r="NJF49"/>
      <c r="NJG49"/>
      <c r="NJH49"/>
      <c r="NJI49"/>
      <c r="NJJ49"/>
      <c r="NJK49"/>
      <c r="NJL49"/>
      <c r="NJM49"/>
      <c r="NJN49"/>
      <c r="NJO49"/>
      <c r="NJP49"/>
      <c r="NJQ49"/>
      <c r="NJR49"/>
      <c r="NJS49"/>
      <c r="NJT49"/>
      <c r="NJU49"/>
      <c r="NJV49"/>
      <c r="NJW49"/>
      <c r="NJX49"/>
      <c r="NJY49"/>
      <c r="NJZ49"/>
      <c r="NKA49"/>
      <c r="NKB49"/>
      <c r="NKC49"/>
      <c r="NKD49"/>
      <c r="NKE49"/>
      <c r="NKF49"/>
      <c r="NKG49"/>
      <c r="NKH49"/>
      <c r="NKI49"/>
      <c r="NKJ49"/>
      <c r="NKK49"/>
      <c r="NKL49"/>
      <c r="NKM49"/>
      <c r="NKN49"/>
      <c r="NKO49"/>
      <c r="NKP49"/>
      <c r="NKQ49"/>
      <c r="NKR49"/>
      <c r="NKS49"/>
      <c r="NKT49"/>
      <c r="NKU49"/>
      <c r="NKV49"/>
      <c r="NKW49"/>
      <c r="NKX49"/>
      <c r="NKY49"/>
      <c r="NKZ49"/>
      <c r="NLA49"/>
      <c r="NLB49"/>
      <c r="NLC49"/>
      <c r="NLD49"/>
      <c r="NLE49"/>
      <c r="NLF49"/>
      <c r="NLG49"/>
      <c r="NLH49"/>
      <c r="NLI49"/>
      <c r="NLJ49"/>
      <c r="NLK49"/>
      <c r="NLL49"/>
      <c r="NLM49"/>
      <c r="NLN49"/>
      <c r="NLO49"/>
      <c r="NLP49"/>
      <c r="NLQ49"/>
      <c r="NLR49"/>
      <c r="NLS49"/>
      <c r="NLT49"/>
      <c r="NLU49"/>
      <c r="NLV49"/>
      <c r="NLW49"/>
      <c r="NLX49"/>
      <c r="NLY49"/>
      <c r="NLZ49"/>
      <c r="NMA49"/>
      <c r="NMB49"/>
      <c r="NMC49"/>
      <c r="NMD49"/>
      <c r="NME49"/>
      <c r="NMF49"/>
      <c r="NMG49"/>
      <c r="NMH49"/>
      <c r="NMI49"/>
      <c r="NMJ49"/>
      <c r="NMK49"/>
      <c r="NML49"/>
      <c r="NMM49"/>
      <c r="NMN49"/>
      <c r="NMO49"/>
      <c r="NMP49"/>
      <c r="NMQ49"/>
      <c r="NMR49"/>
      <c r="NMS49"/>
      <c r="NMT49"/>
      <c r="NMU49"/>
      <c r="NMV49"/>
      <c r="NMW49"/>
      <c r="NMX49"/>
      <c r="NMY49"/>
      <c r="NMZ49"/>
      <c r="NNA49"/>
      <c r="NNB49"/>
      <c r="NNC49"/>
      <c r="NND49"/>
      <c r="NNE49"/>
      <c r="NNF49"/>
      <c r="NNG49"/>
      <c r="NNH49"/>
      <c r="NNI49"/>
      <c r="NNJ49"/>
      <c r="NNK49"/>
      <c r="NNL49"/>
      <c r="NNM49"/>
      <c r="NNN49"/>
      <c r="NNO49"/>
      <c r="NNP49"/>
      <c r="NNQ49"/>
      <c r="NNR49"/>
      <c r="NNS49"/>
      <c r="NNT49"/>
      <c r="NNU49"/>
      <c r="NNV49"/>
      <c r="NNW49"/>
      <c r="NNX49"/>
      <c r="NNY49"/>
      <c r="NNZ49"/>
      <c r="NOA49"/>
      <c r="NOB49"/>
      <c r="NOC49"/>
      <c r="NOD49"/>
      <c r="NOE49"/>
      <c r="NOF49"/>
      <c r="NOG49"/>
      <c r="NOH49"/>
      <c r="NOI49"/>
      <c r="NOJ49"/>
      <c r="NOK49"/>
      <c r="NOL49"/>
      <c r="NOM49"/>
      <c r="NON49"/>
      <c r="NOO49"/>
      <c r="NOP49"/>
      <c r="NOQ49"/>
      <c r="NOR49"/>
      <c r="NOS49"/>
      <c r="NOT49"/>
      <c r="NOU49"/>
      <c r="NOV49"/>
      <c r="NOW49"/>
      <c r="NOX49"/>
      <c r="NOY49"/>
      <c r="NOZ49"/>
      <c r="NPA49"/>
      <c r="NPB49"/>
      <c r="NPC49"/>
      <c r="NPD49"/>
      <c r="NPE49"/>
      <c r="NPF49"/>
      <c r="NPG49"/>
      <c r="NPH49"/>
      <c r="NPI49"/>
      <c r="NPJ49"/>
      <c r="NPK49"/>
      <c r="NPL49"/>
      <c r="NPM49"/>
      <c r="NPN49"/>
      <c r="NPO49"/>
      <c r="NPP49"/>
      <c r="NPQ49"/>
      <c r="NPR49"/>
      <c r="NPS49"/>
      <c r="NPT49"/>
      <c r="NPU49"/>
      <c r="NPV49"/>
      <c r="NPW49"/>
      <c r="NPX49"/>
      <c r="NPY49"/>
      <c r="NPZ49"/>
      <c r="NQA49"/>
      <c r="NQB49"/>
      <c r="NQC49"/>
      <c r="NQD49"/>
      <c r="NQE49"/>
      <c r="NQF49"/>
      <c r="NQG49"/>
      <c r="NQH49"/>
      <c r="NQI49"/>
      <c r="NQJ49"/>
      <c r="NQK49"/>
      <c r="NQL49"/>
      <c r="NQM49"/>
      <c r="NQN49"/>
      <c r="NQO49"/>
      <c r="NQP49"/>
      <c r="NQQ49"/>
      <c r="NQR49"/>
      <c r="NQS49"/>
      <c r="NQT49"/>
      <c r="NQU49"/>
      <c r="NQV49"/>
      <c r="NQW49"/>
      <c r="NQX49"/>
      <c r="NQY49"/>
      <c r="NQZ49"/>
      <c r="NRA49"/>
      <c r="NRB49"/>
      <c r="NRC49"/>
      <c r="NRD49"/>
      <c r="NRE49"/>
      <c r="NRF49"/>
      <c r="NRG49"/>
      <c r="NRH49"/>
      <c r="NRI49"/>
      <c r="NRJ49"/>
      <c r="NRK49"/>
      <c r="NRL49"/>
      <c r="NRM49"/>
      <c r="NRN49"/>
      <c r="NRO49"/>
      <c r="NRP49"/>
      <c r="NRQ49"/>
      <c r="NRR49"/>
      <c r="NRS49"/>
      <c r="NRT49"/>
      <c r="NRU49"/>
      <c r="NRV49"/>
      <c r="NRW49"/>
      <c r="NRX49"/>
      <c r="NRY49"/>
      <c r="NRZ49"/>
      <c r="NSA49"/>
      <c r="NSB49"/>
      <c r="NSC49"/>
      <c r="NSD49"/>
      <c r="NSE49"/>
      <c r="NSF49"/>
      <c r="NSG49"/>
      <c r="NSH49"/>
      <c r="NSI49"/>
      <c r="NSJ49"/>
      <c r="NSK49"/>
      <c r="NSL49"/>
      <c r="NSM49"/>
      <c r="NSN49"/>
      <c r="NSO49"/>
      <c r="NSP49"/>
      <c r="NSQ49"/>
      <c r="NSR49"/>
      <c r="NSS49"/>
      <c r="NST49"/>
      <c r="NSU49"/>
      <c r="NSV49"/>
      <c r="NSW49"/>
      <c r="NSX49"/>
      <c r="NSY49"/>
      <c r="NSZ49"/>
      <c r="NTA49"/>
      <c r="NTB49"/>
      <c r="NTC49"/>
      <c r="NTD49"/>
      <c r="NTE49"/>
      <c r="NTF49"/>
      <c r="NTG49"/>
      <c r="NTH49"/>
      <c r="NTI49"/>
      <c r="NTJ49"/>
      <c r="NTK49"/>
      <c r="NTL49"/>
      <c r="NTM49"/>
      <c r="NTN49"/>
      <c r="NTO49"/>
      <c r="NTP49"/>
      <c r="NTQ49"/>
      <c r="NTR49"/>
      <c r="NTS49"/>
      <c r="NTT49"/>
      <c r="NTU49"/>
      <c r="NTV49"/>
      <c r="NTW49"/>
      <c r="NTX49"/>
      <c r="NTY49"/>
      <c r="NTZ49"/>
      <c r="NUA49"/>
      <c r="NUB49"/>
      <c r="NUC49"/>
      <c r="NUD49"/>
      <c r="NUE49"/>
      <c r="NUF49"/>
      <c r="NUG49"/>
      <c r="NUH49"/>
      <c r="NUI49"/>
      <c r="NUJ49"/>
      <c r="NUK49"/>
      <c r="NUL49"/>
      <c r="NUM49"/>
      <c r="NUN49"/>
      <c r="NUO49"/>
      <c r="NUP49"/>
      <c r="NUQ49"/>
      <c r="NUR49"/>
      <c r="NUS49"/>
      <c r="NUT49"/>
      <c r="NUU49"/>
      <c r="NUV49"/>
      <c r="NUW49"/>
      <c r="NUX49"/>
      <c r="NUY49"/>
      <c r="NUZ49"/>
      <c r="NVA49"/>
      <c r="NVB49"/>
      <c r="NVC49"/>
      <c r="NVD49"/>
      <c r="NVE49"/>
      <c r="NVF49"/>
      <c r="NVG49"/>
      <c r="NVH49"/>
      <c r="NVI49"/>
      <c r="NVJ49"/>
      <c r="NVK49"/>
      <c r="NVL49"/>
      <c r="NVM49"/>
      <c r="NVN49"/>
      <c r="NVO49"/>
      <c r="NVP49"/>
      <c r="NVQ49"/>
      <c r="NVR49"/>
      <c r="NVS49"/>
      <c r="NVT49"/>
      <c r="NVU49"/>
      <c r="NVV49"/>
      <c r="NVW49"/>
      <c r="NVX49"/>
      <c r="NVY49"/>
      <c r="NVZ49"/>
      <c r="NWA49"/>
      <c r="NWB49"/>
      <c r="NWC49"/>
      <c r="NWD49"/>
      <c r="NWE49"/>
      <c r="NWF49"/>
      <c r="NWG49"/>
      <c r="NWH49"/>
      <c r="NWI49"/>
      <c r="NWJ49"/>
      <c r="NWK49"/>
      <c r="NWL49"/>
      <c r="NWM49"/>
      <c r="NWN49"/>
      <c r="NWO49"/>
      <c r="NWP49"/>
      <c r="NWQ49"/>
      <c r="NWR49"/>
      <c r="NWS49"/>
      <c r="NWT49"/>
      <c r="NWU49"/>
      <c r="NWV49"/>
      <c r="NWW49"/>
      <c r="NWX49"/>
      <c r="NWY49"/>
      <c r="NWZ49"/>
      <c r="NXA49"/>
      <c r="NXB49"/>
      <c r="NXC49"/>
      <c r="NXD49"/>
      <c r="NXE49"/>
      <c r="NXF49"/>
      <c r="NXG49"/>
      <c r="NXH49"/>
      <c r="NXI49"/>
      <c r="NXJ49"/>
      <c r="NXK49"/>
      <c r="NXL49"/>
      <c r="NXM49"/>
      <c r="NXN49"/>
      <c r="NXO49"/>
      <c r="NXP49"/>
      <c r="NXQ49"/>
      <c r="NXR49"/>
      <c r="NXS49"/>
      <c r="NXT49"/>
      <c r="NXU49"/>
      <c r="NXV49"/>
      <c r="NXW49"/>
      <c r="NXX49"/>
      <c r="NXY49"/>
      <c r="NXZ49"/>
      <c r="NYA49"/>
      <c r="NYB49"/>
      <c r="NYC49"/>
      <c r="NYD49"/>
      <c r="NYE49"/>
      <c r="NYF49"/>
      <c r="NYG49"/>
      <c r="NYH49"/>
      <c r="NYI49"/>
      <c r="NYJ49"/>
      <c r="NYK49"/>
      <c r="NYL49"/>
      <c r="NYM49"/>
      <c r="NYN49"/>
      <c r="NYO49"/>
      <c r="NYP49"/>
      <c r="NYQ49"/>
      <c r="NYR49"/>
      <c r="NYS49"/>
      <c r="NYT49"/>
      <c r="NYU49"/>
      <c r="NYV49"/>
      <c r="NYW49"/>
      <c r="NYX49"/>
      <c r="NYY49"/>
      <c r="NYZ49"/>
      <c r="NZA49"/>
      <c r="NZB49"/>
      <c r="NZC49"/>
      <c r="NZD49"/>
      <c r="NZE49"/>
      <c r="NZF49"/>
      <c r="NZG49"/>
      <c r="NZH49"/>
      <c r="NZI49"/>
      <c r="NZJ49"/>
      <c r="NZK49"/>
      <c r="NZL49"/>
      <c r="NZM49"/>
      <c r="NZN49"/>
      <c r="NZO49"/>
      <c r="NZP49"/>
      <c r="NZQ49"/>
      <c r="NZR49"/>
      <c r="NZS49"/>
      <c r="NZT49"/>
      <c r="NZU49"/>
      <c r="NZV49"/>
      <c r="NZW49"/>
      <c r="NZX49"/>
      <c r="NZY49"/>
      <c r="NZZ49"/>
      <c r="OAA49"/>
      <c r="OAB49"/>
      <c r="OAC49"/>
      <c r="OAD49"/>
      <c r="OAE49"/>
      <c r="OAF49"/>
      <c r="OAG49"/>
      <c r="OAH49"/>
      <c r="OAI49"/>
      <c r="OAJ49"/>
      <c r="OAK49"/>
      <c r="OAL49"/>
      <c r="OAM49"/>
      <c r="OAN49"/>
      <c r="OAO49"/>
      <c r="OAP49"/>
      <c r="OAQ49"/>
      <c r="OAR49"/>
      <c r="OAS49"/>
      <c r="OAT49"/>
      <c r="OAU49"/>
      <c r="OAV49"/>
      <c r="OAW49"/>
      <c r="OAX49"/>
      <c r="OAY49"/>
      <c r="OAZ49"/>
      <c r="OBA49"/>
      <c r="OBB49"/>
      <c r="OBC49"/>
      <c r="OBD49"/>
      <c r="OBE49"/>
      <c r="OBF49"/>
      <c r="OBG49"/>
      <c r="OBH49"/>
      <c r="OBI49"/>
      <c r="OBJ49"/>
      <c r="OBK49"/>
      <c r="OBL49"/>
      <c r="OBM49"/>
      <c r="OBN49"/>
      <c r="OBO49"/>
      <c r="OBP49"/>
      <c r="OBQ49"/>
      <c r="OBR49"/>
      <c r="OBS49"/>
      <c r="OBT49"/>
      <c r="OBU49"/>
      <c r="OBV49"/>
      <c r="OBW49"/>
      <c r="OBX49"/>
      <c r="OBY49"/>
      <c r="OBZ49"/>
      <c r="OCA49"/>
      <c r="OCB49"/>
      <c r="OCC49"/>
      <c r="OCD49"/>
      <c r="OCE49"/>
      <c r="OCF49"/>
      <c r="OCG49"/>
      <c r="OCH49"/>
      <c r="OCI49"/>
      <c r="OCJ49"/>
      <c r="OCK49"/>
      <c r="OCL49"/>
      <c r="OCM49"/>
      <c r="OCN49"/>
      <c r="OCO49"/>
      <c r="OCP49"/>
      <c r="OCQ49"/>
      <c r="OCR49"/>
      <c r="OCS49"/>
      <c r="OCT49"/>
      <c r="OCU49"/>
      <c r="OCV49"/>
      <c r="OCW49"/>
      <c r="OCX49"/>
      <c r="OCY49"/>
      <c r="OCZ49"/>
      <c r="ODA49"/>
      <c r="ODB49"/>
      <c r="ODC49"/>
      <c r="ODD49"/>
      <c r="ODE49"/>
      <c r="ODF49"/>
      <c r="ODG49"/>
      <c r="ODH49"/>
      <c r="ODI49"/>
      <c r="ODJ49"/>
      <c r="ODK49"/>
      <c r="ODL49"/>
      <c r="ODM49"/>
      <c r="ODN49"/>
      <c r="ODO49"/>
      <c r="ODP49"/>
      <c r="ODQ49"/>
      <c r="ODR49"/>
      <c r="ODS49"/>
      <c r="ODT49"/>
      <c r="ODU49"/>
      <c r="ODV49"/>
      <c r="ODW49"/>
      <c r="ODX49"/>
      <c r="ODY49"/>
      <c r="ODZ49"/>
      <c r="OEA49"/>
      <c r="OEB49"/>
      <c r="OEC49"/>
      <c r="OED49"/>
      <c r="OEE49"/>
      <c r="OEF49"/>
      <c r="OEG49"/>
      <c r="OEH49"/>
      <c r="OEI49"/>
      <c r="OEJ49"/>
      <c r="OEK49"/>
      <c r="OEL49"/>
      <c r="OEM49"/>
      <c r="OEN49"/>
      <c r="OEO49"/>
      <c r="OEP49"/>
      <c r="OEQ49"/>
      <c r="OER49"/>
      <c r="OES49"/>
      <c r="OET49"/>
      <c r="OEU49"/>
      <c r="OEV49"/>
      <c r="OEW49"/>
      <c r="OEX49"/>
      <c r="OEY49"/>
      <c r="OEZ49"/>
      <c r="OFA49"/>
      <c r="OFB49"/>
      <c r="OFC49"/>
      <c r="OFD49"/>
      <c r="OFE49"/>
      <c r="OFF49"/>
      <c r="OFG49"/>
      <c r="OFH49"/>
      <c r="OFI49"/>
      <c r="OFJ49"/>
      <c r="OFK49"/>
      <c r="OFL49"/>
      <c r="OFM49"/>
      <c r="OFN49"/>
      <c r="OFO49"/>
      <c r="OFP49"/>
      <c r="OFQ49"/>
      <c r="OFR49"/>
      <c r="OFS49"/>
      <c r="OFT49"/>
      <c r="OFU49"/>
      <c r="OFV49"/>
      <c r="OFW49"/>
      <c r="OFX49"/>
      <c r="OFY49"/>
      <c r="OFZ49"/>
      <c r="OGA49"/>
      <c r="OGB49"/>
      <c r="OGC49"/>
      <c r="OGD49"/>
      <c r="OGE49"/>
      <c r="OGF49"/>
      <c r="OGG49"/>
      <c r="OGH49"/>
      <c r="OGI49"/>
      <c r="OGJ49"/>
      <c r="OGK49"/>
      <c r="OGL49"/>
      <c r="OGM49"/>
      <c r="OGN49"/>
      <c r="OGO49"/>
      <c r="OGP49"/>
      <c r="OGQ49"/>
      <c r="OGR49"/>
      <c r="OGS49"/>
      <c r="OGT49"/>
      <c r="OGU49"/>
      <c r="OGV49"/>
      <c r="OGW49"/>
      <c r="OGX49"/>
      <c r="OGY49"/>
      <c r="OGZ49"/>
      <c r="OHA49"/>
      <c r="OHB49"/>
      <c r="OHC49"/>
      <c r="OHD49"/>
      <c r="OHE49"/>
      <c r="OHF49"/>
      <c r="OHG49"/>
      <c r="OHH49"/>
      <c r="OHI49"/>
      <c r="OHJ49"/>
      <c r="OHK49"/>
      <c r="OHL49"/>
      <c r="OHM49"/>
      <c r="OHN49"/>
      <c r="OHO49"/>
      <c r="OHP49"/>
      <c r="OHQ49"/>
      <c r="OHR49"/>
      <c r="OHS49"/>
      <c r="OHT49"/>
      <c r="OHU49"/>
      <c r="OHV49"/>
      <c r="OHW49"/>
      <c r="OHX49"/>
      <c r="OHY49"/>
      <c r="OHZ49"/>
      <c r="OIA49"/>
      <c r="OIB49"/>
      <c r="OIC49"/>
      <c r="OID49"/>
      <c r="OIE49"/>
      <c r="OIF49"/>
      <c r="OIG49"/>
      <c r="OIH49"/>
      <c r="OII49"/>
      <c r="OIJ49"/>
      <c r="OIK49"/>
      <c r="OIL49"/>
      <c r="OIM49"/>
      <c r="OIN49"/>
      <c r="OIO49"/>
      <c r="OIP49"/>
      <c r="OIQ49"/>
      <c r="OIR49"/>
      <c r="OIS49"/>
      <c r="OIT49"/>
      <c r="OIU49"/>
      <c r="OIV49"/>
      <c r="OIW49"/>
      <c r="OIX49"/>
      <c r="OIY49"/>
      <c r="OIZ49"/>
      <c r="OJA49"/>
      <c r="OJB49"/>
      <c r="OJC49"/>
      <c r="OJD49"/>
      <c r="OJE49"/>
      <c r="OJF49"/>
      <c r="OJG49"/>
      <c r="OJH49"/>
      <c r="OJI49"/>
      <c r="OJJ49"/>
      <c r="OJK49"/>
      <c r="OJL49"/>
      <c r="OJM49"/>
      <c r="OJN49"/>
      <c r="OJO49"/>
      <c r="OJP49"/>
      <c r="OJQ49"/>
      <c r="OJR49"/>
      <c r="OJS49"/>
      <c r="OJT49"/>
      <c r="OJU49"/>
      <c r="OJV49"/>
      <c r="OJW49"/>
      <c r="OJX49"/>
      <c r="OJY49"/>
      <c r="OJZ49"/>
      <c r="OKA49"/>
      <c r="OKB49"/>
      <c r="OKC49"/>
      <c r="OKD49"/>
      <c r="OKE49"/>
      <c r="OKF49"/>
      <c r="OKG49"/>
      <c r="OKH49"/>
      <c r="OKI49"/>
      <c r="OKJ49"/>
      <c r="OKK49"/>
      <c r="OKL49"/>
      <c r="OKM49"/>
      <c r="OKN49"/>
      <c r="OKO49"/>
      <c r="OKP49"/>
      <c r="OKQ49"/>
      <c r="OKR49"/>
      <c r="OKS49"/>
      <c r="OKT49"/>
      <c r="OKU49"/>
      <c r="OKV49"/>
      <c r="OKW49"/>
      <c r="OKX49"/>
      <c r="OKY49"/>
      <c r="OKZ49"/>
      <c r="OLA49"/>
      <c r="OLB49"/>
      <c r="OLC49"/>
      <c r="OLD49"/>
      <c r="OLE49"/>
      <c r="OLF49"/>
      <c r="OLG49"/>
      <c r="OLH49"/>
      <c r="OLI49"/>
      <c r="OLJ49"/>
      <c r="OLK49"/>
      <c r="OLL49"/>
      <c r="OLM49"/>
      <c r="OLN49"/>
      <c r="OLO49"/>
      <c r="OLP49"/>
      <c r="OLQ49"/>
      <c r="OLR49"/>
      <c r="OLS49"/>
      <c r="OLT49"/>
      <c r="OLU49"/>
      <c r="OLV49"/>
      <c r="OLW49"/>
      <c r="OLX49"/>
      <c r="OLY49"/>
      <c r="OLZ49"/>
      <c r="OMA49"/>
      <c r="OMB49"/>
      <c r="OMC49"/>
      <c r="OMD49"/>
      <c r="OME49"/>
      <c r="OMF49"/>
      <c r="OMG49"/>
      <c r="OMH49"/>
      <c r="OMI49"/>
      <c r="OMJ49"/>
      <c r="OMK49"/>
      <c r="OML49"/>
      <c r="OMM49"/>
      <c r="OMN49"/>
      <c r="OMO49"/>
      <c r="OMP49"/>
      <c r="OMQ49"/>
      <c r="OMR49"/>
      <c r="OMS49"/>
      <c r="OMT49"/>
      <c r="OMU49"/>
      <c r="OMV49"/>
      <c r="OMW49"/>
      <c r="OMX49"/>
      <c r="OMY49"/>
      <c r="OMZ49"/>
      <c r="ONA49"/>
      <c r="ONB49"/>
      <c r="ONC49"/>
      <c r="OND49"/>
      <c r="ONE49"/>
      <c r="ONF49"/>
      <c r="ONG49"/>
      <c r="ONH49"/>
      <c r="ONI49"/>
      <c r="ONJ49"/>
      <c r="ONK49"/>
      <c r="ONL49"/>
      <c r="ONM49"/>
      <c r="ONN49"/>
      <c r="ONO49"/>
      <c r="ONP49"/>
      <c r="ONQ49"/>
      <c r="ONR49"/>
      <c r="ONS49"/>
      <c r="ONT49"/>
      <c r="ONU49"/>
      <c r="ONV49"/>
      <c r="ONW49"/>
      <c r="ONX49"/>
      <c r="ONY49"/>
      <c r="ONZ49"/>
      <c r="OOA49"/>
      <c r="OOB49"/>
      <c r="OOC49"/>
      <c r="OOD49"/>
      <c r="OOE49"/>
      <c r="OOF49"/>
      <c r="OOG49"/>
      <c r="OOH49"/>
      <c r="OOI49"/>
      <c r="OOJ49"/>
      <c r="OOK49"/>
      <c r="OOL49"/>
      <c r="OOM49"/>
      <c r="OON49"/>
      <c r="OOO49"/>
      <c r="OOP49"/>
      <c r="OOQ49"/>
      <c r="OOR49"/>
      <c r="OOS49"/>
      <c r="OOT49"/>
      <c r="OOU49"/>
      <c r="OOV49"/>
      <c r="OOW49"/>
      <c r="OOX49"/>
      <c r="OOY49"/>
      <c r="OOZ49"/>
      <c r="OPA49"/>
      <c r="OPB49"/>
      <c r="OPC49"/>
      <c r="OPD49"/>
      <c r="OPE49"/>
      <c r="OPF49"/>
      <c r="OPG49"/>
      <c r="OPH49"/>
      <c r="OPI49"/>
      <c r="OPJ49"/>
      <c r="OPK49"/>
      <c r="OPL49"/>
      <c r="OPM49"/>
      <c r="OPN49"/>
      <c r="OPO49"/>
      <c r="OPP49"/>
      <c r="OPQ49"/>
      <c r="OPR49"/>
      <c r="OPS49"/>
      <c r="OPT49"/>
      <c r="OPU49"/>
      <c r="OPV49"/>
      <c r="OPW49"/>
      <c r="OPX49"/>
      <c r="OPY49"/>
      <c r="OPZ49"/>
      <c r="OQA49"/>
      <c r="OQB49"/>
      <c r="OQC49"/>
      <c r="OQD49"/>
      <c r="OQE49"/>
      <c r="OQF49"/>
      <c r="OQG49"/>
      <c r="OQH49"/>
      <c r="OQI49"/>
      <c r="OQJ49"/>
      <c r="OQK49"/>
      <c r="OQL49"/>
      <c r="OQM49"/>
      <c r="OQN49"/>
      <c r="OQO49"/>
      <c r="OQP49"/>
      <c r="OQQ49"/>
      <c r="OQR49"/>
      <c r="OQS49"/>
      <c r="OQT49"/>
      <c r="OQU49"/>
      <c r="OQV49"/>
      <c r="OQW49"/>
      <c r="OQX49"/>
      <c r="OQY49"/>
      <c r="OQZ49"/>
      <c r="ORA49"/>
      <c r="ORB49"/>
      <c r="ORC49"/>
      <c r="ORD49"/>
      <c r="ORE49"/>
      <c r="ORF49"/>
      <c r="ORG49"/>
      <c r="ORH49"/>
      <c r="ORI49"/>
      <c r="ORJ49"/>
      <c r="ORK49"/>
      <c r="ORL49"/>
      <c r="ORM49"/>
      <c r="ORN49"/>
      <c r="ORO49"/>
      <c r="ORP49"/>
      <c r="ORQ49"/>
      <c r="ORR49"/>
      <c r="ORS49"/>
      <c r="ORT49"/>
      <c r="ORU49"/>
      <c r="ORV49"/>
      <c r="ORW49"/>
      <c r="ORX49"/>
      <c r="ORY49"/>
      <c r="ORZ49"/>
      <c r="OSA49"/>
      <c r="OSB49"/>
      <c r="OSC49"/>
      <c r="OSD49"/>
      <c r="OSE49"/>
      <c r="OSF49"/>
      <c r="OSG49"/>
      <c r="OSH49"/>
      <c r="OSI49"/>
      <c r="OSJ49"/>
      <c r="OSK49"/>
      <c r="OSL49"/>
      <c r="OSM49"/>
      <c r="OSN49"/>
      <c r="OSO49"/>
      <c r="OSP49"/>
      <c r="OSQ49"/>
      <c r="OSR49"/>
      <c r="OSS49"/>
      <c r="OST49"/>
      <c r="OSU49"/>
      <c r="OSV49"/>
      <c r="OSW49"/>
      <c r="OSX49"/>
      <c r="OSY49"/>
      <c r="OSZ49"/>
      <c r="OTA49"/>
      <c r="OTB49"/>
      <c r="OTC49"/>
      <c r="OTD49"/>
      <c r="OTE49"/>
      <c r="OTF49"/>
      <c r="OTG49"/>
      <c r="OTH49"/>
      <c r="OTI49"/>
      <c r="OTJ49"/>
      <c r="OTK49"/>
      <c r="OTL49"/>
      <c r="OTM49"/>
      <c r="OTN49"/>
      <c r="OTO49"/>
      <c r="OTP49"/>
      <c r="OTQ49"/>
      <c r="OTR49"/>
      <c r="OTS49"/>
      <c r="OTT49"/>
      <c r="OTU49"/>
      <c r="OTV49"/>
      <c r="OTW49"/>
      <c r="OTX49"/>
      <c r="OTY49"/>
      <c r="OTZ49"/>
      <c r="OUA49"/>
      <c r="OUB49"/>
      <c r="OUC49"/>
      <c r="OUD49"/>
      <c r="OUE49"/>
      <c r="OUF49"/>
      <c r="OUG49"/>
      <c r="OUH49"/>
      <c r="OUI49"/>
      <c r="OUJ49"/>
      <c r="OUK49"/>
      <c r="OUL49"/>
      <c r="OUM49"/>
      <c r="OUN49"/>
      <c r="OUO49"/>
      <c r="OUP49"/>
      <c r="OUQ49"/>
      <c r="OUR49"/>
      <c r="OUS49"/>
      <c r="OUT49"/>
      <c r="OUU49"/>
      <c r="OUV49"/>
      <c r="OUW49"/>
      <c r="OUX49"/>
      <c r="OUY49"/>
      <c r="OUZ49"/>
      <c r="OVA49"/>
      <c r="OVB49"/>
      <c r="OVC49"/>
      <c r="OVD49"/>
      <c r="OVE49"/>
      <c r="OVF49"/>
      <c r="OVG49"/>
      <c r="OVH49"/>
      <c r="OVI49"/>
      <c r="OVJ49"/>
      <c r="OVK49"/>
      <c r="OVL49"/>
      <c r="OVM49"/>
      <c r="OVN49"/>
      <c r="OVO49"/>
      <c r="OVP49"/>
      <c r="OVQ49"/>
      <c r="OVR49"/>
      <c r="OVS49"/>
      <c r="OVT49"/>
      <c r="OVU49"/>
      <c r="OVV49"/>
      <c r="OVW49"/>
      <c r="OVX49"/>
      <c r="OVY49"/>
      <c r="OVZ49"/>
      <c r="OWA49"/>
      <c r="OWB49"/>
      <c r="OWC49"/>
      <c r="OWD49"/>
      <c r="OWE49"/>
      <c r="OWF49"/>
      <c r="OWG49"/>
      <c r="OWH49"/>
      <c r="OWI49"/>
      <c r="OWJ49"/>
      <c r="OWK49"/>
      <c r="OWL49"/>
      <c r="OWM49"/>
      <c r="OWN49"/>
      <c r="OWO49"/>
      <c r="OWP49"/>
      <c r="OWQ49"/>
      <c r="OWR49"/>
      <c r="OWS49"/>
      <c r="OWT49"/>
      <c r="OWU49"/>
      <c r="OWV49"/>
      <c r="OWW49"/>
      <c r="OWX49"/>
      <c r="OWY49"/>
      <c r="OWZ49"/>
      <c r="OXA49"/>
      <c r="OXB49"/>
      <c r="OXC49"/>
      <c r="OXD49"/>
      <c r="OXE49"/>
      <c r="OXF49"/>
      <c r="OXG49"/>
      <c r="OXH49"/>
      <c r="OXI49"/>
      <c r="OXJ49"/>
      <c r="OXK49"/>
      <c r="OXL49"/>
      <c r="OXM49"/>
      <c r="OXN49"/>
      <c r="OXO49"/>
      <c r="OXP49"/>
      <c r="OXQ49"/>
      <c r="OXR49"/>
      <c r="OXS49"/>
      <c r="OXT49"/>
      <c r="OXU49"/>
      <c r="OXV49"/>
      <c r="OXW49"/>
      <c r="OXX49"/>
      <c r="OXY49"/>
      <c r="OXZ49"/>
      <c r="OYA49"/>
      <c r="OYB49"/>
      <c r="OYC49"/>
      <c r="OYD49"/>
      <c r="OYE49"/>
      <c r="OYF49"/>
      <c r="OYG49"/>
      <c r="OYH49"/>
      <c r="OYI49"/>
      <c r="OYJ49"/>
      <c r="OYK49"/>
      <c r="OYL49"/>
      <c r="OYM49"/>
      <c r="OYN49"/>
      <c r="OYO49"/>
      <c r="OYP49"/>
      <c r="OYQ49"/>
      <c r="OYR49"/>
      <c r="OYS49"/>
      <c r="OYT49"/>
      <c r="OYU49"/>
      <c r="OYV49"/>
      <c r="OYW49"/>
      <c r="OYX49"/>
      <c r="OYY49"/>
      <c r="OYZ49"/>
      <c r="OZA49"/>
      <c r="OZB49"/>
      <c r="OZC49"/>
      <c r="OZD49"/>
      <c r="OZE49"/>
      <c r="OZF49"/>
      <c r="OZG49"/>
      <c r="OZH49"/>
      <c r="OZI49"/>
      <c r="OZJ49"/>
      <c r="OZK49"/>
      <c r="OZL49"/>
      <c r="OZM49"/>
      <c r="OZN49"/>
      <c r="OZO49"/>
      <c r="OZP49"/>
      <c r="OZQ49"/>
      <c r="OZR49"/>
      <c r="OZS49"/>
      <c r="OZT49"/>
      <c r="OZU49"/>
      <c r="OZV49"/>
      <c r="OZW49"/>
      <c r="OZX49"/>
      <c r="OZY49"/>
      <c r="OZZ49"/>
      <c r="PAA49"/>
      <c r="PAB49"/>
      <c r="PAC49"/>
      <c r="PAD49"/>
      <c r="PAE49"/>
      <c r="PAF49"/>
      <c r="PAG49"/>
      <c r="PAH49"/>
      <c r="PAI49"/>
      <c r="PAJ49"/>
      <c r="PAK49"/>
      <c r="PAL49"/>
      <c r="PAM49"/>
      <c r="PAN49"/>
      <c r="PAO49"/>
      <c r="PAP49"/>
      <c r="PAQ49"/>
      <c r="PAR49"/>
      <c r="PAS49"/>
      <c r="PAT49"/>
      <c r="PAU49"/>
      <c r="PAV49"/>
      <c r="PAW49"/>
      <c r="PAX49"/>
      <c r="PAY49"/>
      <c r="PAZ49"/>
      <c r="PBA49"/>
      <c r="PBB49"/>
      <c r="PBC49"/>
      <c r="PBD49"/>
      <c r="PBE49"/>
      <c r="PBF49"/>
      <c r="PBG49"/>
      <c r="PBH49"/>
      <c r="PBI49"/>
      <c r="PBJ49"/>
      <c r="PBK49"/>
      <c r="PBL49"/>
      <c r="PBM49"/>
      <c r="PBN49"/>
      <c r="PBO49"/>
      <c r="PBP49"/>
      <c r="PBQ49"/>
      <c r="PBR49"/>
      <c r="PBS49"/>
      <c r="PBT49"/>
      <c r="PBU49"/>
      <c r="PBV49"/>
      <c r="PBW49"/>
      <c r="PBX49"/>
      <c r="PBY49"/>
      <c r="PBZ49"/>
      <c r="PCA49"/>
      <c r="PCB49"/>
      <c r="PCC49"/>
      <c r="PCD49"/>
      <c r="PCE49"/>
      <c r="PCF49"/>
      <c r="PCG49"/>
      <c r="PCH49"/>
      <c r="PCI49"/>
      <c r="PCJ49"/>
      <c r="PCK49"/>
      <c r="PCL49"/>
      <c r="PCM49"/>
      <c r="PCN49"/>
      <c r="PCO49"/>
      <c r="PCP49"/>
      <c r="PCQ49"/>
      <c r="PCR49"/>
      <c r="PCS49"/>
      <c r="PCT49"/>
      <c r="PCU49"/>
      <c r="PCV49"/>
      <c r="PCW49"/>
      <c r="PCX49"/>
      <c r="PCY49"/>
      <c r="PCZ49"/>
      <c r="PDA49"/>
      <c r="PDB49"/>
      <c r="PDC49"/>
      <c r="PDD49"/>
      <c r="PDE49"/>
      <c r="PDF49"/>
      <c r="PDG49"/>
      <c r="PDH49"/>
      <c r="PDI49"/>
      <c r="PDJ49"/>
      <c r="PDK49"/>
      <c r="PDL49"/>
      <c r="PDM49"/>
      <c r="PDN49"/>
      <c r="PDO49"/>
      <c r="PDP49"/>
      <c r="PDQ49"/>
      <c r="PDR49"/>
      <c r="PDS49"/>
      <c r="PDT49"/>
      <c r="PDU49"/>
      <c r="PDV49"/>
      <c r="PDW49"/>
      <c r="PDX49"/>
      <c r="PDY49"/>
      <c r="PDZ49"/>
      <c r="PEA49"/>
      <c r="PEB49"/>
      <c r="PEC49"/>
      <c r="PED49"/>
      <c r="PEE49"/>
      <c r="PEF49"/>
      <c r="PEG49"/>
      <c r="PEH49"/>
      <c r="PEI49"/>
      <c r="PEJ49"/>
      <c r="PEK49"/>
      <c r="PEL49"/>
      <c r="PEM49"/>
      <c r="PEN49"/>
      <c r="PEO49"/>
      <c r="PEP49"/>
      <c r="PEQ49"/>
      <c r="PER49"/>
      <c r="PES49"/>
      <c r="PET49"/>
      <c r="PEU49"/>
      <c r="PEV49"/>
      <c r="PEW49"/>
      <c r="PEX49"/>
      <c r="PEY49"/>
      <c r="PEZ49"/>
      <c r="PFA49"/>
      <c r="PFB49"/>
      <c r="PFC49"/>
      <c r="PFD49"/>
      <c r="PFE49"/>
      <c r="PFF49"/>
      <c r="PFG49"/>
      <c r="PFH49"/>
      <c r="PFI49"/>
      <c r="PFJ49"/>
      <c r="PFK49"/>
      <c r="PFL49"/>
      <c r="PFM49"/>
      <c r="PFN49"/>
      <c r="PFO49"/>
      <c r="PFP49"/>
      <c r="PFQ49"/>
      <c r="PFR49"/>
      <c r="PFS49"/>
      <c r="PFT49"/>
      <c r="PFU49"/>
      <c r="PFV49"/>
      <c r="PFW49"/>
      <c r="PFX49"/>
      <c r="PFY49"/>
      <c r="PFZ49"/>
      <c r="PGA49"/>
      <c r="PGB49"/>
      <c r="PGC49"/>
      <c r="PGD49"/>
      <c r="PGE49"/>
      <c r="PGF49"/>
      <c r="PGG49"/>
      <c r="PGH49"/>
      <c r="PGI49"/>
      <c r="PGJ49"/>
      <c r="PGK49"/>
      <c r="PGL49"/>
      <c r="PGM49"/>
      <c r="PGN49"/>
      <c r="PGO49"/>
      <c r="PGP49"/>
      <c r="PGQ49"/>
      <c r="PGR49"/>
      <c r="PGS49"/>
      <c r="PGT49"/>
      <c r="PGU49"/>
      <c r="PGV49"/>
      <c r="PGW49"/>
      <c r="PGX49"/>
      <c r="PGY49"/>
      <c r="PGZ49"/>
      <c r="PHA49"/>
      <c r="PHB49"/>
      <c r="PHC49"/>
      <c r="PHD49"/>
      <c r="PHE49"/>
      <c r="PHF49"/>
      <c r="PHG49"/>
      <c r="PHH49"/>
      <c r="PHI49"/>
      <c r="PHJ49"/>
      <c r="PHK49"/>
      <c r="PHL49"/>
      <c r="PHM49"/>
      <c r="PHN49"/>
      <c r="PHO49"/>
      <c r="PHP49"/>
      <c r="PHQ49"/>
      <c r="PHR49"/>
      <c r="PHS49"/>
      <c r="PHT49"/>
      <c r="PHU49"/>
      <c r="PHV49"/>
      <c r="PHW49"/>
      <c r="PHX49"/>
      <c r="PHY49"/>
      <c r="PHZ49"/>
      <c r="PIA49"/>
      <c r="PIB49"/>
      <c r="PIC49"/>
      <c r="PID49"/>
      <c r="PIE49"/>
      <c r="PIF49"/>
      <c r="PIG49"/>
      <c r="PIH49"/>
      <c r="PII49"/>
      <c r="PIJ49"/>
      <c r="PIK49"/>
      <c r="PIL49"/>
      <c r="PIM49"/>
      <c r="PIN49"/>
      <c r="PIO49"/>
      <c r="PIP49"/>
      <c r="PIQ49"/>
      <c r="PIR49"/>
      <c r="PIS49"/>
      <c r="PIT49"/>
      <c r="PIU49"/>
      <c r="PIV49"/>
      <c r="PIW49"/>
      <c r="PIX49"/>
      <c r="PIY49"/>
      <c r="PIZ49"/>
      <c r="PJA49"/>
      <c r="PJB49"/>
      <c r="PJC49"/>
      <c r="PJD49"/>
      <c r="PJE49"/>
      <c r="PJF49"/>
      <c r="PJG49"/>
      <c r="PJH49"/>
      <c r="PJI49"/>
      <c r="PJJ49"/>
      <c r="PJK49"/>
      <c r="PJL49"/>
      <c r="PJM49"/>
      <c r="PJN49"/>
      <c r="PJO49"/>
      <c r="PJP49"/>
      <c r="PJQ49"/>
      <c r="PJR49"/>
      <c r="PJS49"/>
      <c r="PJT49"/>
      <c r="PJU49"/>
      <c r="PJV49"/>
      <c r="PJW49"/>
      <c r="PJX49"/>
      <c r="PJY49"/>
      <c r="PJZ49"/>
      <c r="PKA49"/>
      <c r="PKB49"/>
      <c r="PKC49"/>
      <c r="PKD49"/>
      <c r="PKE49"/>
      <c r="PKF49"/>
      <c r="PKG49"/>
      <c r="PKH49"/>
      <c r="PKI49"/>
      <c r="PKJ49"/>
      <c r="PKK49"/>
      <c r="PKL49"/>
      <c r="PKM49"/>
      <c r="PKN49"/>
      <c r="PKO49"/>
      <c r="PKP49"/>
      <c r="PKQ49"/>
      <c r="PKR49"/>
      <c r="PKS49"/>
      <c r="PKT49"/>
      <c r="PKU49"/>
      <c r="PKV49"/>
      <c r="PKW49"/>
      <c r="PKX49"/>
      <c r="PKY49"/>
      <c r="PKZ49"/>
      <c r="PLA49"/>
      <c r="PLB49"/>
      <c r="PLC49"/>
      <c r="PLD49"/>
      <c r="PLE49"/>
      <c r="PLF49"/>
      <c r="PLG49"/>
      <c r="PLH49"/>
      <c r="PLI49"/>
      <c r="PLJ49"/>
      <c r="PLK49"/>
      <c r="PLL49"/>
      <c r="PLM49"/>
      <c r="PLN49"/>
      <c r="PLO49"/>
      <c r="PLP49"/>
      <c r="PLQ49"/>
      <c r="PLR49"/>
      <c r="PLS49"/>
      <c r="PLT49"/>
      <c r="PLU49"/>
      <c r="PLV49"/>
      <c r="PLW49"/>
      <c r="PLX49"/>
      <c r="PLY49"/>
      <c r="PLZ49"/>
      <c r="PMA49"/>
      <c r="PMB49"/>
      <c r="PMC49"/>
      <c r="PMD49"/>
      <c r="PME49"/>
      <c r="PMF49"/>
      <c r="PMG49"/>
      <c r="PMH49"/>
      <c r="PMI49"/>
      <c r="PMJ49"/>
      <c r="PMK49"/>
      <c r="PML49"/>
      <c r="PMM49"/>
      <c r="PMN49"/>
      <c r="PMO49"/>
      <c r="PMP49"/>
      <c r="PMQ49"/>
      <c r="PMR49"/>
      <c r="PMS49"/>
      <c r="PMT49"/>
      <c r="PMU49"/>
      <c r="PMV49"/>
      <c r="PMW49"/>
      <c r="PMX49"/>
      <c r="PMY49"/>
      <c r="PMZ49"/>
      <c r="PNA49"/>
      <c r="PNB49"/>
      <c r="PNC49"/>
      <c r="PND49"/>
      <c r="PNE49"/>
      <c r="PNF49"/>
      <c r="PNG49"/>
      <c r="PNH49"/>
      <c r="PNI49"/>
      <c r="PNJ49"/>
      <c r="PNK49"/>
      <c r="PNL49"/>
      <c r="PNM49"/>
      <c r="PNN49"/>
      <c r="PNO49"/>
      <c r="PNP49"/>
      <c r="PNQ49"/>
      <c r="PNR49"/>
      <c r="PNS49"/>
      <c r="PNT49"/>
      <c r="PNU49"/>
      <c r="PNV49"/>
      <c r="PNW49"/>
      <c r="PNX49"/>
      <c r="PNY49"/>
      <c r="PNZ49"/>
      <c r="POA49"/>
      <c r="POB49"/>
      <c r="POC49"/>
      <c r="POD49"/>
      <c r="POE49"/>
      <c r="POF49"/>
      <c r="POG49"/>
      <c r="POH49"/>
      <c r="POI49"/>
      <c r="POJ49"/>
      <c r="POK49"/>
      <c r="POL49"/>
      <c r="POM49"/>
      <c r="PON49"/>
      <c r="POO49"/>
      <c r="POP49"/>
      <c r="POQ49"/>
      <c r="POR49"/>
      <c r="POS49"/>
      <c r="POT49"/>
      <c r="POU49"/>
      <c r="POV49"/>
      <c r="POW49"/>
      <c r="POX49"/>
      <c r="POY49"/>
      <c r="POZ49"/>
      <c r="PPA49"/>
      <c r="PPB49"/>
      <c r="PPC49"/>
      <c r="PPD49"/>
      <c r="PPE49"/>
      <c r="PPF49"/>
      <c r="PPG49"/>
      <c r="PPH49"/>
      <c r="PPI49"/>
      <c r="PPJ49"/>
      <c r="PPK49"/>
      <c r="PPL49"/>
      <c r="PPM49"/>
      <c r="PPN49"/>
      <c r="PPO49"/>
      <c r="PPP49"/>
      <c r="PPQ49"/>
      <c r="PPR49"/>
      <c r="PPS49"/>
      <c r="PPT49"/>
      <c r="PPU49"/>
      <c r="PPV49"/>
      <c r="PPW49"/>
      <c r="PPX49"/>
      <c r="PPY49"/>
      <c r="PPZ49"/>
      <c r="PQA49"/>
      <c r="PQB49"/>
      <c r="PQC49"/>
      <c r="PQD49"/>
      <c r="PQE49"/>
      <c r="PQF49"/>
      <c r="PQG49"/>
      <c r="PQH49"/>
      <c r="PQI49"/>
      <c r="PQJ49"/>
      <c r="PQK49"/>
      <c r="PQL49"/>
      <c r="PQM49"/>
      <c r="PQN49"/>
      <c r="PQO49"/>
      <c r="PQP49"/>
      <c r="PQQ49"/>
      <c r="PQR49"/>
      <c r="PQS49"/>
      <c r="PQT49"/>
      <c r="PQU49"/>
      <c r="PQV49"/>
      <c r="PQW49"/>
      <c r="PQX49"/>
      <c r="PQY49"/>
      <c r="PQZ49"/>
      <c r="PRA49"/>
      <c r="PRB49"/>
      <c r="PRC49"/>
      <c r="PRD49"/>
      <c r="PRE49"/>
      <c r="PRF49"/>
      <c r="PRG49"/>
      <c r="PRH49"/>
      <c r="PRI49"/>
      <c r="PRJ49"/>
      <c r="PRK49"/>
      <c r="PRL49"/>
      <c r="PRM49"/>
      <c r="PRN49"/>
      <c r="PRO49"/>
      <c r="PRP49"/>
      <c r="PRQ49"/>
      <c r="PRR49"/>
      <c r="PRS49"/>
      <c r="PRT49"/>
      <c r="PRU49"/>
      <c r="PRV49"/>
      <c r="PRW49"/>
      <c r="PRX49"/>
      <c r="PRY49"/>
      <c r="PRZ49"/>
      <c r="PSA49"/>
      <c r="PSB49"/>
      <c r="PSC49"/>
      <c r="PSD49"/>
      <c r="PSE49"/>
      <c r="PSF49"/>
      <c r="PSG49"/>
      <c r="PSH49"/>
      <c r="PSI49"/>
      <c r="PSJ49"/>
      <c r="PSK49"/>
      <c r="PSL49"/>
      <c r="PSM49"/>
      <c r="PSN49"/>
      <c r="PSO49"/>
      <c r="PSP49"/>
      <c r="PSQ49"/>
      <c r="PSR49"/>
      <c r="PSS49"/>
      <c r="PST49"/>
      <c r="PSU49"/>
      <c r="PSV49"/>
      <c r="PSW49"/>
      <c r="PSX49"/>
      <c r="PSY49"/>
      <c r="PSZ49"/>
      <c r="PTA49"/>
      <c r="PTB49"/>
      <c r="PTC49"/>
      <c r="PTD49"/>
      <c r="PTE49"/>
      <c r="PTF49"/>
      <c r="PTG49"/>
      <c r="PTH49"/>
      <c r="PTI49"/>
      <c r="PTJ49"/>
      <c r="PTK49"/>
      <c r="PTL49"/>
      <c r="PTM49"/>
      <c r="PTN49"/>
      <c r="PTO49"/>
      <c r="PTP49"/>
      <c r="PTQ49"/>
      <c r="PTR49"/>
      <c r="PTS49"/>
      <c r="PTT49"/>
      <c r="PTU49"/>
      <c r="PTV49"/>
      <c r="PTW49"/>
      <c r="PTX49"/>
      <c r="PTY49"/>
      <c r="PTZ49"/>
      <c r="PUA49"/>
      <c r="PUB49"/>
      <c r="PUC49"/>
      <c r="PUD49"/>
      <c r="PUE49"/>
      <c r="PUF49"/>
      <c r="PUG49"/>
      <c r="PUH49"/>
      <c r="PUI49"/>
      <c r="PUJ49"/>
      <c r="PUK49"/>
      <c r="PUL49"/>
      <c r="PUM49"/>
      <c r="PUN49"/>
      <c r="PUO49"/>
      <c r="PUP49"/>
      <c r="PUQ49"/>
      <c r="PUR49"/>
      <c r="PUS49"/>
      <c r="PUT49"/>
      <c r="PUU49"/>
      <c r="PUV49"/>
      <c r="PUW49"/>
      <c r="PUX49"/>
      <c r="PUY49"/>
      <c r="PUZ49"/>
      <c r="PVA49"/>
      <c r="PVB49"/>
      <c r="PVC49"/>
      <c r="PVD49"/>
      <c r="PVE49"/>
      <c r="PVF49"/>
      <c r="PVG49"/>
      <c r="PVH49"/>
      <c r="PVI49"/>
      <c r="PVJ49"/>
      <c r="PVK49"/>
      <c r="PVL49"/>
      <c r="PVM49"/>
      <c r="PVN49"/>
      <c r="PVO49"/>
      <c r="PVP49"/>
      <c r="PVQ49"/>
      <c r="PVR49"/>
      <c r="PVS49"/>
      <c r="PVT49"/>
      <c r="PVU49"/>
      <c r="PVV49"/>
      <c r="PVW49"/>
      <c r="PVX49"/>
      <c r="PVY49"/>
      <c r="PVZ49"/>
      <c r="PWA49"/>
      <c r="PWB49"/>
      <c r="PWC49"/>
      <c r="PWD49"/>
      <c r="PWE49"/>
      <c r="PWF49"/>
      <c r="PWG49"/>
      <c r="PWH49"/>
      <c r="PWI49"/>
      <c r="PWJ49"/>
      <c r="PWK49"/>
      <c r="PWL49"/>
      <c r="PWM49"/>
      <c r="PWN49"/>
      <c r="PWO49"/>
      <c r="PWP49"/>
      <c r="PWQ49"/>
      <c r="PWR49"/>
      <c r="PWS49"/>
      <c r="PWT49"/>
      <c r="PWU49"/>
      <c r="PWV49"/>
      <c r="PWW49"/>
      <c r="PWX49"/>
      <c r="PWY49"/>
      <c r="PWZ49"/>
      <c r="PXA49"/>
      <c r="PXB49"/>
      <c r="PXC49"/>
      <c r="PXD49"/>
      <c r="PXE49"/>
      <c r="PXF49"/>
      <c r="PXG49"/>
      <c r="PXH49"/>
      <c r="PXI49"/>
      <c r="PXJ49"/>
      <c r="PXK49"/>
      <c r="PXL49"/>
      <c r="PXM49"/>
      <c r="PXN49"/>
      <c r="PXO49"/>
      <c r="PXP49"/>
      <c r="PXQ49"/>
      <c r="PXR49"/>
      <c r="PXS49"/>
      <c r="PXT49"/>
      <c r="PXU49"/>
      <c r="PXV49"/>
      <c r="PXW49"/>
      <c r="PXX49"/>
      <c r="PXY49"/>
      <c r="PXZ49"/>
      <c r="PYA49"/>
      <c r="PYB49"/>
      <c r="PYC49"/>
      <c r="PYD49"/>
      <c r="PYE49"/>
      <c r="PYF49"/>
      <c r="PYG49"/>
      <c r="PYH49"/>
      <c r="PYI49"/>
      <c r="PYJ49"/>
      <c r="PYK49"/>
      <c r="PYL49"/>
      <c r="PYM49"/>
      <c r="PYN49"/>
      <c r="PYO49"/>
      <c r="PYP49"/>
      <c r="PYQ49"/>
      <c r="PYR49"/>
      <c r="PYS49"/>
      <c r="PYT49"/>
      <c r="PYU49"/>
      <c r="PYV49"/>
      <c r="PYW49"/>
      <c r="PYX49"/>
      <c r="PYY49"/>
      <c r="PYZ49"/>
      <c r="PZA49"/>
      <c r="PZB49"/>
      <c r="PZC49"/>
      <c r="PZD49"/>
      <c r="PZE49"/>
      <c r="PZF49"/>
      <c r="PZG49"/>
      <c r="PZH49"/>
      <c r="PZI49"/>
      <c r="PZJ49"/>
      <c r="PZK49"/>
      <c r="PZL49"/>
      <c r="PZM49"/>
      <c r="PZN49"/>
      <c r="PZO49"/>
      <c r="PZP49"/>
      <c r="PZQ49"/>
      <c r="PZR49"/>
      <c r="PZS49"/>
      <c r="PZT49"/>
      <c r="PZU49"/>
      <c r="PZV49"/>
      <c r="PZW49"/>
      <c r="PZX49"/>
      <c r="PZY49"/>
      <c r="PZZ49"/>
      <c r="QAA49"/>
      <c r="QAB49"/>
      <c r="QAC49"/>
      <c r="QAD49"/>
      <c r="QAE49"/>
      <c r="QAF49"/>
      <c r="QAG49"/>
      <c r="QAH49"/>
      <c r="QAI49"/>
      <c r="QAJ49"/>
      <c r="QAK49"/>
      <c r="QAL49"/>
      <c r="QAM49"/>
      <c r="QAN49"/>
      <c r="QAO49"/>
      <c r="QAP49"/>
      <c r="QAQ49"/>
      <c r="QAR49"/>
      <c r="QAS49"/>
      <c r="QAT49"/>
      <c r="QAU49"/>
      <c r="QAV49"/>
      <c r="QAW49"/>
      <c r="QAX49"/>
      <c r="QAY49"/>
      <c r="QAZ49"/>
      <c r="QBA49"/>
      <c r="QBB49"/>
      <c r="QBC49"/>
      <c r="QBD49"/>
      <c r="QBE49"/>
      <c r="QBF49"/>
      <c r="QBG49"/>
      <c r="QBH49"/>
      <c r="QBI49"/>
      <c r="QBJ49"/>
      <c r="QBK49"/>
      <c r="QBL49"/>
      <c r="QBM49"/>
      <c r="QBN49"/>
      <c r="QBO49"/>
      <c r="QBP49"/>
      <c r="QBQ49"/>
      <c r="QBR49"/>
      <c r="QBS49"/>
      <c r="QBT49"/>
      <c r="QBU49"/>
      <c r="QBV49"/>
      <c r="QBW49"/>
      <c r="QBX49"/>
      <c r="QBY49"/>
      <c r="QBZ49"/>
      <c r="QCA49"/>
      <c r="QCB49"/>
      <c r="QCC49"/>
      <c r="QCD49"/>
      <c r="QCE49"/>
      <c r="QCF49"/>
      <c r="QCG49"/>
      <c r="QCH49"/>
      <c r="QCI49"/>
      <c r="QCJ49"/>
      <c r="QCK49"/>
      <c r="QCL49"/>
      <c r="QCM49"/>
      <c r="QCN49"/>
      <c r="QCO49"/>
      <c r="QCP49"/>
      <c r="QCQ49"/>
      <c r="QCR49"/>
      <c r="QCS49"/>
      <c r="QCT49"/>
      <c r="QCU49"/>
      <c r="QCV49"/>
      <c r="QCW49"/>
      <c r="QCX49"/>
      <c r="QCY49"/>
      <c r="QCZ49"/>
      <c r="QDA49"/>
      <c r="QDB49"/>
      <c r="QDC49"/>
      <c r="QDD49"/>
      <c r="QDE49"/>
      <c r="QDF49"/>
      <c r="QDG49"/>
      <c r="QDH49"/>
      <c r="QDI49"/>
      <c r="QDJ49"/>
      <c r="QDK49"/>
      <c r="QDL49"/>
      <c r="QDM49"/>
      <c r="QDN49"/>
      <c r="QDO49"/>
      <c r="QDP49"/>
      <c r="QDQ49"/>
      <c r="QDR49"/>
      <c r="QDS49"/>
      <c r="QDT49"/>
      <c r="QDU49"/>
      <c r="QDV49"/>
      <c r="QDW49"/>
      <c r="QDX49"/>
      <c r="QDY49"/>
      <c r="QDZ49"/>
      <c r="QEA49"/>
      <c r="QEB49"/>
      <c r="QEC49"/>
      <c r="QED49"/>
      <c r="QEE49"/>
      <c r="QEF49"/>
      <c r="QEG49"/>
      <c r="QEH49"/>
      <c r="QEI49"/>
      <c r="QEJ49"/>
      <c r="QEK49"/>
      <c r="QEL49"/>
      <c r="QEM49"/>
      <c r="QEN49"/>
      <c r="QEO49"/>
      <c r="QEP49"/>
      <c r="QEQ49"/>
      <c r="QER49"/>
      <c r="QES49"/>
      <c r="QET49"/>
      <c r="QEU49"/>
      <c r="QEV49"/>
      <c r="QEW49"/>
      <c r="QEX49"/>
      <c r="QEY49"/>
      <c r="QEZ49"/>
      <c r="QFA49"/>
      <c r="QFB49"/>
      <c r="QFC49"/>
      <c r="QFD49"/>
      <c r="QFE49"/>
      <c r="QFF49"/>
      <c r="QFG49"/>
      <c r="QFH49"/>
      <c r="QFI49"/>
      <c r="QFJ49"/>
      <c r="QFK49"/>
      <c r="QFL49"/>
      <c r="QFM49"/>
      <c r="QFN49"/>
      <c r="QFO49"/>
      <c r="QFP49"/>
      <c r="QFQ49"/>
      <c r="QFR49"/>
      <c r="QFS49"/>
      <c r="QFT49"/>
      <c r="QFU49"/>
      <c r="QFV49"/>
      <c r="QFW49"/>
      <c r="QFX49"/>
      <c r="QFY49"/>
      <c r="QFZ49"/>
      <c r="QGA49"/>
      <c r="QGB49"/>
      <c r="QGC49"/>
      <c r="QGD49"/>
      <c r="QGE49"/>
      <c r="QGF49"/>
      <c r="QGG49"/>
      <c r="QGH49"/>
      <c r="QGI49"/>
      <c r="QGJ49"/>
      <c r="QGK49"/>
      <c r="QGL49"/>
      <c r="QGM49"/>
      <c r="QGN49"/>
      <c r="QGO49"/>
      <c r="QGP49"/>
      <c r="QGQ49"/>
      <c r="QGR49"/>
      <c r="QGS49"/>
      <c r="QGT49"/>
      <c r="QGU49"/>
      <c r="QGV49"/>
      <c r="QGW49"/>
      <c r="QGX49"/>
      <c r="QGY49"/>
      <c r="QGZ49"/>
      <c r="QHA49"/>
      <c r="QHB49"/>
      <c r="QHC49"/>
      <c r="QHD49"/>
      <c r="QHE49"/>
      <c r="QHF49"/>
      <c r="QHG49"/>
      <c r="QHH49"/>
      <c r="QHI49"/>
      <c r="QHJ49"/>
      <c r="QHK49"/>
      <c r="QHL49"/>
      <c r="QHM49"/>
      <c r="QHN49"/>
      <c r="QHO49"/>
      <c r="QHP49"/>
      <c r="QHQ49"/>
      <c r="QHR49"/>
      <c r="QHS49"/>
      <c r="QHT49"/>
      <c r="QHU49"/>
      <c r="QHV49"/>
      <c r="QHW49"/>
      <c r="QHX49"/>
      <c r="QHY49"/>
      <c r="QHZ49"/>
      <c r="QIA49"/>
      <c r="QIB49"/>
      <c r="QIC49"/>
      <c r="QID49"/>
      <c r="QIE49"/>
      <c r="QIF49"/>
      <c r="QIG49"/>
      <c r="QIH49"/>
      <c r="QII49"/>
      <c r="QIJ49"/>
      <c r="QIK49"/>
      <c r="QIL49"/>
      <c r="QIM49"/>
      <c r="QIN49"/>
      <c r="QIO49"/>
      <c r="QIP49"/>
      <c r="QIQ49"/>
      <c r="QIR49"/>
      <c r="QIS49"/>
      <c r="QIT49"/>
      <c r="QIU49"/>
      <c r="QIV49"/>
      <c r="QIW49"/>
      <c r="QIX49"/>
      <c r="QIY49"/>
      <c r="QIZ49"/>
      <c r="QJA49"/>
      <c r="QJB49"/>
      <c r="QJC49"/>
      <c r="QJD49"/>
      <c r="QJE49"/>
      <c r="QJF49"/>
      <c r="QJG49"/>
      <c r="QJH49"/>
      <c r="QJI49"/>
      <c r="QJJ49"/>
      <c r="QJK49"/>
      <c r="QJL49"/>
      <c r="QJM49"/>
      <c r="QJN49"/>
      <c r="QJO49"/>
      <c r="QJP49"/>
      <c r="QJQ49"/>
      <c r="QJR49"/>
      <c r="QJS49"/>
      <c r="QJT49"/>
      <c r="QJU49"/>
      <c r="QJV49"/>
      <c r="QJW49"/>
      <c r="QJX49"/>
      <c r="QJY49"/>
      <c r="QJZ49"/>
      <c r="QKA49"/>
      <c r="QKB49"/>
      <c r="QKC49"/>
      <c r="QKD49"/>
      <c r="QKE49"/>
      <c r="QKF49"/>
      <c r="QKG49"/>
      <c r="QKH49"/>
      <c r="QKI49"/>
      <c r="QKJ49"/>
      <c r="QKK49"/>
      <c r="QKL49"/>
      <c r="QKM49"/>
      <c r="QKN49"/>
      <c r="QKO49"/>
      <c r="QKP49"/>
      <c r="QKQ49"/>
      <c r="QKR49"/>
      <c r="QKS49"/>
      <c r="QKT49"/>
      <c r="QKU49"/>
      <c r="QKV49"/>
      <c r="QKW49"/>
      <c r="QKX49"/>
      <c r="QKY49"/>
      <c r="QKZ49"/>
      <c r="QLA49"/>
      <c r="QLB49"/>
      <c r="QLC49"/>
      <c r="QLD49"/>
      <c r="QLE49"/>
      <c r="QLF49"/>
      <c r="QLG49"/>
      <c r="QLH49"/>
      <c r="QLI49"/>
      <c r="QLJ49"/>
      <c r="QLK49"/>
      <c r="QLL49"/>
      <c r="QLM49"/>
      <c r="QLN49"/>
      <c r="QLO49"/>
      <c r="QLP49"/>
      <c r="QLQ49"/>
      <c r="QLR49"/>
      <c r="QLS49"/>
      <c r="QLT49"/>
      <c r="QLU49"/>
      <c r="QLV49"/>
      <c r="QLW49"/>
      <c r="QLX49"/>
      <c r="QLY49"/>
      <c r="QLZ49"/>
      <c r="QMA49"/>
      <c r="QMB49"/>
      <c r="QMC49"/>
      <c r="QMD49"/>
      <c r="QME49"/>
      <c r="QMF49"/>
      <c r="QMG49"/>
      <c r="QMH49"/>
      <c r="QMI49"/>
      <c r="QMJ49"/>
      <c r="QMK49"/>
      <c r="QML49"/>
      <c r="QMM49"/>
      <c r="QMN49"/>
      <c r="QMO49"/>
      <c r="QMP49"/>
      <c r="QMQ49"/>
      <c r="QMR49"/>
      <c r="QMS49"/>
      <c r="QMT49"/>
      <c r="QMU49"/>
      <c r="QMV49"/>
      <c r="QMW49"/>
      <c r="QMX49"/>
      <c r="QMY49"/>
      <c r="QMZ49"/>
      <c r="QNA49"/>
      <c r="QNB49"/>
      <c r="QNC49"/>
      <c r="QND49"/>
      <c r="QNE49"/>
      <c r="QNF49"/>
      <c r="QNG49"/>
      <c r="QNH49"/>
      <c r="QNI49"/>
      <c r="QNJ49"/>
      <c r="QNK49"/>
      <c r="QNL49"/>
      <c r="QNM49"/>
      <c r="QNN49"/>
      <c r="QNO49"/>
      <c r="QNP49"/>
      <c r="QNQ49"/>
      <c r="QNR49"/>
      <c r="QNS49"/>
      <c r="QNT49"/>
      <c r="QNU49"/>
      <c r="QNV49"/>
      <c r="QNW49"/>
      <c r="QNX49"/>
      <c r="QNY49"/>
      <c r="QNZ49"/>
      <c r="QOA49"/>
      <c r="QOB49"/>
      <c r="QOC49"/>
      <c r="QOD49"/>
      <c r="QOE49"/>
      <c r="QOF49"/>
      <c r="QOG49"/>
      <c r="QOH49"/>
      <c r="QOI49"/>
      <c r="QOJ49"/>
      <c r="QOK49"/>
      <c r="QOL49"/>
      <c r="QOM49"/>
      <c r="QON49"/>
      <c r="QOO49"/>
      <c r="QOP49"/>
      <c r="QOQ49"/>
      <c r="QOR49"/>
      <c r="QOS49"/>
      <c r="QOT49"/>
      <c r="QOU49"/>
      <c r="QOV49"/>
      <c r="QOW49"/>
      <c r="QOX49"/>
      <c r="QOY49"/>
      <c r="QOZ49"/>
      <c r="QPA49"/>
      <c r="QPB49"/>
      <c r="QPC49"/>
      <c r="QPD49"/>
      <c r="QPE49"/>
      <c r="QPF49"/>
      <c r="QPG49"/>
      <c r="QPH49"/>
      <c r="QPI49"/>
      <c r="QPJ49"/>
      <c r="QPK49"/>
      <c r="QPL49"/>
      <c r="QPM49"/>
      <c r="QPN49"/>
      <c r="QPO49"/>
      <c r="QPP49"/>
      <c r="QPQ49"/>
      <c r="QPR49"/>
      <c r="QPS49"/>
      <c r="QPT49"/>
      <c r="QPU49"/>
      <c r="QPV49"/>
      <c r="QPW49"/>
      <c r="QPX49"/>
      <c r="QPY49"/>
      <c r="QPZ49"/>
      <c r="QQA49"/>
      <c r="QQB49"/>
      <c r="QQC49"/>
      <c r="QQD49"/>
      <c r="QQE49"/>
      <c r="QQF49"/>
      <c r="QQG49"/>
      <c r="QQH49"/>
      <c r="QQI49"/>
      <c r="QQJ49"/>
      <c r="QQK49"/>
      <c r="QQL49"/>
      <c r="QQM49"/>
      <c r="QQN49"/>
      <c r="QQO49"/>
      <c r="QQP49"/>
      <c r="QQQ49"/>
      <c r="QQR49"/>
      <c r="QQS49"/>
      <c r="QQT49"/>
      <c r="QQU49"/>
      <c r="QQV49"/>
      <c r="QQW49"/>
      <c r="QQX49"/>
      <c r="QQY49"/>
      <c r="QQZ49"/>
      <c r="QRA49"/>
      <c r="QRB49"/>
      <c r="QRC49"/>
      <c r="QRD49"/>
      <c r="QRE49"/>
      <c r="QRF49"/>
      <c r="QRG49"/>
      <c r="QRH49"/>
      <c r="QRI49"/>
      <c r="QRJ49"/>
      <c r="QRK49"/>
      <c r="QRL49"/>
      <c r="QRM49"/>
      <c r="QRN49"/>
      <c r="QRO49"/>
      <c r="QRP49"/>
      <c r="QRQ49"/>
      <c r="QRR49"/>
      <c r="QRS49"/>
      <c r="QRT49"/>
      <c r="QRU49"/>
      <c r="QRV49"/>
      <c r="QRW49"/>
      <c r="QRX49"/>
      <c r="QRY49"/>
      <c r="QRZ49"/>
      <c r="QSA49"/>
      <c r="QSB49"/>
      <c r="QSC49"/>
      <c r="QSD49"/>
      <c r="QSE49"/>
      <c r="QSF49"/>
      <c r="QSG49"/>
      <c r="QSH49"/>
      <c r="QSI49"/>
      <c r="QSJ49"/>
      <c r="QSK49"/>
      <c r="QSL49"/>
      <c r="QSM49"/>
      <c r="QSN49"/>
      <c r="QSO49"/>
      <c r="QSP49"/>
      <c r="QSQ49"/>
      <c r="QSR49"/>
      <c r="QSS49"/>
      <c r="QST49"/>
      <c r="QSU49"/>
      <c r="QSV49"/>
      <c r="QSW49"/>
      <c r="QSX49"/>
      <c r="QSY49"/>
      <c r="QSZ49"/>
      <c r="QTA49"/>
      <c r="QTB49"/>
      <c r="QTC49"/>
      <c r="QTD49"/>
      <c r="QTE49"/>
      <c r="QTF49"/>
      <c r="QTG49"/>
      <c r="QTH49"/>
      <c r="QTI49"/>
      <c r="QTJ49"/>
      <c r="QTK49"/>
      <c r="QTL49"/>
      <c r="QTM49"/>
      <c r="QTN49"/>
      <c r="QTO49"/>
      <c r="QTP49"/>
      <c r="QTQ49"/>
      <c r="QTR49"/>
      <c r="QTS49"/>
      <c r="QTT49"/>
      <c r="QTU49"/>
      <c r="QTV49"/>
      <c r="QTW49"/>
      <c r="QTX49"/>
      <c r="QTY49"/>
      <c r="QTZ49"/>
      <c r="QUA49"/>
      <c r="QUB49"/>
      <c r="QUC49"/>
      <c r="QUD49"/>
      <c r="QUE49"/>
      <c r="QUF49"/>
      <c r="QUG49"/>
      <c r="QUH49"/>
      <c r="QUI49"/>
      <c r="QUJ49"/>
      <c r="QUK49"/>
      <c r="QUL49"/>
      <c r="QUM49"/>
      <c r="QUN49"/>
      <c r="QUO49"/>
      <c r="QUP49"/>
      <c r="QUQ49"/>
      <c r="QUR49"/>
      <c r="QUS49"/>
      <c r="QUT49"/>
      <c r="QUU49"/>
      <c r="QUV49"/>
      <c r="QUW49"/>
      <c r="QUX49"/>
      <c r="QUY49"/>
      <c r="QUZ49"/>
      <c r="QVA49"/>
      <c r="QVB49"/>
      <c r="QVC49"/>
      <c r="QVD49"/>
      <c r="QVE49"/>
      <c r="QVF49"/>
      <c r="QVG49"/>
      <c r="QVH49"/>
      <c r="QVI49"/>
      <c r="QVJ49"/>
      <c r="QVK49"/>
      <c r="QVL49"/>
      <c r="QVM49"/>
      <c r="QVN49"/>
      <c r="QVO49"/>
      <c r="QVP49"/>
      <c r="QVQ49"/>
      <c r="QVR49"/>
      <c r="QVS49"/>
      <c r="QVT49"/>
      <c r="QVU49"/>
      <c r="QVV49"/>
      <c r="QVW49"/>
      <c r="QVX49"/>
      <c r="QVY49"/>
      <c r="QVZ49"/>
      <c r="QWA49"/>
      <c r="QWB49"/>
      <c r="QWC49"/>
      <c r="QWD49"/>
      <c r="QWE49"/>
      <c r="QWF49"/>
      <c r="QWG49"/>
      <c r="QWH49"/>
      <c r="QWI49"/>
      <c r="QWJ49"/>
      <c r="QWK49"/>
      <c r="QWL49"/>
      <c r="QWM49"/>
      <c r="QWN49"/>
      <c r="QWO49"/>
      <c r="QWP49"/>
      <c r="QWQ49"/>
      <c r="QWR49"/>
      <c r="QWS49"/>
      <c r="QWT49"/>
      <c r="QWU49"/>
      <c r="QWV49"/>
      <c r="QWW49"/>
      <c r="QWX49"/>
      <c r="QWY49"/>
      <c r="QWZ49"/>
      <c r="QXA49"/>
      <c r="QXB49"/>
      <c r="QXC49"/>
      <c r="QXD49"/>
      <c r="QXE49"/>
      <c r="QXF49"/>
      <c r="QXG49"/>
      <c r="QXH49"/>
      <c r="QXI49"/>
      <c r="QXJ49"/>
      <c r="QXK49"/>
      <c r="QXL49"/>
      <c r="QXM49"/>
      <c r="QXN49"/>
      <c r="QXO49"/>
      <c r="QXP49"/>
      <c r="QXQ49"/>
      <c r="QXR49"/>
      <c r="QXS49"/>
      <c r="QXT49"/>
      <c r="QXU49"/>
      <c r="QXV49"/>
      <c r="QXW49"/>
      <c r="QXX49"/>
      <c r="QXY49"/>
      <c r="QXZ49"/>
      <c r="QYA49"/>
      <c r="QYB49"/>
      <c r="QYC49"/>
      <c r="QYD49"/>
      <c r="QYE49"/>
      <c r="QYF49"/>
      <c r="QYG49"/>
      <c r="QYH49"/>
      <c r="QYI49"/>
      <c r="QYJ49"/>
      <c r="QYK49"/>
      <c r="QYL49"/>
      <c r="QYM49"/>
      <c r="QYN49"/>
      <c r="QYO49"/>
      <c r="QYP49"/>
      <c r="QYQ49"/>
      <c r="QYR49"/>
      <c r="QYS49"/>
      <c r="QYT49"/>
      <c r="QYU49"/>
      <c r="QYV49"/>
      <c r="QYW49"/>
      <c r="QYX49"/>
      <c r="QYY49"/>
      <c r="QYZ49"/>
      <c r="QZA49"/>
      <c r="QZB49"/>
      <c r="QZC49"/>
      <c r="QZD49"/>
      <c r="QZE49"/>
      <c r="QZF49"/>
      <c r="QZG49"/>
      <c r="QZH49"/>
      <c r="QZI49"/>
      <c r="QZJ49"/>
      <c r="QZK49"/>
      <c r="QZL49"/>
      <c r="QZM49"/>
      <c r="QZN49"/>
      <c r="QZO49"/>
      <c r="QZP49"/>
      <c r="QZQ49"/>
      <c r="QZR49"/>
      <c r="QZS49"/>
      <c r="QZT49"/>
      <c r="QZU49"/>
      <c r="QZV49"/>
      <c r="QZW49"/>
      <c r="QZX49"/>
      <c r="QZY49"/>
      <c r="QZZ49"/>
      <c r="RAA49"/>
      <c r="RAB49"/>
      <c r="RAC49"/>
      <c r="RAD49"/>
      <c r="RAE49"/>
      <c r="RAF49"/>
      <c r="RAG49"/>
      <c r="RAH49"/>
      <c r="RAI49"/>
      <c r="RAJ49"/>
      <c r="RAK49"/>
      <c r="RAL49"/>
      <c r="RAM49"/>
      <c r="RAN49"/>
      <c r="RAO49"/>
      <c r="RAP49"/>
      <c r="RAQ49"/>
      <c r="RAR49"/>
      <c r="RAS49"/>
      <c r="RAT49"/>
      <c r="RAU49"/>
      <c r="RAV49"/>
      <c r="RAW49"/>
      <c r="RAX49"/>
      <c r="RAY49"/>
      <c r="RAZ49"/>
      <c r="RBA49"/>
      <c r="RBB49"/>
      <c r="RBC49"/>
      <c r="RBD49"/>
      <c r="RBE49"/>
      <c r="RBF49"/>
      <c r="RBG49"/>
      <c r="RBH49"/>
      <c r="RBI49"/>
      <c r="RBJ49"/>
      <c r="RBK49"/>
      <c r="RBL49"/>
      <c r="RBM49"/>
      <c r="RBN49"/>
      <c r="RBO49"/>
      <c r="RBP49"/>
      <c r="RBQ49"/>
      <c r="RBR49"/>
      <c r="RBS49"/>
      <c r="RBT49"/>
      <c r="RBU49"/>
      <c r="RBV49"/>
      <c r="RBW49"/>
      <c r="RBX49"/>
      <c r="RBY49"/>
      <c r="RBZ49"/>
      <c r="RCA49"/>
      <c r="RCB49"/>
      <c r="RCC49"/>
      <c r="RCD49"/>
      <c r="RCE49"/>
      <c r="RCF49"/>
      <c r="RCG49"/>
      <c r="RCH49"/>
      <c r="RCI49"/>
      <c r="RCJ49"/>
      <c r="RCK49"/>
      <c r="RCL49"/>
      <c r="RCM49"/>
      <c r="RCN49"/>
      <c r="RCO49"/>
      <c r="RCP49"/>
      <c r="RCQ49"/>
      <c r="RCR49"/>
      <c r="RCS49"/>
      <c r="RCT49"/>
      <c r="RCU49"/>
      <c r="RCV49"/>
      <c r="RCW49"/>
      <c r="RCX49"/>
      <c r="RCY49"/>
      <c r="RCZ49"/>
      <c r="RDA49"/>
      <c r="RDB49"/>
      <c r="RDC49"/>
      <c r="RDD49"/>
      <c r="RDE49"/>
      <c r="RDF49"/>
      <c r="RDG49"/>
      <c r="RDH49"/>
      <c r="RDI49"/>
      <c r="RDJ49"/>
      <c r="RDK49"/>
      <c r="RDL49"/>
      <c r="RDM49"/>
      <c r="RDN49"/>
      <c r="RDO49"/>
      <c r="RDP49"/>
      <c r="RDQ49"/>
      <c r="RDR49"/>
      <c r="RDS49"/>
      <c r="RDT49"/>
      <c r="RDU49"/>
      <c r="RDV49"/>
      <c r="RDW49"/>
      <c r="RDX49"/>
      <c r="RDY49"/>
      <c r="RDZ49"/>
      <c r="REA49"/>
      <c r="REB49"/>
      <c r="REC49"/>
      <c r="RED49"/>
      <c r="REE49"/>
      <c r="REF49"/>
      <c r="REG49"/>
      <c r="REH49"/>
      <c r="REI49"/>
      <c r="REJ49"/>
      <c r="REK49"/>
      <c r="REL49"/>
      <c r="REM49"/>
      <c r="REN49"/>
      <c r="REO49"/>
      <c r="REP49"/>
      <c r="REQ49"/>
      <c r="RER49"/>
      <c r="RES49"/>
      <c r="RET49"/>
      <c r="REU49"/>
      <c r="REV49"/>
      <c r="REW49"/>
      <c r="REX49"/>
      <c r="REY49"/>
      <c r="REZ49"/>
      <c r="RFA49"/>
      <c r="RFB49"/>
      <c r="RFC49"/>
      <c r="RFD49"/>
      <c r="RFE49"/>
      <c r="RFF49"/>
      <c r="RFG49"/>
      <c r="RFH49"/>
      <c r="RFI49"/>
      <c r="RFJ49"/>
      <c r="RFK49"/>
      <c r="RFL49"/>
      <c r="RFM49"/>
      <c r="RFN49"/>
      <c r="RFO49"/>
      <c r="RFP49"/>
      <c r="RFQ49"/>
      <c r="RFR49"/>
      <c r="RFS49"/>
      <c r="RFT49"/>
      <c r="RFU49"/>
      <c r="RFV49"/>
      <c r="RFW49"/>
      <c r="RFX49"/>
      <c r="RFY49"/>
      <c r="RFZ49"/>
      <c r="RGA49"/>
      <c r="RGB49"/>
      <c r="RGC49"/>
      <c r="RGD49"/>
      <c r="RGE49"/>
      <c r="RGF49"/>
      <c r="RGG49"/>
      <c r="RGH49"/>
      <c r="RGI49"/>
      <c r="RGJ49"/>
      <c r="RGK49"/>
      <c r="RGL49"/>
      <c r="RGM49"/>
      <c r="RGN49"/>
      <c r="RGO49"/>
      <c r="RGP49"/>
      <c r="RGQ49"/>
      <c r="RGR49"/>
      <c r="RGS49"/>
      <c r="RGT49"/>
      <c r="RGU49"/>
      <c r="RGV49"/>
      <c r="RGW49"/>
      <c r="RGX49"/>
      <c r="RGY49"/>
      <c r="RGZ49"/>
      <c r="RHA49"/>
      <c r="RHB49"/>
      <c r="RHC49"/>
      <c r="RHD49"/>
      <c r="RHE49"/>
      <c r="RHF49"/>
      <c r="RHG49"/>
      <c r="RHH49"/>
      <c r="RHI49"/>
      <c r="RHJ49"/>
      <c r="RHK49"/>
      <c r="RHL49"/>
      <c r="RHM49"/>
      <c r="RHN49"/>
      <c r="RHO49"/>
      <c r="RHP49"/>
      <c r="RHQ49"/>
      <c r="RHR49"/>
      <c r="RHS49"/>
      <c r="RHT49"/>
      <c r="RHU49"/>
      <c r="RHV49"/>
      <c r="RHW49"/>
      <c r="RHX49"/>
      <c r="RHY49"/>
      <c r="RHZ49"/>
      <c r="RIA49"/>
      <c r="RIB49"/>
      <c r="RIC49"/>
      <c r="RID49"/>
      <c r="RIE49"/>
      <c r="RIF49"/>
      <c r="RIG49"/>
      <c r="RIH49"/>
      <c r="RII49"/>
      <c r="RIJ49"/>
      <c r="RIK49"/>
      <c r="RIL49"/>
      <c r="RIM49"/>
      <c r="RIN49"/>
      <c r="RIO49"/>
      <c r="RIP49"/>
      <c r="RIQ49"/>
      <c r="RIR49"/>
      <c r="RIS49"/>
      <c r="RIT49"/>
      <c r="RIU49"/>
      <c r="RIV49"/>
      <c r="RIW49"/>
      <c r="RIX49"/>
      <c r="RIY49"/>
      <c r="RIZ49"/>
      <c r="RJA49"/>
      <c r="RJB49"/>
      <c r="RJC49"/>
      <c r="RJD49"/>
      <c r="RJE49"/>
      <c r="RJF49"/>
      <c r="RJG49"/>
      <c r="RJH49"/>
      <c r="RJI49"/>
      <c r="RJJ49"/>
      <c r="RJK49"/>
      <c r="RJL49"/>
      <c r="RJM49"/>
      <c r="RJN49"/>
      <c r="RJO49"/>
      <c r="RJP49"/>
      <c r="RJQ49"/>
      <c r="RJR49"/>
      <c r="RJS49"/>
      <c r="RJT49"/>
      <c r="RJU49"/>
      <c r="RJV49"/>
      <c r="RJW49"/>
      <c r="RJX49"/>
      <c r="RJY49"/>
      <c r="RJZ49"/>
      <c r="RKA49"/>
      <c r="RKB49"/>
      <c r="RKC49"/>
      <c r="RKD49"/>
      <c r="RKE49"/>
      <c r="RKF49"/>
      <c r="RKG49"/>
      <c r="RKH49"/>
      <c r="RKI49"/>
      <c r="RKJ49"/>
      <c r="RKK49"/>
      <c r="RKL49"/>
      <c r="RKM49"/>
      <c r="RKN49"/>
      <c r="RKO49"/>
      <c r="RKP49"/>
      <c r="RKQ49"/>
      <c r="RKR49"/>
      <c r="RKS49"/>
      <c r="RKT49"/>
      <c r="RKU49"/>
      <c r="RKV49"/>
      <c r="RKW49"/>
      <c r="RKX49"/>
      <c r="RKY49"/>
      <c r="RKZ49"/>
      <c r="RLA49"/>
      <c r="RLB49"/>
      <c r="RLC49"/>
      <c r="RLD49"/>
      <c r="RLE49"/>
      <c r="RLF49"/>
      <c r="RLG49"/>
      <c r="RLH49"/>
      <c r="RLI49"/>
      <c r="RLJ49"/>
      <c r="RLK49"/>
      <c r="RLL49"/>
      <c r="RLM49"/>
      <c r="RLN49"/>
      <c r="RLO49"/>
      <c r="RLP49"/>
      <c r="RLQ49"/>
      <c r="RLR49"/>
      <c r="RLS49"/>
      <c r="RLT49"/>
      <c r="RLU49"/>
      <c r="RLV49"/>
      <c r="RLW49"/>
      <c r="RLX49"/>
      <c r="RLY49"/>
      <c r="RLZ49"/>
      <c r="RMA49"/>
      <c r="RMB49"/>
      <c r="RMC49"/>
      <c r="RMD49"/>
      <c r="RME49"/>
      <c r="RMF49"/>
      <c r="RMG49"/>
      <c r="RMH49"/>
      <c r="RMI49"/>
      <c r="RMJ49"/>
      <c r="RMK49"/>
      <c r="RML49"/>
      <c r="RMM49"/>
      <c r="RMN49"/>
      <c r="RMO49"/>
      <c r="RMP49"/>
      <c r="RMQ49"/>
      <c r="RMR49"/>
      <c r="RMS49"/>
      <c r="RMT49"/>
      <c r="RMU49"/>
      <c r="RMV49"/>
      <c r="RMW49"/>
      <c r="RMX49"/>
      <c r="RMY49"/>
      <c r="RMZ49"/>
      <c r="RNA49"/>
      <c r="RNB49"/>
      <c r="RNC49"/>
      <c r="RND49"/>
      <c r="RNE49"/>
      <c r="RNF49"/>
      <c r="RNG49"/>
      <c r="RNH49"/>
      <c r="RNI49"/>
      <c r="RNJ49"/>
      <c r="RNK49"/>
      <c r="RNL49"/>
      <c r="RNM49"/>
      <c r="RNN49"/>
      <c r="RNO49"/>
      <c r="RNP49"/>
      <c r="RNQ49"/>
      <c r="RNR49"/>
      <c r="RNS49"/>
      <c r="RNT49"/>
      <c r="RNU49"/>
      <c r="RNV49"/>
      <c r="RNW49"/>
      <c r="RNX49"/>
      <c r="RNY49"/>
      <c r="RNZ49"/>
      <c r="ROA49"/>
      <c r="ROB49"/>
      <c r="ROC49"/>
      <c r="ROD49"/>
      <c r="ROE49"/>
      <c r="ROF49"/>
      <c r="ROG49"/>
      <c r="ROH49"/>
      <c r="ROI49"/>
      <c r="ROJ49"/>
      <c r="ROK49"/>
      <c r="ROL49"/>
      <c r="ROM49"/>
      <c r="RON49"/>
      <c r="ROO49"/>
      <c r="ROP49"/>
      <c r="ROQ49"/>
      <c r="ROR49"/>
      <c r="ROS49"/>
      <c r="ROT49"/>
      <c r="ROU49"/>
      <c r="ROV49"/>
      <c r="ROW49"/>
      <c r="ROX49"/>
      <c r="ROY49"/>
      <c r="ROZ49"/>
      <c r="RPA49"/>
      <c r="RPB49"/>
      <c r="RPC49"/>
      <c r="RPD49"/>
      <c r="RPE49"/>
      <c r="RPF49"/>
      <c r="RPG49"/>
      <c r="RPH49"/>
      <c r="RPI49"/>
      <c r="RPJ49"/>
      <c r="RPK49"/>
      <c r="RPL49"/>
      <c r="RPM49"/>
      <c r="RPN49"/>
      <c r="RPO49"/>
      <c r="RPP49"/>
      <c r="RPQ49"/>
      <c r="RPR49"/>
      <c r="RPS49"/>
      <c r="RPT49"/>
      <c r="RPU49"/>
      <c r="RPV49"/>
      <c r="RPW49"/>
      <c r="RPX49"/>
      <c r="RPY49"/>
      <c r="RPZ49"/>
      <c r="RQA49"/>
      <c r="RQB49"/>
      <c r="RQC49"/>
      <c r="RQD49"/>
      <c r="RQE49"/>
      <c r="RQF49"/>
      <c r="RQG49"/>
      <c r="RQH49"/>
      <c r="RQI49"/>
      <c r="RQJ49"/>
      <c r="RQK49"/>
      <c r="RQL49"/>
      <c r="RQM49"/>
      <c r="RQN49"/>
      <c r="RQO49"/>
      <c r="RQP49"/>
      <c r="RQQ49"/>
      <c r="RQR49"/>
      <c r="RQS49"/>
      <c r="RQT49"/>
      <c r="RQU49"/>
      <c r="RQV49"/>
      <c r="RQW49"/>
      <c r="RQX49"/>
      <c r="RQY49"/>
      <c r="RQZ49"/>
      <c r="RRA49"/>
      <c r="RRB49"/>
      <c r="RRC49"/>
      <c r="RRD49"/>
      <c r="RRE49"/>
      <c r="RRF49"/>
      <c r="RRG49"/>
      <c r="RRH49"/>
      <c r="RRI49"/>
      <c r="RRJ49"/>
      <c r="RRK49"/>
      <c r="RRL49"/>
      <c r="RRM49"/>
      <c r="RRN49"/>
      <c r="RRO49"/>
      <c r="RRP49"/>
      <c r="RRQ49"/>
      <c r="RRR49"/>
      <c r="RRS49"/>
      <c r="RRT49"/>
      <c r="RRU49"/>
      <c r="RRV49"/>
      <c r="RRW49"/>
      <c r="RRX49"/>
      <c r="RRY49"/>
      <c r="RRZ49"/>
      <c r="RSA49"/>
      <c r="RSB49"/>
      <c r="RSC49"/>
      <c r="RSD49"/>
      <c r="RSE49"/>
      <c r="RSF49"/>
      <c r="RSG49"/>
      <c r="RSH49"/>
      <c r="RSI49"/>
      <c r="RSJ49"/>
      <c r="RSK49"/>
      <c r="RSL49"/>
      <c r="RSM49"/>
      <c r="RSN49"/>
      <c r="RSO49"/>
      <c r="RSP49"/>
      <c r="RSQ49"/>
      <c r="RSR49"/>
      <c r="RSS49"/>
      <c r="RST49"/>
      <c r="RSU49"/>
      <c r="RSV49"/>
      <c r="RSW49"/>
      <c r="RSX49"/>
      <c r="RSY49"/>
      <c r="RSZ49"/>
      <c r="RTA49"/>
      <c r="RTB49"/>
      <c r="RTC49"/>
      <c r="RTD49"/>
      <c r="RTE49"/>
      <c r="RTF49"/>
      <c r="RTG49"/>
      <c r="RTH49"/>
      <c r="RTI49"/>
      <c r="RTJ49"/>
      <c r="RTK49"/>
      <c r="RTL49"/>
      <c r="RTM49"/>
      <c r="RTN49"/>
      <c r="RTO49"/>
      <c r="RTP49"/>
      <c r="RTQ49"/>
      <c r="RTR49"/>
      <c r="RTS49"/>
      <c r="RTT49"/>
      <c r="RTU49"/>
      <c r="RTV49"/>
      <c r="RTW49"/>
      <c r="RTX49"/>
      <c r="RTY49"/>
      <c r="RTZ49"/>
      <c r="RUA49"/>
      <c r="RUB49"/>
      <c r="RUC49"/>
      <c r="RUD49"/>
      <c r="RUE49"/>
      <c r="RUF49"/>
      <c r="RUG49"/>
      <c r="RUH49"/>
      <c r="RUI49"/>
      <c r="RUJ49"/>
      <c r="RUK49"/>
      <c r="RUL49"/>
      <c r="RUM49"/>
      <c r="RUN49"/>
      <c r="RUO49"/>
      <c r="RUP49"/>
      <c r="RUQ49"/>
      <c r="RUR49"/>
      <c r="RUS49"/>
      <c r="RUT49"/>
      <c r="RUU49"/>
      <c r="RUV49"/>
      <c r="RUW49"/>
      <c r="RUX49"/>
      <c r="RUY49"/>
      <c r="RUZ49"/>
      <c r="RVA49"/>
      <c r="RVB49"/>
      <c r="RVC49"/>
      <c r="RVD49"/>
      <c r="RVE49"/>
      <c r="RVF49"/>
      <c r="RVG49"/>
      <c r="RVH49"/>
      <c r="RVI49"/>
      <c r="RVJ49"/>
      <c r="RVK49"/>
      <c r="RVL49"/>
      <c r="RVM49"/>
      <c r="RVN49"/>
      <c r="RVO49"/>
      <c r="RVP49"/>
      <c r="RVQ49"/>
      <c r="RVR49"/>
      <c r="RVS49"/>
      <c r="RVT49"/>
      <c r="RVU49"/>
      <c r="RVV49"/>
      <c r="RVW49"/>
      <c r="RVX49"/>
      <c r="RVY49"/>
      <c r="RVZ49"/>
      <c r="RWA49"/>
      <c r="RWB49"/>
      <c r="RWC49"/>
      <c r="RWD49"/>
      <c r="RWE49"/>
      <c r="RWF49"/>
      <c r="RWG49"/>
      <c r="RWH49"/>
      <c r="RWI49"/>
      <c r="RWJ49"/>
      <c r="RWK49"/>
      <c r="RWL49"/>
      <c r="RWM49"/>
      <c r="RWN49"/>
      <c r="RWO49"/>
      <c r="RWP49"/>
      <c r="RWQ49"/>
      <c r="RWR49"/>
      <c r="RWS49"/>
      <c r="RWT49"/>
      <c r="RWU49"/>
      <c r="RWV49"/>
      <c r="RWW49"/>
      <c r="RWX49"/>
      <c r="RWY49"/>
      <c r="RWZ49"/>
      <c r="RXA49"/>
      <c r="RXB49"/>
      <c r="RXC49"/>
      <c r="RXD49"/>
      <c r="RXE49"/>
      <c r="RXF49"/>
      <c r="RXG49"/>
      <c r="RXH49"/>
      <c r="RXI49"/>
      <c r="RXJ49"/>
      <c r="RXK49"/>
      <c r="RXL49"/>
      <c r="RXM49"/>
      <c r="RXN49"/>
      <c r="RXO49"/>
      <c r="RXP49"/>
      <c r="RXQ49"/>
      <c r="RXR49"/>
      <c r="RXS49"/>
      <c r="RXT49"/>
      <c r="RXU49"/>
      <c r="RXV49"/>
      <c r="RXW49"/>
      <c r="RXX49"/>
      <c r="RXY49"/>
      <c r="RXZ49"/>
      <c r="RYA49"/>
      <c r="RYB49"/>
      <c r="RYC49"/>
      <c r="RYD49"/>
      <c r="RYE49"/>
      <c r="RYF49"/>
      <c r="RYG49"/>
      <c r="RYH49"/>
      <c r="RYI49"/>
      <c r="RYJ49"/>
      <c r="RYK49"/>
      <c r="RYL49"/>
      <c r="RYM49"/>
      <c r="RYN49"/>
      <c r="RYO49"/>
      <c r="RYP49"/>
      <c r="RYQ49"/>
      <c r="RYR49"/>
      <c r="RYS49"/>
      <c r="RYT49"/>
      <c r="RYU49"/>
      <c r="RYV49"/>
      <c r="RYW49"/>
      <c r="RYX49"/>
      <c r="RYY49"/>
      <c r="RYZ49"/>
      <c r="RZA49"/>
      <c r="RZB49"/>
      <c r="RZC49"/>
      <c r="RZD49"/>
      <c r="RZE49"/>
      <c r="RZF49"/>
      <c r="RZG49"/>
      <c r="RZH49"/>
      <c r="RZI49"/>
      <c r="RZJ49"/>
      <c r="RZK49"/>
      <c r="RZL49"/>
      <c r="RZM49"/>
      <c r="RZN49"/>
      <c r="RZO49"/>
      <c r="RZP49"/>
      <c r="RZQ49"/>
      <c r="RZR49"/>
      <c r="RZS49"/>
      <c r="RZT49"/>
      <c r="RZU49"/>
      <c r="RZV49"/>
      <c r="RZW49"/>
      <c r="RZX49"/>
      <c r="RZY49"/>
      <c r="RZZ49"/>
      <c r="SAA49"/>
      <c r="SAB49"/>
      <c r="SAC49"/>
      <c r="SAD49"/>
      <c r="SAE49"/>
      <c r="SAF49"/>
      <c r="SAG49"/>
      <c r="SAH49"/>
      <c r="SAI49"/>
      <c r="SAJ49"/>
      <c r="SAK49"/>
      <c r="SAL49"/>
      <c r="SAM49"/>
      <c r="SAN49"/>
      <c r="SAO49"/>
      <c r="SAP49"/>
      <c r="SAQ49"/>
      <c r="SAR49"/>
      <c r="SAS49"/>
      <c r="SAT49"/>
      <c r="SAU49"/>
      <c r="SAV49"/>
      <c r="SAW49"/>
      <c r="SAX49"/>
      <c r="SAY49"/>
      <c r="SAZ49"/>
      <c r="SBA49"/>
      <c r="SBB49"/>
      <c r="SBC49"/>
      <c r="SBD49"/>
      <c r="SBE49"/>
      <c r="SBF49"/>
      <c r="SBG49"/>
      <c r="SBH49"/>
      <c r="SBI49"/>
      <c r="SBJ49"/>
      <c r="SBK49"/>
      <c r="SBL49"/>
      <c r="SBM49"/>
      <c r="SBN49"/>
      <c r="SBO49"/>
      <c r="SBP49"/>
      <c r="SBQ49"/>
      <c r="SBR49"/>
      <c r="SBS49"/>
      <c r="SBT49"/>
      <c r="SBU49"/>
      <c r="SBV49"/>
      <c r="SBW49"/>
      <c r="SBX49"/>
      <c r="SBY49"/>
      <c r="SBZ49"/>
      <c r="SCA49"/>
      <c r="SCB49"/>
      <c r="SCC49"/>
      <c r="SCD49"/>
      <c r="SCE49"/>
      <c r="SCF49"/>
      <c r="SCG49"/>
      <c r="SCH49"/>
      <c r="SCI49"/>
      <c r="SCJ49"/>
      <c r="SCK49"/>
      <c r="SCL49"/>
      <c r="SCM49"/>
      <c r="SCN49"/>
      <c r="SCO49"/>
      <c r="SCP49"/>
      <c r="SCQ49"/>
      <c r="SCR49"/>
      <c r="SCS49"/>
      <c r="SCT49"/>
      <c r="SCU49"/>
      <c r="SCV49"/>
      <c r="SCW49"/>
      <c r="SCX49"/>
      <c r="SCY49"/>
      <c r="SCZ49"/>
      <c r="SDA49"/>
      <c r="SDB49"/>
      <c r="SDC49"/>
      <c r="SDD49"/>
      <c r="SDE49"/>
      <c r="SDF49"/>
      <c r="SDG49"/>
      <c r="SDH49"/>
      <c r="SDI49"/>
      <c r="SDJ49"/>
      <c r="SDK49"/>
      <c r="SDL49"/>
      <c r="SDM49"/>
      <c r="SDN49"/>
      <c r="SDO49"/>
      <c r="SDP49"/>
      <c r="SDQ49"/>
      <c r="SDR49"/>
      <c r="SDS49"/>
      <c r="SDT49"/>
      <c r="SDU49"/>
      <c r="SDV49"/>
      <c r="SDW49"/>
      <c r="SDX49"/>
      <c r="SDY49"/>
      <c r="SDZ49"/>
      <c r="SEA49"/>
      <c r="SEB49"/>
      <c r="SEC49"/>
      <c r="SED49"/>
      <c r="SEE49"/>
      <c r="SEF49"/>
      <c r="SEG49"/>
      <c r="SEH49"/>
      <c r="SEI49"/>
      <c r="SEJ49"/>
      <c r="SEK49"/>
      <c r="SEL49"/>
      <c r="SEM49"/>
      <c r="SEN49"/>
      <c r="SEO49"/>
      <c r="SEP49"/>
      <c r="SEQ49"/>
      <c r="SER49"/>
      <c r="SES49"/>
      <c r="SET49"/>
      <c r="SEU49"/>
      <c r="SEV49"/>
      <c r="SEW49"/>
      <c r="SEX49"/>
      <c r="SEY49"/>
      <c r="SEZ49"/>
      <c r="SFA49"/>
      <c r="SFB49"/>
      <c r="SFC49"/>
      <c r="SFD49"/>
      <c r="SFE49"/>
      <c r="SFF49"/>
      <c r="SFG49"/>
      <c r="SFH49"/>
      <c r="SFI49"/>
      <c r="SFJ49"/>
      <c r="SFK49"/>
      <c r="SFL49"/>
      <c r="SFM49"/>
      <c r="SFN49"/>
      <c r="SFO49"/>
      <c r="SFP49"/>
      <c r="SFQ49"/>
      <c r="SFR49"/>
      <c r="SFS49"/>
      <c r="SFT49"/>
      <c r="SFU49"/>
      <c r="SFV49"/>
      <c r="SFW49"/>
      <c r="SFX49"/>
      <c r="SFY49"/>
      <c r="SFZ49"/>
      <c r="SGA49"/>
      <c r="SGB49"/>
      <c r="SGC49"/>
      <c r="SGD49"/>
      <c r="SGE49"/>
      <c r="SGF49"/>
      <c r="SGG49"/>
      <c r="SGH49"/>
      <c r="SGI49"/>
      <c r="SGJ49"/>
      <c r="SGK49"/>
      <c r="SGL49"/>
      <c r="SGM49"/>
      <c r="SGN49"/>
      <c r="SGO49"/>
      <c r="SGP49"/>
      <c r="SGQ49"/>
      <c r="SGR49"/>
      <c r="SGS49"/>
      <c r="SGT49"/>
      <c r="SGU49"/>
      <c r="SGV49"/>
      <c r="SGW49"/>
      <c r="SGX49"/>
      <c r="SGY49"/>
      <c r="SGZ49"/>
      <c r="SHA49"/>
      <c r="SHB49"/>
      <c r="SHC49"/>
      <c r="SHD49"/>
      <c r="SHE49"/>
      <c r="SHF49"/>
      <c r="SHG49"/>
      <c r="SHH49"/>
      <c r="SHI49"/>
      <c r="SHJ49"/>
      <c r="SHK49"/>
      <c r="SHL49"/>
      <c r="SHM49"/>
      <c r="SHN49"/>
      <c r="SHO49"/>
      <c r="SHP49"/>
      <c r="SHQ49"/>
      <c r="SHR49"/>
      <c r="SHS49"/>
      <c r="SHT49"/>
      <c r="SHU49"/>
      <c r="SHV49"/>
      <c r="SHW49"/>
      <c r="SHX49"/>
      <c r="SHY49"/>
      <c r="SHZ49"/>
      <c r="SIA49"/>
      <c r="SIB49"/>
      <c r="SIC49"/>
      <c r="SID49"/>
      <c r="SIE49"/>
      <c r="SIF49"/>
      <c r="SIG49"/>
      <c r="SIH49"/>
      <c r="SII49"/>
      <c r="SIJ49"/>
      <c r="SIK49"/>
      <c r="SIL49"/>
      <c r="SIM49"/>
      <c r="SIN49"/>
      <c r="SIO49"/>
      <c r="SIP49"/>
      <c r="SIQ49"/>
      <c r="SIR49"/>
      <c r="SIS49"/>
      <c r="SIT49"/>
      <c r="SIU49"/>
      <c r="SIV49"/>
      <c r="SIW49"/>
      <c r="SIX49"/>
      <c r="SIY49"/>
      <c r="SIZ49"/>
      <c r="SJA49"/>
      <c r="SJB49"/>
      <c r="SJC49"/>
      <c r="SJD49"/>
      <c r="SJE49"/>
      <c r="SJF49"/>
      <c r="SJG49"/>
      <c r="SJH49"/>
      <c r="SJI49"/>
      <c r="SJJ49"/>
      <c r="SJK49"/>
      <c r="SJL49"/>
      <c r="SJM49"/>
      <c r="SJN49"/>
      <c r="SJO49"/>
      <c r="SJP49"/>
      <c r="SJQ49"/>
      <c r="SJR49"/>
      <c r="SJS49"/>
      <c r="SJT49"/>
      <c r="SJU49"/>
      <c r="SJV49"/>
      <c r="SJW49"/>
      <c r="SJX49"/>
      <c r="SJY49"/>
      <c r="SJZ49"/>
      <c r="SKA49"/>
      <c r="SKB49"/>
      <c r="SKC49"/>
      <c r="SKD49"/>
      <c r="SKE49"/>
      <c r="SKF49"/>
      <c r="SKG49"/>
      <c r="SKH49"/>
      <c r="SKI49"/>
      <c r="SKJ49"/>
      <c r="SKK49"/>
      <c r="SKL49"/>
      <c r="SKM49"/>
      <c r="SKN49"/>
      <c r="SKO49"/>
      <c r="SKP49"/>
      <c r="SKQ49"/>
      <c r="SKR49"/>
      <c r="SKS49"/>
      <c r="SKT49"/>
      <c r="SKU49"/>
      <c r="SKV49"/>
      <c r="SKW49"/>
      <c r="SKX49"/>
      <c r="SKY49"/>
      <c r="SKZ49"/>
      <c r="SLA49"/>
      <c r="SLB49"/>
      <c r="SLC49"/>
      <c r="SLD49"/>
      <c r="SLE49"/>
      <c r="SLF49"/>
      <c r="SLG49"/>
      <c r="SLH49"/>
      <c r="SLI49"/>
      <c r="SLJ49"/>
      <c r="SLK49"/>
      <c r="SLL49"/>
      <c r="SLM49"/>
      <c r="SLN49"/>
      <c r="SLO49"/>
      <c r="SLP49"/>
      <c r="SLQ49"/>
      <c r="SLR49"/>
      <c r="SLS49"/>
      <c r="SLT49"/>
      <c r="SLU49"/>
      <c r="SLV49"/>
      <c r="SLW49"/>
      <c r="SLX49"/>
      <c r="SLY49"/>
      <c r="SLZ49"/>
      <c r="SMA49"/>
      <c r="SMB49"/>
      <c r="SMC49"/>
      <c r="SMD49"/>
      <c r="SME49"/>
      <c r="SMF49"/>
      <c r="SMG49"/>
      <c r="SMH49"/>
      <c r="SMI49"/>
      <c r="SMJ49"/>
      <c r="SMK49"/>
      <c r="SML49"/>
      <c r="SMM49"/>
      <c r="SMN49"/>
      <c r="SMO49"/>
      <c r="SMP49"/>
      <c r="SMQ49"/>
      <c r="SMR49"/>
      <c r="SMS49"/>
      <c r="SMT49"/>
      <c r="SMU49"/>
      <c r="SMV49"/>
      <c r="SMW49"/>
      <c r="SMX49"/>
      <c r="SMY49"/>
      <c r="SMZ49"/>
      <c r="SNA49"/>
      <c r="SNB49"/>
      <c r="SNC49"/>
      <c r="SND49"/>
      <c r="SNE49"/>
      <c r="SNF49"/>
      <c r="SNG49"/>
      <c r="SNH49"/>
      <c r="SNI49"/>
      <c r="SNJ49"/>
      <c r="SNK49"/>
      <c r="SNL49"/>
      <c r="SNM49"/>
      <c r="SNN49"/>
      <c r="SNO49"/>
      <c r="SNP49"/>
      <c r="SNQ49"/>
      <c r="SNR49"/>
      <c r="SNS49"/>
      <c r="SNT49"/>
      <c r="SNU49"/>
      <c r="SNV49"/>
      <c r="SNW49"/>
      <c r="SNX49"/>
      <c r="SNY49"/>
      <c r="SNZ49"/>
      <c r="SOA49"/>
      <c r="SOB49"/>
      <c r="SOC49"/>
      <c r="SOD49"/>
      <c r="SOE49"/>
      <c r="SOF49"/>
      <c r="SOG49"/>
      <c r="SOH49"/>
      <c r="SOI49"/>
      <c r="SOJ49"/>
      <c r="SOK49"/>
      <c r="SOL49"/>
      <c r="SOM49"/>
      <c r="SON49"/>
      <c r="SOO49"/>
      <c r="SOP49"/>
      <c r="SOQ49"/>
      <c r="SOR49"/>
      <c r="SOS49"/>
      <c r="SOT49"/>
      <c r="SOU49"/>
      <c r="SOV49"/>
      <c r="SOW49"/>
      <c r="SOX49"/>
      <c r="SOY49"/>
      <c r="SOZ49"/>
      <c r="SPA49"/>
      <c r="SPB49"/>
      <c r="SPC49"/>
      <c r="SPD49"/>
      <c r="SPE49"/>
      <c r="SPF49"/>
      <c r="SPG49"/>
      <c r="SPH49"/>
      <c r="SPI49"/>
      <c r="SPJ49"/>
      <c r="SPK49"/>
      <c r="SPL49"/>
      <c r="SPM49"/>
      <c r="SPN49"/>
      <c r="SPO49"/>
      <c r="SPP49"/>
      <c r="SPQ49"/>
      <c r="SPR49"/>
      <c r="SPS49"/>
      <c r="SPT49"/>
      <c r="SPU49"/>
      <c r="SPV49"/>
      <c r="SPW49"/>
      <c r="SPX49"/>
      <c r="SPY49"/>
      <c r="SPZ49"/>
      <c r="SQA49"/>
      <c r="SQB49"/>
      <c r="SQC49"/>
      <c r="SQD49"/>
      <c r="SQE49"/>
      <c r="SQF49"/>
      <c r="SQG49"/>
      <c r="SQH49"/>
      <c r="SQI49"/>
      <c r="SQJ49"/>
      <c r="SQK49"/>
      <c r="SQL49"/>
      <c r="SQM49"/>
      <c r="SQN49"/>
      <c r="SQO49"/>
      <c r="SQP49"/>
      <c r="SQQ49"/>
      <c r="SQR49"/>
      <c r="SQS49"/>
      <c r="SQT49"/>
      <c r="SQU49"/>
      <c r="SQV49"/>
      <c r="SQW49"/>
      <c r="SQX49"/>
      <c r="SQY49"/>
      <c r="SQZ49"/>
      <c r="SRA49"/>
      <c r="SRB49"/>
      <c r="SRC49"/>
      <c r="SRD49"/>
      <c r="SRE49"/>
      <c r="SRF49"/>
      <c r="SRG49"/>
      <c r="SRH49"/>
      <c r="SRI49"/>
      <c r="SRJ49"/>
      <c r="SRK49"/>
      <c r="SRL49"/>
      <c r="SRM49"/>
      <c r="SRN49"/>
      <c r="SRO49"/>
      <c r="SRP49"/>
      <c r="SRQ49"/>
      <c r="SRR49"/>
      <c r="SRS49"/>
      <c r="SRT49"/>
      <c r="SRU49"/>
      <c r="SRV49"/>
      <c r="SRW49"/>
      <c r="SRX49"/>
      <c r="SRY49"/>
      <c r="SRZ49"/>
      <c r="SSA49"/>
      <c r="SSB49"/>
      <c r="SSC49"/>
      <c r="SSD49"/>
      <c r="SSE49"/>
      <c r="SSF49"/>
      <c r="SSG49"/>
      <c r="SSH49"/>
      <c r="SSI49"/>
      <c r="SSJ49"/>
      <c r="SSK49"/>
      <c r="SSL49"/>
      <c r="SSM49"/>
      <c r="SSN49"/>
      <c r="SSO49"/>
      <c r="SSP49"/>
      <c r="SSQ49"/>
      <c r="SSR49"/>
      <c r="SSS49"/>
      <c r="SST49"/>
      <c r="SSU49"/>
      <c r="SSV49"/>
      <c r="SSW49"/>
      <c r="SSX49"/>
      <c r="SSY49"/>
      <c r="SSZ49"/>
      <c r="STA49"/>
      <c r="STB49"/>
      <c r="STC49"/>
      <c r="STD49"/>
      <c r="STE49"/>
      <c r="STF49"/>
      <c r="STG49"/>
      <c r="STH49"/>
      <c r="STI49"/>
      <c r="STJ49"/>
      <c r="STK49"/>
      <c r="STL49"/>
      <c r="STM49"/>
      <c r="STN49"/>
      <c r="STO49"/>
      <c r="STP49"/>
      <c r="STQ49"/>
      <c r="STR49"/>
      <c r="STS49"/>
      <c r="STT49"/>
      <c r="STU49"/>
      <c r="STV49"/>
      <c r="STW49"/>
      <c r="STX49"/>
      <c r="STY49"/>
      <c r="STZ49"/>
      <c r="SUA49"/>
      <c r="SUB49"/>
      <c r="SUC49"/>
      <c r="SUD49"/>
      <c r="SUE49"/>
      <c r="SUF49"/>
      <c r="SUG49"/>
      <c r="SUH49"/>
      <c r="SUI49"/>
      <c r="SUJ49"/>
      <c r="SUK49"/>
      <c r="SUL49"/>
      <c r="SUM49"/>
      <c r="SUN49"/>
      <c r="SUO49"/>
      <c r="SUP49"/>
      <c r="SUQ49"/>
      <c r="SUR49"/>
      <c r="SUS49"/>
      <c r="SUT49"/>
      <c r="SUU49"/>
      <c r="SUV49"/>
      <c r="SUW49"/>
      <c r="SUX49"/>
      <c r="SUY49"/>
      <c r="SUZ49"/>
      <c r="SVA49"/>
      <c r="SVB49"/>
      <c r="SVC49"/>
      <c r="SVD49"/>
      <c r="SVE49"/>
      <c r="SVF49"/>
      <c r="SVG49"/>
      <c r="SVH49"/>
      <c r="SVI49"/>
      <c r="SVJ49"/>
      <c r="SVK49"/>
      <c r="SVL49"/>
      <c r="SVM49"/>
      <c r="SVN49"/>
      <c r="SVO49"/>
      <c r="SVP49"/>
      <c r="SVQ49"/>
      <c r="SVR49"/>
      <c r="SVS49"/>
      <c r="SVT49"/>
      <c r="SVU49"/>
      <c r="SVV49"/>
      <c r="SVW49"/>
      <c r="SVX49"/>
      <c r="SVY49"/>
      <c r="SVZ49"/>
      <c r="SWA49"/>
      <c r="SWB49"/>
      <c r="SWC49"/>
      <c r="SWD49"/>
      <c r="SWE49"/>
      <c r="SWF49"/>
      <c r="SWG49"/>
      <c r="SWH49"/>
      <c r="SWI49"/>
      <c r="SWJ49"/>
      <c r="SWK49"/>
      <c r="SWL49"/>
      <c r="SWM49"/>
      <c r="SWN49"/>
      <c r="SWO49"/>
      <c r="SWP49"/>
      <c r="SWQ49"/>
      <c r="SWR49"/>
      <c r="SWS49"/>
      <c r="SWT49"/>
      <c r="SWU49"/>
      <c r="SWV49"/>
      <c r="SWW49"/>
      <c r="SWX49"/>
      <c r="SWY49"/>
      <c r="SWZ49"/>
      <c r="SXA49"/>
      <c r="SXB49"/>
      <c r="SXC49"/>
      <c r="SXD49"/>
      <c r="SXE49"/>
      <c r="SXF49"/>
      <c r="SXG49"/>
      <c r="SXH49"/>
      <c r="SXI49"/>
      <c r="SXJ49"/>
      <c r="SXK49"/>
      <c r="SXL49"/>
      <c r="SXM49"/>
      <c r="SXN49"/>
      <c r="SXO49"/>
      <c r="SXP49"/>
      <c r="SXQ49"/>
      <c r="SXR49"/>
      <c r="SXS49"/>
      <c r="SXT49"/>
      <c r="SXU49"/>
      <c r="SXV49"/>
      <c r="SXW49"/>
      <c r="SXX49"/>
      <c r="SXY49"/>
      <c r="SXZ49"/>
      <c r="SYA49"/>
      <c r="SYB49"/>
      <c r="SYC49"/>
      <c r="SYD49"/>
      <c r="SYE49"/>
      <c r="SYF49"/>
      <c r="SYG49"/>
      <c r="SYH49"/>
      <c r="SYI49"/>
      <c r="SYJ49"/>
      <c r="SYK49"/>
      <c r="SYL49"/>
      <c r="SYM49"/>
      <c r="SYN49"/>
      <c r="SYO49"/>
      <c r="SYP49"/>
      <c r="SYQ49"/>
      <c r="SYR49"/>
      <c r="SYS49"/>
      <c r="SYT49"/>
      <c r="SYU49"/>
      <c r="SYV49"/>
      <c r="SYW49"/>
      <c r="SYX49"/>
      <c r="SYY49"/>
      <c r="SYZ49"/>
      <c r="SZA49"/>
      <c r="SZB49"/>
      <c r="SZC49"/>
      <c r="SZD49"/>
      <c r="SZE49"/>
      <c r="SZF49"/>
      <c r="SZG49"/>
      <c r="SZH49"/>
      <c r="SZI49"/>
      <c r="SZJ49"/>
      <c r="SZK49"/>
      <c r="SZL49"/>
      <c r="SZM49"/>
      <c r="SZN49"/>
      <c r="SZO49"/>
      <c r="SZP49"/>
      <c r="SZQ49"/>
      <c r="SZR49"/>
      <c r="SZS49"/>
      <c r="SZT49"/>
      <c r="SZU49"/>
      <c r="SZV49"/>
      <c r="SZW49"/>
      <c r="SZX49"/>
      <c r="SZY49"/>
      <c r="SZZ49"/>
      <c r="TAA49"/>
      <c r="TAB49"/>
      <c r="TAC49"/>
      <c r="TAD49"/>
      <c r="TAE49"/>
      <c r="TAF49"/>
      <c r="TAG49"/>
      <c r="TAH49"/>
      <c r="TAI49"/>
      <c r="TAJ49"/>
      <c r="TAK49"/>
      <c r="TAL49"/>
      <c r="TAM49"/>
      <c r="TAN49"/>
      <c r="TAO49"/>
      <c r="TAP49"/>
      <c r="TAQ49"/>
      <c r="TAR49"/>
      <c r="TAS49"/>
      <c r="TAT49"/>
      <c r="TAU49"/>
      <c r="TAV49"/>
      <c r="TAW49"/>
      <c r="TAX49"/>
      <c r="TAY49"/>
      <c r="TAZ49"/>
      <c r="TBA49"/>
      <c r="TBB49"/>
      <c r="TBC49"/>
      <c r="TBD49"/>
      <c r="TBE49"/>
      <c r="TBF49"/>
      <c r="TBG49"/>
      <c r="TBH49"/>
      <c r="TBI49"/>
      <c r="TBJ49"/>
      <c r="TBK49"/>
      <c r="TBL49"/>
      <c r="TBM49"/>
      <c r="TBN49"/>
      <c r="TBO49"/>
      <c r="TBP49"/>
      <c r="TBQ49"/>
      <c r="TBR49"/>
      <c r="TBS49"/>
      <c r="TBT49"/>
      <c r="TBU49"/>
      <c r="TBV49"/>
      <c r="TBW49"/>
      <c r="TBX49"/>
      <c r="TBY49"/>
      <c r="TBZ49"/>
      <c r="TCA49"/>
      <c r="TCB49"/>
      <c r="TCC49"/>
      <c r="TCD49"/>
      <c r="TCE49"/>
      <c r="TCF49"/>
      <c r="TCG49"/>
      <c r="TCH49"/>
      <c r="TCI49"/>
      <c r="TCJ49"/>
      <c r="TCK49"/>
      <c r="TCL49"/>
      <c r="TCM49"/>
      <c r="TCN49"/>
      <c r="TCO49"/>
      <c r="TCP49"/>
      <c r="TCQ49"/>
      <c r="TCR49"/>
      <c r="TCS49"/>
      <c r="TCT49"/>
      <c r="TCU49"/>
      <c r="TCV49"/>
      <c r="TCW49"/>
      <c r="TCX49"/>
      <c r="TCY49"/>
      <c r="TCZ49"/>
      <c r="TDA49"/>
      <c r="TDB49"/>
      <c r="TDC49"/>
      <c r="TDD49"/>
      <c r="TDE49"/>
      <c r="TDF49"/>
      <c r="TDG49"/>
      <c r="TDH49"/>
      <c r="TDI49"/>
      <c r="TDJ49"/>
      <c r="TDK49"/>
      <c r="TDL49"/>
      <c r="TDM49"/>
      <c r="TDN49"/>
      <c r="TDO49"/>
      <c r="TDP49"/>
      <c r="TDQ49"/>
      <c r="TDR49"/>
      <c r="TDS49"/>
      <c r="TDT49"/>
      <c r="TDU49"/>
      <c r="TDV49"/>
      <c r="TDW49"/>
      <c r="TDX49"/>
      <c r="TDY49"/>
      <c r="TDZ49"/>
      <c r="TEA49"/>
      <c r="TEB49"/>
      <c r="TEC49"/>
      <c r="TED49"/>
      <c r="TEE49"/>
      <c r="TEF49"/>
      <c r="TEG49"/>
      <c r="TEH49"/>
      <c r="TEI49"/>
      <c r="TEJ49"/>
      <c r="TEK49"/>
      <c r="TEL49"/>
      <c r="TEM49"/>
      <c r="TEN49"/>
      <c r="TEO49"/>
      <c r="TEP49"/>
      <c r="TEQ49"/>
      <c r="TER49"/>
      <c r="TES49"/>
      <c r="TET49"/>
      <c r="TEU49"/>
      <c r="TEV49"/>
      <c r="TEW49"/>
      <c r="TEX49"/>
      <c r="TEY49"/>
      <c r="TEZ49"/>
      <c r="TFA49"/>
      <c r="TFB49"/>
      <c r="TFC49"/>
      <c r="TFD49"/>
      <c r="TFE49"/>
      <c r="TFF49"/>
      <c r="TFG49"/>
      <c r="TFH49"/>
      <c r="TFI49"/>
      <c r="TFJ49"/>
      <c r="TFK49"/>
      <c r="TFL49"/>
      <c r="TFM49"/>
      <c r="TFN49"/>
      <c r="TFO49"/>
      <c r="TFP49"/>
      <c r="TFQ49"/>
      <c r="TFR49"/>
      <c r="TFS49"/>
      <c r="TFT49"/>
      <c r="TFU49"/>
      <c r="TFV49"/>
      <c r="TFW49"/>
      <c r="TFX49"/>
      <c r="TFY49"/>
      <c r="TFZ49"/>
      <c r="TGA49"/>
      <c r="TGB49"/>
      <c r="TGC49"/>
      <c r="TGD49"/>
      <c r="TGE49"/>
      <c r="TGF49"/>
      <c r="TGG49"/>
      <c r="TGH49"/>
      <c r="TGI49"/>
      <c r="TGJ49"/>
      <c r="TGK49"/>
      <c r="TGL49"/>
      <c r="TGM49"/>
      <c r="TGN49"/>
      <c r="TGO49"/>
      <c r="TGP49"/>
      <c r="TGQ49"/>
      <c r="TGR49"/>
      <c r="TGS49"/>
      <c r="TGT49"/>
      <c r="TGU49"/>
      <c r="TGV49"/>
      <c r="TGW49"/>
      <c r="TGX49"/>
      <c r="TGY49"/>
      <c r="TGZ49"/>
      <c r="THA49"/>
      <c r="THB49"/>
      <c r="THC49"/>
      <c r="THD49"/>
      <c r="THE49"/>
      <c r="THF49"/>
      <c r="THG49"/>
      <c r="THH49"/>
      <c r="THI49"/>
      <c r="THJ49"/>
      <c r="THK49"/>
      <c r="THL49"/>
      <c r="THM49"/>
      <c r="THN49"/>
      <c r="THO49"/>
      <c r="THP49"/>
      <c r="THQ49"/>
      <c r="THR49"/>
      <c r="THS49"/>
      <c r="THT49"/>
      <c r="THU49"/>
      <c r="THV49"/>
      <c r="THW49"/>
      <c r="THX49"/>
      <c r="THY49"/>
      <c r="THZ49"/>
      <c r="TIA49"/>
      <c r="TIB49"/>
      <c r="TIC49"/>
      <c r="TID49"/>
      <c r="TIE49"/>
      <c r="TIF49"/>
      <c r="TIG49"/>
      <c r="TIH49"/>
      <c r="TII49"/>
      <c r="TIJ49"/>
      <c r="TIK49"/>
      <c r="TIL49"/>
      <c r="TIM49"/>
      <c r="TIN49"/>
      <c r="TIO49"/>
      <c r="TIP49"/>
      <c r="TIQ49"/>
      <c r="TIR49"/>
      <c r="TIS49"/>
      <c r="TIT49"/>
      <c r="TIU49"/>
      <c r="TIV49"/>
      <c r="TIW49"/>
      <c r="TIX49"/>
      <c r="TIY49"/>
      <c r="TIZ49"/>
      <c r="TJA49"/>
      <c r="TJB49"/>
      <c r="TJC49"/>
      <c r="TJD49"/>
      <c r="TJE49"/>
      <c r="TJF49"/>
      <c r="TJG49"/>
      <c r="TJH49"/>
      <c r="TJI49"/>
      <c r="TJJ49"/>
      <c r="TJK49"/>
      <c r="TJL49"/>
      <c r="TJM49"/>
      <c r="TJN49"/>
      <c r="TJO49"/>
      <c r="TJP49"/>
      <c r="TJQ49"/>
      <c r="TJR49"/>
      <c r="TJS49"/>
      <c r="TJT49"/>
      <c r="TJU49"/>
      <c r="TJV49"/>
      <c r="TJW49"/>
      <c r="TJX49"/>
      <c r="TJY49"/>
      <c r="TJZ49"/>
      <c r="TKA49"/>
      <c r="TKB49"/>
      <c r="TKC49"/>
      <c r="TKD49"/>
      <c r="TKE49"/>
      <c r="TKF49"/>
      <c r="TKG49"/>
      <c r="TKH49"/>
      <c r="TKI49"/>
      <c r="TKJ49"/>
      <c r="TKK49"/>
      <c r="TKL49"/>
      <c r="TKM49"/>
      <c r="TKN49"/>
      <c r="TKO49"/>
      <c r="TKP49"/>
      <c r="TKQ49"/>
      <c r="TKR49"/>
      <c r="TKS49"/>
      <c r="TKT49"/>
      <c r="TKU49"/>
      <c r="TKV49"/>
      <c r="TKW49"/>
      <c r="TKX49"/>
      <c r="TKY49"/>
      <c r="TKZ49"/>
      <c r="TLA49"/>
      <c r="TLB49"/>
      <c r="TLC49"/>
      <c r="TLD49"/>
      <c r="TLE49"/>
      <c r="TLF49"/>
      <c r="TLG49"/>
      <c r="TLH49"/>
      <c r="TLI49"/>
      <c r="TLJ49"/>
      <c r="TLK49"/>
      <c r="TLL49"/>
      <c r="TLM49"/>
      <c r="TLN49"/>
      <c r="TLO49"/>
      <c r="TLP49"/>
      <c r="TLQ49"/>
      <c r="TLR49"/>
      <c r="TLS49"/>
      <c r="TLT49"/>
      <c r="TLU49"/>
      <c r="TLV49"/>
      <c r="TLW49"/>
      <c r="TLX49"/>
      <c r="TLY49"/>
      <c r="TLZ49"/>
      <c r="TMA49"/>
      <c r="TMB49"/>
      <c r="TMC49"/>
      <c r="TMD49"/>
      <c r="TME49"/>
      <c r="TMF49"/>
      <c r="TMG49"/>
      <c r="TMH49"/>
      <c r="TMI49"/>
      <c r="TMJ49"/>
      <c r="TMK49"/>
      <c r="TML49"/>
      <c r="TMM49"/>
      <c r="TMN49"/>
      <c r="TMO49"/>
      <c r="TMP49"/>
      <c r="TMQ49"/>
      <c r="TMR49"/>
      <c r="TMS49"/>
      <c r="TMT49"/>
      <c r="TMU49"/>
      <c r="TMV49"/>
      <c r="TMW49"/>
      <c r="TMX49"/>
      <c r="TMY49"/>
      <c r="TMZ49"/>
      <c r="TNA49"/>
      <c r="TNB49"/>
      <c r="TNC49"/>
      <c r="TND49"/>
      <c r="TNE49"/>
      <c r="TNF49"/>
      <c r="TNG49"/>
      <c r="TNH49"/>
      <c r="TNI49"/>
      <c r="TNJ49"/>
      <c r="TNK49"/>
      <c r="TNL49"/>
      <c r="TNM49"/>
      <c r="TNN49"/>
      <c r="TNO49"/>
      <c r="TNP49"/>
      <c r="TNQ49"/>
      <c r="TNR49"/>
      <c r="TNS49"/>
      <c r="TNT49"/>
      <c r="TNU49"/>
      <c r="TNV49"/>
      <c r="TNW49"/>
      <c r="TNX49"/>
      <c r="TNY49"/>
      <c r="TNZ49"/>
      <c r="TOA49"/>
      <c r="TOB49"/>
      <c r="TOC49"/>
      <c r="TOD49"/>
      <c r="TOE49"/>
      <c r="TOF49"/>
      <c r="TOG49"/>
      <c r="TOH49"/>
      <c r="TOI49"/>
      <c r="TOJ49"/>
      <c r="TOK49"/>
      <c r="TOL49"/>
      <c r="TOM49"/>
      <c r="TON49"/>
      <c r="TOO49"/>
      <c r="TOP49"/>
      <c r="TOQ49"/>
      <c r="TOR49"/>
      <c r="TOS49"/>
      <c r="TOT49"/>
      <c r="TOU49"/>
      <c r="TOV49"/>
      <c r="TOW49"/>
      <c r="TOX49"/>
      <c r="TOY49"/>
      <c r="TOZ49"/>
      <c r="TPA49"/>
      <c r="TPB49"/>
      <c r="TPC49"/>
      <c r="TPD49"/>
      <c r="TPE49"/>
      <c r="TPF49"/>
      <c r="TPG49"/>
      <c r="TPH49"/>
      <c r="TPI49"/>
      <c r="TPJ49"/>
      <c r="TPK49"/>
      <c r="TPL49"/>
      <c r="TPM49"/>
      <c r="TPN49"/>
      <c r="TPO49"/>
      <c r="TPP49"/>
      <c r="TPQ49"/>
      <c r="TPR49"/>
      <c r="TPS49"/>
      <c r="TPT49"/>
      <c r="TPU49"/>
      <c r="TPV49"/>
      <c r="TPW49"/>
      <c r="TPX49"/>
      <c r="TPY49"/>
      <c r="TPZ49"/>
      <c r="TQA49"/>
      <c r="TQB49"/>
      <c r="TQC49"/>
      <c r="TQD49"/>
      <c r="TQE49"/>
      <c r="TQF49"/>
      <c r="TQG49"/>
      <c r="TQH49"/>
      <c r="TQI49"/>
      <c r="TQJ49"/>
      <c r="TQK49"/>
      <c r="TQL49"/>
      <c r="TQM49"/>
      <c r="TQN49"/>
      <c r="TQO49"/>
      <c r="TQP49"/>
      <c r="TQQ49"/>
      <c r="TQR49"/>
      <c r="TQS49"/>
      <c r="TQT49"/>
      <c r="TQU49"/>
      <c r="TQV49"/>
      <c r="TQW49"/>
      <c r="TQX49"/>
      <c r="TQY49"/>
      <c r="TQZ49"/>
      <c r="TRA49"/>
      <c r="TRB49"/>
      <c r="TRC49"/>
      <c r="TRD49"/>
      <c r="TRE49"/>
      <c r="TRF49"/>
      <c r="TRG49"/>
      <c r="TRH49"/>
      <c r="TRI49"/>
      <c r="TRJ49"/>
      <c r="TRK49"/>
      <c r="TRL49"/>
      <c r="TRM49"/>
      <c r="TRN49"/>
      <c r="TRO49"/>
      <c r="TRP49"/>
      <c r="TRQ49"/>
      <c r="TRR49"/>
      <c r="TRS49"/>
      <c r="TRT49"/>
      <c r="TRU49"/>
      <c r="TRV49"/>
      <c r="TRW49"/>
      <c r="TRX49"/>
      <c r="TRY49"/>
      <c r="TRZ49"/>
      <c r="TSA49"/>
      <c r="TSB49"/>
      <c r="TSC49"/>
      <c r="TSD49"/>
      <c r="TSE49"/>
      <c r="TSF49"/>
      <c r="TSG49"/>
      <c r="TSH49"/>
      <c r="TSI49"/>
      <c r="TSJ49"/>
      <c r="TSK49"/>
      <c r="TSL49"/>
      <c r="TSM49"/>
      <c r="TSN49"/>
      <c r="TSO49"/>
      <c r="TSP49"/>
      <c r="TSQ49"/>
      <c r="TSR49"/>
      <c r="TSS49"/>
      <c r="TST49"/>
      <c r="TSU49"/>
      <c r="TSV49"/>
      <c r="TSW49"/>
      <c r="TSX49"/>
      <c r="TSY49"/>
      <c r="TSZ49"/>
      <c r="TTA49"/>
      <c r="TTB49"/>
      <c r="TTC49"/>
      <c r="TTD49"/>
      <c r="TTE49"/>
      <c r="TTF49"/>
      <c r="TTG49"/>
      <c r="TTH49"/>
      <c r="TTI49"/>
      <c r="TTJ49"/>
      <c r="TTK49"/>
      <c r="TTL49"/>
      <c r="TTM49"/>
      <c r="TTN49"/>
      <c r="TTO49"/>
      <c r="TTP49"/>
      <c r="TTQ49"/>
      <c r="TTR49"/>
      <c r="TTS49"/>
      <c r="TTT49"/>
      <c r="TTU49"/>
      <c r="TTV49"/>
      <c r="TTW49"/>
      <c r="TTX49"/>
      <c r="TTY49"/>
      <c r="TTZ49"/>
      <c r="TUA49"/>
      <c r="TUB49"/>
      <c r="TUC49"/>
      <c r="TUD49"/>
      <c r="TUE49"/>
      <c r="TUF49"/>
      <c r="TUG49"/>
      <c r="TUH49"/>
      <c r="TUI49"/>
      <c r="TUJ49"/>
      <c r="TUK49"/>
      <c r="TUL49"/>
      <c r="TUM49"/>
      <c r="TUN49"/>
      <c r="TUO49"/>
      <c r="TUP49"/>
      <c r="TUQ49"/>
      <c r="TUR49"/>
      <c r="TUS49"/>
      <c r="TUT49"/>
      <c r="TUU49"/>
      <c r="TUV49"/>
      <c r="TUW49"/>
      <c r="TUX49"/>
      <c r="TUY49"/>
      <c r="TUZ49"/>
      <c r="TVA49"/>
      <c r="TVB49"/>
      <c r="TVC49"/>
      <c r="TVD49"/>
      <c r="TVE49"/>
      <c r="TVF49"/>
      <c r="TVG49"/>
      <c r="TVH49"/>
      <c r="TVI49"/>
      <c r="TVJ49"/>
      <c r="TVK49"/>
      <c r="TVL49"/>
      <c r="TVM49"/>
      <c r="TVN49"/>
      <c r="TVO49"/>
      <c r="TVP49"/>
      <c r="TVQ49"/>
      <c r="TVR49"/>
      <c r="TVS49"/>
      <c r="TVT49"/>
      <c r="TVU49"/>
      <c r="TVV49"/>
      <c r="TVW49"/>
      <c r="TVX49"/>
      <c r="TVY49"/>
      <c r="TVZ49"/>
      <c r="TWA49"/>
      <c r="TWB49"/>
      <c r="TWC49"/>
      <c r="TWD49"/>
      <c r="TWE49"/>
      <c r="TWF49"/>
      <c r="TWG49"/>
      <c r="TWH49"/>
      <c r="TWI49"/>
      <c r="TWJ49"/>
      <c r="TWK49"/>
      <c r="TWL49"/>
      <c r="TWM49"/>
      <c r="TWN49"/>
      <c r="TWO49"/>
      <c r="TWP49"/>
      <c r="TWQ49"/>
      <c r="TWR49"/>
      <c r="TWS49"/>
      <c r="TWT49"/>
      <c r="TWU49"/>
      <c r="TWV49"/>
      <c r="TWW49"/>
      <c r="TWX49"/>
      <c r="TWY49"/>
      <c r="TWZ49"/>
      <c r="TXA49"/>
      <c r="TXB49"/>
      <c r="TXC49"/>
      <c r="TXD49"/>
      <c r="TXE49"/>
      <c r="TXF49"/>
      <c r="TXG49"/>
      <c r="TXH49"/>
      <c r="TXI49"/>
      <c r="TXJ49"/>
      <c r="TXK49"/>
      <c r="TXL49"/>
      <c r="TXM49"/>
      <c r="TXN49"/>
      <c r="TXO49"/>
      <c r="TXP49"/>
      <c r="TXQ49"/>
      <c r="TXR49"/>
      <c r="TXS49"/>
      <c r="TXT49"/>
      <c r="TXU49"/>
      <c r="TXV49"/>
      <c r="TXW49"/>
      <c r="TXX49"/>
      <c r="TXY49"/>
      <c r="TXZ49"/>
      <c r="TYA49"/>
      <c r="TYB49"/>
      <c r="TYC49"/>
      <c r="TYD49"/>
      <c r="TYE49"/>
      <c r="TYF49"/>
      <c r="TYG49"/>
      <c r="TYH49"/>
      <c r="TYI49"/>
      <c r="TYJ49"/>
      <c r="TYK49"/>
      <c r="TYL49"/>
      <c r="TYM49"/>
      <c r="TYN49"/>
      <c r="TYO49"/>
      <c r="TYP49"/>
      <c r="TYQ49"/>
      <c r="TYR49"/>
      <c r="TYS49"/>
      <c r="TYT49"/>
      <c r="TYU49"/>
      <c r="TYV49"/>
      <c r="TYW49"/>
      <c r="TYX49"/>
      <c r="TYY49"/>
      <c r="TYZ49"/>
      <c r="TZA49"/>
      <c r="TZB49"/>
      <c r="TZC49"/>
      <c r="TZD49"/>
      <c r="TZE49"/>
      <c r="TZF49"/>
      <c r="TZG49"/>
      <c r="TZH49"/>
      <c r="TZI49"/>
      <c r="TZJ49"/>
      <c r="TZK49"/>
      <c r="TZL49"/>
      <c r="TZM49"/>
      <c r="TZN49"/>
      <c r="TZO49"/>
      <c r="TZP49"/>
      <c r="TZQ49"/>
      <c r="TZR49"/>
      <c r="TZS49"/>
      <c r="TZT49"/>
      <c r="TZU49"/>
      <c r="TZV49"/>
      <c r="TZW49"/>
      <c r="TZX49"/>
      <c r="TZY49"/>
      <c r="TZZ49"/>
      <c r="UAA49"/>
      <c r="UAB49"/>
      <c r="UAC49"/>
      <c r="UAD49"/>
      <c r="UAE49"/>
      <c r="UAF49"/>
      <c r="UAG49"/>
      <c r="UAH49"/>
      <c r="UAI49"/>
      <c r="UAJ49"/>
      <c r="UAK49"/>
      <c r="UAL49"/>
      <c r="UAM49"/>
      <c r="UAN49"/>
      <c r="UAO49"/>
      <c r="UAP49"/>
      <c r="UAQ49"/>
      <c r="UAR49"/>
      <c r="UAS49"/>
      <c r="UAT49"/>
      <c r="UAU49"/>
      <c r="UAV49"/>
      <c r="UAW49"/>
      <c r="UAX49"/>
      <c r="UAY49"/>
      <c r="UAZ49"/>
      <c r="UBA49"/>
      <c r="UBB49"/>
      <c r="UBC49"/>
      <c r="UBD49"/>
      <c r="UBE49"/>
      <c r="UBF49"/>
      <c r="UBG49"/>
      <c r="UBH49"/>
      <c r="UBI49"/>
      <c r="UBJ49"/>
      <c r="UBK49"/>
      <c r="UBL49"/>
      <c r="UBM49"/>
      <c r="UBN49"/>
      <c r="UBO49"/>
      <c r="UBP49"/>
      <c r="UBQ49"/>
      <c r="UBR49"/>
      <c r="UBS49"/>
      <c r="UBT49"/>
      <c r="UBU49"/>
      <c r="UBV49"/>
      <c r="UBW49"/>
      <c r="UBX49"/>
      <c r="UBY49"/>
      <c r="UBZ49"/>
      <c r="UCA49"/>
      <c r="UCB49"/>
      <c r="UCC49"/>
      <c r="UCD49"/>
      <c r="UCE49"/>
      <c r="UCF49"/>
      <c r="UCG49"/>
      <c r="UCH49"/>
      <c r="UCI49"/>
      <c r="UCJ49"/>
      <c r="UCK49"/>
      <c r="UCL49"/>
      <c r="UCM49"/>
      <c r="UCN49"/>
      <c r="UCO49"/>
      <c r="UCP49"/>
      <c r="UCQ49"/>
      <c r="UCR49"/>
      <c r="UCS49"/>
      <c r="UCT49"/>
      <c r="UCU49"/>
      <c r="UCV49"/>
      <c r="UCW49"/>
      <c r="UCX49"/>
      <c r="UCY49"/>
      <c r="UCZ49"/>
      <c r="UDA49"/>
      <c r="UDB49"/>
      <c r="UDC49"/>
      <c r="UDD49"/>
      <c r="UDE49"/>
      <c r="UDF49"/>
      <c r="UDG49"/>
      <c r="UDH49"/>
      <c r="UDI49"/>
      <c r="UDJ49"/>
      <c r="UDK49"/>
      <c r="UDL49"/>
      <c r="UDM49"/>
      <c r="UDN49"/>
      <c r="UDO49"/>
      <c r="UDP49"/>
      <c r="UDQ49"/>
      <c r="UDR49"/>
      <c r="UDS49"/>
      <c r="UDT49"/>
      <c r="UDU49"/>
      <c r="UDV49"/>
      <c r="UDW49"/>
      <c r="UDX49"/>
      <c r="UDY49"/>
      <c r="UDZ49"/>
      <c r="UEA49"/>
      <c r="UEB49"/>
      <c r="UEC49"/>
      <c r="UED49"/>
      <c r="UEE49"/>
      <c r="UEF49"/>
      <c r="UEG49"/>
      <c r="UEH49"/>
      <c r="UEI49"/>
      <c r="UEJ49"/>
      <c r="UEK49"/>
      <c r="UEL49"/>
      <c r="UEM49"/>
      <c r="UEN49"/>
      <c r="UEO49"/>
      <c r="UEP49"/>
      <c r="UEQ49"/>
      <c r="UER49"/>
      <c r="UES49"/>
      <c r="UET49"/>
      <c r="UEU49"/>
      <c r="UEV49"/>
      <c r="UEW49"/>
      <c r="UEX49"/>
      <c r="UEY49"/>
      <c r="UEZ49"/>
      <c r="UFA49"/>
      <c r="UFB49"/>
      <c r="UFC49"/>
      <c r="UFD49"/>
      <c r="UFE49"/>
      <c r="UFF49"/>
      <c r="UFG49"/>
      <c r="UFH49"/>
      <c r="UFI49"/>
      <c r="UFJ49"/>
      <c r="UFK49"/>
      <c r="UFL49"/>
      <c r="UFM49"/>
      <c r="UFN49"/>
      <c r="UFO49"/>
      <c r="UFP49"/>
      <c r="UFQ49"/>
      <c r="UFR49"/>
      <c r="UFS49"/>
      <c r="UFT49"/>
      <c r="UFU49"/>
      <c r="UFV49"/>
      <c r="UFW49"/>
      <c r="UFX49"/>
      <c r="UFY49"/>
      <c r="UFZ49"/>
      <c r="UGA49"/>
      <c r="UGB49"/>
      <c r="UGC49"/>
      <c r="UGD49"/>
      <c r="UGE49"/>
      <c r="UGF49"/>
      <c r="UGG49"/>
      <c r="UGH49"/>
      <c r="UGI49"/>
      <c r="UGJ49"/>
      <c r="UGK49"/>
      <c r="UGL49"/>
      <c r="UGM49"/>
      <c r="UGN49"/>
      <c r="UGO49"/>
      <c r="UGP49"/>
      <c r="UGQ49"/>
      <c r="UGR49"/>
      <c r="UGS49"/>
      <c r="UGT49"/>
      <c r="UGU49"/>
      <c r="UGV49"/>
      <c r="UGW49"/>
      <c r="UGX49"/>
      <c r="UGY49"/>
      <c r="UGZ49"/>
      <c r="UHA49"/>
      <c r="UHB49"/>
      <c r="UHC49"/>
      <c r="UHD49"/>
      <c r="UHE49"/>
      <c r="UHF49"/>
      <c r="UHG49"/>
      <c r="UHH49"/>
      <c r="UHI49"/>
      <c r="UHJ49"/>
      <c r="UHK49"/>
      <c r="UHL49"/>
      <c r="UHM49"/>
      <c r="UHN49"/>
      <c r="UHO49"/>
      <c r="UHP49"/>
      <c r="UHQ49"/>
      <c r="UHR49"/>
      <c r="UHS49"/>
      <c r="UHT49"/>
      <c r="UHU49"/>
      <c r="UHV49"/>
      <c r="UHW49"/>
      <c r="UHX49"/>
      <c r="UHY49"/>
      <c r="UHZ49"/>
      <c r="UIA49"/>
      <c r="UIB49"/>
      <c r="UIC49"/>
      <c r="UID49"/>
      <c r="UIE49"/>
      <c r="UIF49"/>
      <c r="UIG49"/>
      <c r="UIH49"/>
      <c r="UII49"/>
      <c r="UIJ49"/>
      <c r="UIK49"/>
      <c r="UIL49"/>
      <c r="UIM49"/>
      <c r="UIN49"/>
      <c r="UIO49"/>
      <c r="UIP49"/>
      <c r="UIQ49"/>
      <c r="UIR49"/>
      <c r="UIS49"/>
      <c r="UIT49"/>
      <c r="UIU49"/>
      <c r="UIV49"/>
      <c r="UIW49"/>
      <c r="UIX49"/>
      <c r="UIY49"/>
      <c r="UIZ49"/>
      <c r="UJA49"/>
      <c r="UJB49"/>
      <c r="UJC49"/>
      <c r="UJD49"/>
      <c r="UJE49"/>
      <c r="UJF49"/>
      <c r="UJG49"/>
      <c r="UJH49"/>
      <c r="UJI49"/>
      <c r="UJJ49"/>
      <c r="UJK49"/>
      <c r="UJL49"/>
      <c r="UJM49"/>
      <c r="UJN49"/>
      <c r="UJO49"/>
      <c r="UJP49"/>
      <c r="UJQ49"/>
      <c r="UJR49"/>
      <c r="UJS49"/>
      <c r="UJT49"/>
      <c r="UJU49"/>
      <c r="UJV49"/>
      <c r="UJW49"/>
      <c r="UJX49"/>
      <c r="UJY49"/>
      <c r="UJZ49"/>
      <c r="UKA49"/>
      <c r="UKB49"/>
      <c r="UKC49"/>
      <c r="UKD49"/>
      <c r="UKE49"/>
      <c r="UKF49"/>
      <c r="UKG49"/>
      <c r="UKH49"/>
      <c r="UKI49"/>
      <c r="UKJ49"/>
      <c r="UKK49"/>
      <c r="UKL49"/>
      <c r="UKM49"/>
      <c r="UKN49"/>
      <c r="UKO49"/>
      <c r="UKP49"/>
      <c r="UKQ49"/>
      <c r="UKR49"/>
      <c r="UKS49"/>
      <c r="UKT49"/>
      <c r="UKU49"/>
      <c r="UKV49"/>
      <c r="UKW49"/>
      <c r="UKX49"/>
      <c r="UKY49"/>
      <c r="UKZ49"/>
      <c r="ULA49"/>
      <c r="ULB49"/>
      <c r="ULC49"/>
      <c r="ULD49"/>
      <c r="ULE49"/>
      <c r="ULF49"/>
      <c r="ULG49"/>
      <c r="ULH49"/>
      <c r="ULI49"/>
      <c r="ULJ49"/>
      <c r="ULK49"/>
      <c r="ULL49"/>
      <c r="ULM49"/>
      <c r="ULN49"/>
      <c r="ULO49"/>
      <c r="ULP49"/>
      <c r="ULQ49"/>
      <c r="ULR49"/>
      <c r="ULS49"/>
      <c r="ULT49"/>
      <c r="ULU49"/>
      <c r="ULV49"/>
      <c r="ULW49"/>
      <c r="ULX49"/>
      <c r="ULY49"/>
      <c r="ULZ49"/>
      <c r="UMA49"/>
      <c r="UMB49"/>
      <c r="UMC49"/>
      <c r="UMD49"/>
      <c r="UME49"/>
      <c r="UMF49"/>
      <c r="UMG49"/>
      <c r="UMH49"/>
      <c r="UMI49"/>
      <c r="UMJ49"/>
      <c r="UMK49"/>
      <c r="UML49"/>
      <c r="UMM49"/>
      <c r="UMN49"/>
      <c r="UMO49"/>
      <c r="UMP49"/>
      <c r="UMQ49"/>
      <c r="UMR49"/>
      <c r="UMS49"/>
      <c r="UMT49"/>
      <c r="UMU49"/>
      <c r="UMV49"/>
      <c r="UMW49"/>
      <c r="UMX49"/>
      <c r="UMY49"/>
      <c r="UMZ49"/>
      <c r="UNA49"/>
      <c r="UNB49"/>
      <c r="UNC49"/>
      <c r="UND49"/>
      <c r="UNE49"/>
      <c r="UNF49"/>
      <c r="UNG49"/>
      <c r="UNH49"/>
      <c r="UNI49"/>
      <c r="UNJ49"/>
      <c r="UNK49"/>
      <c r="UNL49"/>
      <c r="UNM49"/>
      <c r="UNN49"/>
      <c r="UNO49"/>
      <c r="UNP49"/>
      <c r="UNQ49"/>
      <c r="UNR49"/>
      <c r="UNS49"/>
      <c r="UNT49"/>
      <c r="UNU49"/>
      <c r="UNV49"/>
      <c r="UNW49"/>
      <c r="UNX49"/>
      <c r="UNY49"/>
      <c r="UNZ49"/>
      <c r="UOA49"/>
      <c r="UOB49"/>
      <c r="UOC49"/>
      <c r="UOD49"/>
      <c r="UOE49"/>
      <c r="UOF49"/>
      <c r="UOG49"/>
      <c r="UOH49"/>
      <c r="UOI49"/>
      <c r="UOJ49"/>
      <c r="UOK49"/>
      <c r="UOL49"/>
      <c r="UOM49"/>
      <c r="UON49"/>
      <c r="UOO49"/>
      <c r="UOP49"/>
      <c r="UOQ49"/>
      <c r="UOR49"/>
      <c r="UOS49"/>
      <c r="UOT49"/>
      <c r="UOU49"/>
      <c r="UOV49"/>
      <c r="UOW49"/>
      <c r="UOX49"/>
      <c r="UOY49"/>
      <c r="UOZ49"/>
      <c r="UPA49"/>
      <c r="UPB49"/>
      <c r="UPC49"/>
      <c r="UPD49"/>
      <c r="UPE49"/>
      <c r="UPF49"/>
      <c r="UPG49"/>
      <c r="UPH49"/>
      <c r="UPI49"/>
      <c r="UPJ49"/>
      <c r="UPK49"/>
      <c r="UPL49"/>
      <c r="UPM49"/>
      <c r="UPN49"/>
      <c r="UPO49"/>
      <c r="UPP49"/>
      <c r="UPQ49"/>
      <c r="UPR49"/>
      <c r="UPS49"/>
      <c r="UPT49"/>
      <c r="UPU49"/>
      <c r="UPV49"/>
      <c r="UPW49"/>
      <c r="UPX49"/>
      <c r="UPY49"/>
      <c r="UPZ49"/>
      <c r="UQA49"/>
      <c r="UQB49"/>
      <c r="UQC49"/>
      <c r="UQD49"/>
      <c r="UQE49"/>
      <c r="UQF49"/>
      <c r="UQG49"/>
      <c r="UQH49"/>
      <c r="UQI49"/>
      <c r="UQJ49"/>
      <c r="UQK49"/>
      <c r="UQL49"/>
      <c r="UQM49"/>
      <c r="UQN49"/>
      <c r="UQO49"/>
      <c r="UQP49"/>
      <c r="UQQ49"/>
      <c r="UQR49"/>
      <c r="UQS49"/>
      <c r="UQT49"/>
      <c r="UQU49"/>
      <c r="UQV49"/>
      <c r="UQW49"/>
      <c r="UQX49"/>
      <c r="UQY49"/>
      <c r="UQZ49"/>
      <c r="URA49"/>
      <c r="URB49"/>
      <c r="URC49"/>
      <c r="URD49"/>
      <c r="URE49"/>
      <c r="URF49"/>
      <c r="URG49"/>
      <c r="URH49"/>
      <c r="URI49"/>
      <c r="URJ49"/>
      <c r="URK49"/>
      <c r="URL49"/>
      <c r="URM49"/>
      <c r="URN49"/>
      <c r="URO49"/>
      <c r="URP49"/>
      <c r="URQ49"/>
      <c r="URR49"/>
      <c r="URS49"/>
      <c r="URT49"/>
      <c r="URU49"/>
      <c r="URV49"/>
      <c r="URW49"/>
      <c r="URX49"/>
      <c r="URY49"/>
      <c r="URZ49"/>
      <c r="USA49"/>
      <c r="USB49"/>
      <c r="USC49"/>
      <c r="USD49"/>
      <c r="USE49"/>
      <c r="USF49"/>
      <c r="USG49"/>
      <c r="USH49"/>
      <c r="USI49"/>
      <c r="USJ49"/>
      <c r="USK49"/>
      <c r="USL49"/>
      <c r="USM49"/>
      <c r="USN49"/>
      <c r="USO49"/>
      <c r="USP49"/>
      <c r="USQ49"/>
      <c r="USR49"/>
      <c r="USS49"/>
      <c r="UST49"/>
      <c r="USU49"/>
      <c r="USV49"/>
      <c r="USW49"/>
      <c r="USX49"/>
      <c r="USY49"/>
      <c r="USZ49"/>
      <c r="UTA49"/>
      <c r="UTB49"/>
      <c r="UTC49"/>
      <c r="UTD49"/>
      <c r="UTE49"/>
      <c r="UTF49"/>
      <c r="UTG49"/>
      <c r="UTH49"/>
      <c r="UTI49"/>
      <c r="UTJ49"/>
      <c r="UTK49"/>
      <c r="UTL49"/>
      <c r="UTM49"/>
      <c r="UTN49"/>
      <c r="UTO49"/>
      <c r="UTP49"/>
      <c r="UTQ49"/>
      <c r="UTR49"/>
      <c r="UTS49"/>
      <c r="UTT49"/>
      <c r="UTU49"/>
      <c r="UTV49"/>
      <c r="UTW49"/>
      <c r="UTX49"/>
      <c r="UTY49"/>
      <c r="UTZ49"/>
      <c r="UUA49"/>
      <c r="UUB49"/>
      <c r="UUC49"/>
      <c r="UUD49"/>
      <c r="UUE49"/>
      <c r="UUF49"/>
      <c r="UUG49"/>
      <c r="UUH49"/>
      <c r="UUI49"/>
      <c r="UUJ49"/>
      <c r="UUK49"/>
      <c r="UUL49"/>
      <c r="UUM49"/>
      <c r="UUN49"/>
      <c r="UUO49"/>
      <c r="UUP49"/>
      <c r="UUQ49"/>
      <c r="UUR49"/>
      <c r="UUS49"/>
      <c r="UUT49"/>
      <c r="UUU49"/>
      <c r="UUV49"/>
      <c r="UUW49"/>
      <c r="UUX49"/>
      <c r="UUY49"/>
      <c r="UUZ49"/>
      <c r="UVA49"/>
      <c r="UVB49"/>
      <c r="UVC49"/>
      <c r="UVD49"/>
      <c r="UVE49"/>
      <c r="UVF49"/>
      <c r="UVG49"/>
      <c r="UVH49"/>
      <c r="UVI49"/>
      <c r="UVJ49"/>
      <c r="UVK49"/>
      <c r="UVL49"/>
      <c r="UVM49"/>
      <c r="UVN49"/>
      <c r="UVO49"/>
      <c r="UVP49"/>
      <c r="UVQ49"/>
      <c r="UVR49"/>
      <c r="UVS49"/>
      <c r="UVT49"/>
      <c r="UVU49"/>
      <c r="UVV49"/>
      <c r="UVW49"/>
      <c r="UVX49"/>
      <c r="UVY49"/>
      <c r="UVZ49"/>
      <c r="UWA49"/>
      <c r="UWB49"/>
      <c r="UWC49"/>
      <c r="UWD49"/>
      <c r="UWE49"/>
      <c r="UWF49"/>
      <c r="UWG49"/>
      <c r="UWH49"/>
      <c r="UWI49"/>
      <c r="UWJ49"/>
      <c r="UWK49"/>
      <c r="UWL49"/>
      <c r="UWM49"/>
      <c r="UWN49"/>
      <c r="UWO49"/>
      <c r="UWP49"/>
      <c r="UWQ49"/>
      <c r="UWR49"/>
      <c r="UWS49"/>
      <c r="UWT49"/>
      <c r="UWU49"/>
      <c r="UWV49"/>
      <c r="UWW49"/>
      <c r="UWX49"/>
      <c r="UWY49"/>
      <c r="UWZ49"/>
      <c r="UXA49"/>
      <c r="UXB49"/>
      <c r="UXC49"/>
      <c r="UXD49"/>
      <c r="UXE49"/>
      <c r="UXF49"/>
      <c r="UXG49"/>
      <c r="UXH49"/>
      <c r="UXI49"/>
      <c r="UXJ49"/>
      <c r="UXK49"/>
      <c r="UXL49"/>
      <c r="UXM49"/>
      <c r="UXN49"/>
      <c r="UXO49"/>
      <c r="UXP49"/>
      <c r="UXQ49"/>
      <c r="UXR49"/>
      <c r="UXS49"/>
      <c r="UXT49"/>
      <c r="UXU49"/>
      <c r="UXV49"/>
      <c r="UXW49"/>
      <c r="UXX49"/>
      <c r="UXY49"/>
      <c r="UXZ49"/>
      <c r="UYA49"/>
      <c r="UYB49"/>
      <c r="UYC49"/>
      <c r="UYD49"/>
      <c r="UYE49"/>
      <c r="UYF49"/>
      <c r="UYG49"/>
      <c r="UYH49"/>
      <c r="UYI49"/>
      <c r="UYJ49"/>
      <c r="UYK49"/>
      <c r="UYL49"/>
      <c r="UYM49"/>
      <c r="UYN49"/>
      <c r="UYO49"/>
      <c r="UYP49"/>
      <c r="UYQ49"/>
      <c r="UYR49"/>
      <c r="UYS49"/>
      <c r="UYT49"/>
      <c r="UYU49"/>
      <c r="UYV49"/>
      <c r="UYW49"/>
      <c r="UYX49"/>
      <c r="UYY49"/>
      <c r="UYZ49"/>
      <c r="UZA49"/>
      <c r="UZB49"/>
      <c r="UZC49"/>
      <c r="UZD49"/>
      <c r="UZE49"/>
      <c r="UZF49"/>
      <c r="UZG49"/>
      <c r="UZH49"/>
      <c r="UZI49"/>
      <c r="UZJ49"/>
      <c r="UZK49"/>
      <c r="UZL49"/>
      <c r="UZM49"/>
      <c r="UZN49"/>
      <c r="UZO49"/>
      <c r="UZP49"/>
      <c r="UZQ49"/>
      <c r="UZR49"/>
      <c r="UZS49"/>
      <c r="UZT49"/>
      <c r="UZU49"/>
      <c r="UZV49"/>
      <c r="UZW49"/>
      <c r="UZX49"/>
      <c r="UZY49"/>
      <c r="UZZ49"/>
      <c r="VAA49"/>
      <c r="VAB49"/>
      <c r="VAC49"/>
      <c r="VAD49"/>
      <c r="VAE49"/>
      <c r="VAF49"/>
      <c r="VAG49"/>
      <c r="VAH49"/>
      <c r="VAI49"/>
      <c r="VAJ49"/>
      <c r="VAK49"/>
      <c r="VAL49"/>
      <c r="VAM49"/>
      <c r="VAN49"/>
      <c r="VAO49"/>
      <c r="VAP49"/>
      <c r="VAQ49"/>
      <c r="VAR49"/>
      <c r="VAS49"/>
      <c r="VAT49"/>
      <c r="VAU49"/>
      <c r="VAV49"/>
      <c r="VAW49"/>
      <c r="VAX49"/>
      <c r="VAY49"/>
      <c r="VAZ49"/>
      <c r="VBA49"/>
      <c r="VBB49"/>
      <c r="VBC49"/>
      <c r="VBD49"/>
      <c r="VBE49"/>
      <c r="VBF49"/>
      <c r="VBG49"/>
      <c r="VBH49"/>
      <c r="VBI49"/>
      <c r="VBJ49"/>
      <c r="VBK49"/>
      <c r="VBL49"/>
      <c r="VBM49"/>
      <c r="VBN49"/>
      <c r="VBO49"/>
      <c r="VBP49"/>
      <c r="VBQ49"/>
      <c r="VBR49"/>
      <c r="VBS49"/>
      <c r="VBT49"/>
      <c r="VBU49"/>
      <c r="VBV49"/>
      <c r="VBW49"/>
      <c r="VBX49"/>
      <c r="VBY49"/>
      <c r="VBZ49"/>
      <c r="VCA49"/>
      <c r="VCB49"/>
      <c r="VCC49"/>
      <c r="VCD49"/>
      <c r="VCE49"/>
      <c r="VCF49"/>
      <c r="VCG49"/>
      <c r="VCH49"/>
      <c r="VCI49"/>
      <c r="VCJ49"/>
      <c r="VCK49"/>
      <c r="VCL49"/>
      <c r="VCM49"/>
      <c r="VCN49"/>
      <c r="VCO49"/>
      <c r="VCP49"/>
      <c r="VCQ49"/>
      <c r="VCR49"/>
      <c r="VCS49"/>
      <c r="VCT49"/>
      <c r="VCU49"/>
      <c r="VCV49"/>
      <c r="VCW49"/>
      <c r="VCX49"/>
      <c r="VCY49"/>
      <c r="VCZ49"/>
      <c r="VDA49"/>
      <c r="VDB49"/>
      <c r="VDC49"/>
      <c r="VDD49"/>
      <c r="VDE49"/>
      <c r="VDF49"/>
      <c r="VDG49"/>
      <c r="VDH49"/>
      <c r="VDI49"/>
      <c r="VDJ49"/>
      <c r="VDK49"/>
      <c r="VDL49"/>
      <c r="VDM49"/>
      <c r="VDN49"/>
      <c r="VDO49"/>
      <c r="VDP49"/>
      <c r="VDQ49"/>
      <c r="VDR49"/>
      <c r="VDS49"/>
      <c r="VDT49"/>
      <c r="VDU49"/>
      <c r="VDV49"/>
      <c r="VDW49"/>
      <c r="VDX49"/>
      <c r="VDY49"/>
      <c r="VDZ49"/>
      <c r="VEA49"/>
      <c r="VEB49"/>
      <c r="VEC49"/>
      <c r="VED49"/>
      <c r="VEE49"/>
      <c r="VEF49"/>
      <c r="VEG49"/>
      <c r="VEH49"/>
      <c r="VEI49"/>
      <c r="VEJ49"/>
      <c r="VEK49"/>
      <c r="VEL49"/>
      <c r="VEM49"/>
      <c r="VEN49"/>
      <c r="VEO49"/>
      <c r="VEP49"/>
      <c r="VEQ49"/>
      <c r="VER49"/>
      <c r="VES49"/>
      <c r="VET49"/>
      <c r="VEU49"/>
      <c r="VEV49"/>
      <c r="VEW49"/>
      <c r="VEX49"/>
      <c r="VEY49"/>
      <c r="VEZ49"/>
      <c r="VFA49"/>
      <c r="VFB49"/>
      <c r="VFC49"/>
      <c r="VFD49"/>
      <c r="VFE49"/>
      <c r="VFF49"/>
      <c r="VFG49"/>
      <c r="VFH49"/>
      <c r="VFI49"/>
      <c r="VFJ49"/>
      <c r="VFK49"/>
      <c r="VFL49"/>
      <c r="VFM49"/>
      <c r="VFN49"/>
      <c r="VFO49"/>
      <c r="VFP49"/>
      <c r="VFQ49"/>
      <c r="VFR49"/>
      <c r="VFS49"/>
      <c r="VFT49"/>
      <c r="VFU49"/>
      <c r="VFV49"/>
      <c r="VFW49"/>
      <c r="VFX49"/>
      <c r="VFY49"/>
      <c r="VFZ49"/>
      <c r="VGA49"/>
      <c r="VGB49"/>
      <c r="VGC49"/>
      <c r="VGD49"/>
      <c r="VGE49"/>
      <c r="VGF49"/>
      <c r="VGG49"/>
      <c r="VGH49"/>
      <c r="VGI49"/>
      <c r="VGJ49"/>
      <c r="VGK49"/>
      <c r="VGL49"/>
      <c r="VGM49"/>
      <c r="VGN49"/>
      <c r="VGO49"/>
      <c r="VGP49"/>
      <c r="VGQ49"/>
      <c r="VGR49"/>
      <c r="VGS49"/>
      <c r="VGT49"/>
      <c r="VGU49"/>
      <c r="VGV49"/>
      <c r="VGW49"/>
      <c r="VGX49"/>
      <c r="VGY49"/>
      <c r="VGZ49"/>
      <c r="VHA49"/>
      <c r="VHB49"/>
      <c r="VHC49"/>
      <c r="VHD49"/>
      <c r="VHE49"/>
      <c r="VHF49"/>
      <c r="VHG49"/>
      <c r="VHH49"/>
      <c r="VHI49"/>
      <c r="VHJ49"/>
      <c r="VHK49"/>
      <c r="VHL49"/>
      <c r="VHM49"/>
      <c r="VHN49"/>
      <c r="VHO49"/>
      <c r="VHP49"/>
      <c r="VHQ49"/>
      <c r="VHR49"/>
      <c r="VHS49"/>
      <c r="VHT49"/>
      <c r="VHU49"/>
      <c r="VHV49"/>
      <c r="VHW49"/>
      <c r="VHX49"/>
      <c r="VHY49"/>
      <c r="VHZ49"/>
      <c r="VIA49"/>
      <c r="VIB49"/>
      <c r="VIC49"/>
      <c r="VID49"/>
      <c r="VIE49"/>
      <c r="VIF49"/>
      <c r="VIG49"/>
      <c r="VIH49"/>
      <c r="VII49"/>
      <c r="VIJ49"/>
      <c r="VIK49"/>
      <c r="VIL49"/>
      <c r="VIM49"/>
      <c r="VIN49"/>
      <c r="VIO49"/>
      <c r="VIP49"/>
      <c r="VIQ49"/>
      <c r="VIR49"/>
      <c r="VIS49"/>
      <c r="VIT49"/>
      <c r="VIU49"/>
      <c r="VIV49"/>
      <c r="VIW49"/>
      <c r="VIX49"/>
      <c r="VIY49"/>
      <c r="VIZ49"/>
      <c r="VJA49"/>
      <c r="VJB49"/>
      <c r="VJC49"/>
      <c r="VJD49"/>
      <c r="VJE49"/>
      <c r="VJF49"/>
      <c r="VJG49"/>
      <c r="VJH49"/>
      <c r="VJI49"/>
      <c r="VJJ49"/>
      <c r="VJK49"/>
      <c r="VJL49"/>
      <c r="VJM49"/>
      <c r="VJN49"/>
      <c r="VJO49"/>
      <c r="VJP49"/>
      <c r="VJQ49"/>
      <c r="VJR49"/>
      <c r="VJS49"/>
      <c r="VJT49"/>
      <c r="VJU49"/>
      <c r="VJV49"/>
      <c r="VJW49"/>
      <c r="VJX49"/>
      <c r="VJY49"/>
      <c r="VJZ49"/>
      <c r="VKA49"/>
      <c r="VKB49"/>
      <c r="VKC49"/>
      <c r="VKD49"/>
      <c r="VKE49"/>
      <c r="VKF49"/>
      <c r="VKG49"/>
      <c r="VKH49"/>
      <c r="VKI49"/>
      <c r="VKJ49"/>
      <c r="VKK49"/>
      <c r="VKL49"/>
      <c r="VKM49"/>
      <c r="VKN49"/>
      <c r="VKO49"/>
      <c r="VKP49"/>
      <c r="VKQ49"/>
      <c r="VKR49"/>
      <c r="VKS49"/>
      <c r="VKT49"/>
      <c r="VKU49"/>
      <c r="VKV49"/>
      <c r="VKW49"/>
      <c r="VKX49"/>
      <c r="VKY49"/>
      <c r="VKZ49"/>
      <c r="VLA49"/>
      <c r="VLB49"/>
      <c r="VLC49"/>
      <c r="VLD49"/>
      <c r="VLE49"/>
      <c r="VLF49"/>
      <c r="VLG49"/>
      <c r="VLH49"/>
      <c r="VLI49"/>
      <c r="VLJ49"/>
      <c r="VLK49"/>
      <c r="VLL49"/>
      <c r="VLM49"/>
      <c r="VLN49"/>
      <c r="VLO49"/>
      <c r="VLP49"/>
      <c r="VLQ49"/>
      <c r="VLR49"/>
      <c r="VLS49"/>
      <c r="VLT49"/>
      <c r="VLU49"/>
      <c r="VLV49"/>
      <c r="VLW49"/>
      <c r="VLX49"/>
      <c r="VLY49"/>
      <c r="VLZ49"/>
      <c r="VMA49"/>
      <c r="VMB49"/>
      <c r="VMC49"/>
      <c r="VMD49"/>
      <c r="VME49"/>
      <c r="VMF49"/>
      <c r="VMG49"/>
      <c r="VMH49"/>
      <c r="VMI49"/>
      <c r="VMJ49"/>
      <c r="VMK49"/>
      <c r="VML49"/>
      <c r="VMM49"/>
      <c r="VMN49"/>
      <c r="VMO49"/>
      <c r="VMP49"/>
      <c r="VMQ49"/>
      <c r="VMR49"/>
      <c r="VMS49"/>
      <c r="VMT49"/>
      <c r="VMU49"/>
      <c r="VMV49"/>
      <c r="VMW49"/>
      <c r="VMX49"/>
      <c r="VMY49"/>
      <c r="VMZ49"/>
      <c r="VNA49"/>
      <c r="VNB49"/>
      <c r="VNC49"/>
      <c r="VND49"/>
      <c r="VNE49"/>
      <c r="VNF49"/>
      <c r="VNG49"/>
      <c r="VNH49"/>
      <c r="VNI49"/>
      <c r="VNJ49"/>
      <c r="VNK49"/>
      <c r="VNL49"/>
      <c r="VNM49"/>
      <c r="VNN49"/>
      <c r="VNO49"/>
      <c r="VNP49"/>
      <c r="VNQ49"/>
      <c r="VNR49"/>
      <c r="VNS49"/>
      <c r="VNT49"/>
      <c r="VNU49"/>
      <c r="VNV49"/>
      <c r="VNW49"/>
      <c r="VNX49"/>
      <c r="VNY49"/>
      <c r="VNZ49"/>
      <c r="VOA49"/>
      <c r="VOB49"/>
      <c r="VOC49"/>
      <c r="VOD49"/>
      <c r="VOE49"/>
      <c r="VOF49"/>
      <c r="VOG49"/>
      <c r="VOH49"/>
      <c r="VOI49"/>
      <c r="VOJ49"/>
      <c r="VOK49"/>
      <c r="VOL49"/>
      <c r="VOM49"/>
      <c r="VON49"/>
      <c r="VOO49"/>
      <c r="VOP49"/>
      <c r="VOQ49"/>
      <c r="VOR49"/>
      <c r="VOS49"/>
      <c r="VOT49"/>
      <c r="VOU49"/>
      <c r="VOV49"/>
      <c r="VOW49"/>
      <c r="VOX49"/>
      <c r="VOY49"/>
      <c r="VOZ49"/>
      <c r="VPA49"/>
      <c r="VPB49"/>
      <c r="VPC49"/>
      <c r="VPD49"/>
      <c r="VPE49"/>
      <c r="VPF49"/>
      <c r="VPG49"/>
      <c r="VPH49"/>
      <c r="VPI49"/>
      <c r="VPJ49"/>
      <c r="VPK49"/>
      <c r="VPL49"/>
      <c r="VPM49"/>
      <c r="VPN49"/>
      <c r="VPO49"/>
      <c r="VPP49"/>
      <c r="VPQ49"/>
      <c r="VPR49"/>
      <c r="VPS49"/>
      <c r="VPT49"/>
      <c r="VPU49"/>
      <c r="VPV49"/>
      <c r="VPW49"/>
      <c r="VPX49"/>
      <c r="VPY49"/>
      <c r="VPZ49"/>
      <c r="VQA49"/>
      <c r="VQB49"/>
      <c r="VQC49"/>
      <c r="VQD49"/>
      <c r="VQE49"/>
      <c r="VQF49"/>
      <c r="VQG49"/>
      <c r="VQH49"/>
      <c r="VQI49"/>
      <c r="VQJ49"/>
      <c r="VQK49"/>
      <c r="VQL49"/>
      <c r="VQM49"/>
      <c r="VQN49"/>
      <c r="VQO49"/>
      <c r="VQP49"/>
      <c r="VQQ49"/>
      <c r="VQR49"/>
      <c r="VQS49"/>
      <c r="VQT49"/>
      <c r="VQU49"/>
      <c r="VQV49"/>
      <c r="VQW49"/>
      <c r="VQX49"/>
      <c r="VQY49"/>
      <c r="VQZ49"/>
      <c r="VRA49"/>
      <c r="VRB49"/>
      <c r="VRC49"/>
      <c r="VRD49"/>
      <c r="VRE49"/>
      <c r="VRF49"/>
      <c r="VRG49"/>
      <c r="VRH49"/>
      <c r="VRI49"/>
      <c r="VRJ49"/>
      <c r="VRK49"/>
      <c r="VRL49"/>
      <c r="VRM49"/>
      <c r="VRN49"/>
      <c r="VRO49"/>
      <c r="VRP49"/>
      <c r="VRQ49"/>
      <c r="VRR49"/>
      <c r="VRS49"/>
      <c r="VRT49"/>
      <c r="VRU49"/>
      <c r="VRV49"/>
      <c r="VRW49"/>
      <c r="VRX49"/>
      <c r="VRY49"/>
      <c r="VRZ49"/>
      <c r="VSA49"/>
      <c r="VSB49"/>
      <c r="VSC49"/>
      <c r="VSD49"/>
      <c r="VSE49"/>
      <c r="VSF49"/>
      <c r="VSG49"/>
      <c r="VSH49"/>
      <c r="VSI49"/>
      <c r="VSJ49"/>
      <c r="VSK49"/>
      <c r="VSL49"/>
      <c r="VSM49"/>
      <c r="VSN49"/>
      <c r="VSO49"/>
      <c r="VSP49"/>
      <c r="VSQ49"/>
      <c r="VSR49"/>
      <c r="VSS49"/>
      <c r="VST49"/>
      <c r="VSU49"/>
      <c r="VSV49"/>
      <c r="VSW49"/>
      <c r="VSX49"/>
      <c r="VSY49"/>
      <c r="VSZ49"/>
      <c r="VTA49"/>
      <c r="VTB49"/>
      <c r="VTC49"/>
      <c r="VTD49"/>
      <c r="VTE49"/>
      <c r="VTF49"/>
      <c r="VTG49"/>
      <c r="VTH49"/>
      <c r="VTI49"/>
      <c r="VTJ49"/>
      <c r="VTK49"/>
      <c r="VTL49"/>
      <c r="VTM49"/>
      <c r="VTN49"/>
      <c r="VTO49"/>
      <c r="VTP49"/>
      <c r="VTQ49"/>
      <c r="VTR49"/>
      <c r="VTS49"/>
      <c r="VTT49"/>
      <c r="VTU49"/>
      <c r="VTV49"/>
      <c r="VTW49"/>
      <c r="VTX49"/>
      <c r="VTY49"/>
      <c r="VTZ49"/>
      <c r="VUA49"/>
      <c r="VUB49"/>
      <c r="VUC49"/>
      <c r="VUD49"/>
      <c r="VUE49"/>
      <c r="VUF49"/>
      <c r="VUG49"/>
      <c r="VUH49"/>
      <c r="VUI49"/>
      <c r="VUJ49"/>
      <c r="VUK49"/>
      <c r="VUL49"/>
      <c r="VUM49"/>
      <c r="VUN49"/>
      <c r="VUO49"/>
      <c r="VUP49"/>
      <c r="VUQ49"/>
      <c r="VUR49"/>
      <c r="VUS49"/>
      <c r="VUT49"/>
      <c r="VUU49"/>
      <c r="VUV49"/>
      <c r="VUW49"/>
      <c r="VUX49"/>
      <c r="VUY49"/>
      <c r="VUZ49"/>
      <c r="VVA49"/>
      <c r="VVB49"/>
      <c r="VVC49"/>
      <c r="VVD49"/>
      <c r="VVE49"/>
      <c r="VVF49"/>
      <c r="VVG49"/>
      <c r="VVH49"/>
      <c r="VVI49"/>
      <c r="VVJ49"/>
      <c r="VVK49"/>
      <c r="VVL49"/>
      <c r="VVM49"/>
      <c r="VVN49"/>
      <c r="VVO49"/>
      <c r="VVP49"/>
      <c r="VVQ49"/>
      <c r="VVR49"/>
      <c r="VVS49"/>
      <c r="VVT49"/>
      <c r="VVU49"/>
      <c r="VVV49"/>
      <c r="VVW49"/>
      <c r="VVX49"/>
      <c r="VVY49"/>
      <c r="VVZ49"/>
      <c r="VWA49"/>
      <c r="VWB49"/>
      <c r="VWC49"/>
      <c r="VWD49"/>
      <c r="VWE49"/>
      <c r="VWF49"/>
      <c r="VWG49"/>
      <c r="VWH49"/>
      <c r="VWI49"/>
      <c r="VWJ49"/>
      <c r="VWK49"/>
      <c r="VWL49"/>
      <c r="VWM49"/>
      <c r="VWN49"/>
      <c r="VWO49"/>
      <c r="VWP49"/>
      <c r="VWQ49"/>
      <c r="VWR49"/>
      <c r="VWS49"/>
      <c r="VWT49"/>
      <c r="VWU49"/>
      <c r="VWV49"/>
      <c r="VWW49"/>
      <c r="VWX49"/>
      <c r="VWY49"/>
      <c r="VWZ49"/>
      <c r="VXA49"/>
      <c r="VXB49"/>
      <c r="VXC49"/>
      <c r="VXD49"/>
      <c r="VXE49"/>
      <c r="VXF49"/>
      <c r="VXG49"/>
      <c r="VXH49"/>
      <c r="VXI49"/>
      <c r="VXJ49"/>
      <c r="VXK49"/>
      <c r="VXL49"/>
      <c r="VXM49"/>
      <c r="VXN49"/>
      <c r="VXO49"/>
      <c r="VXP49"/>
      <c r="VXQ49"/>
      <c r="VXR49"/>
      <c r="VXS49"/>
      <c r="VXT49"/>
      <c r="VXU49"/>
      <c r="VXV49"/>
      <c r="VXW49"/>
      <c r="VXX49"/>
      <c r="VXY49"/>
      <c r="VXZ49"/>
      <c r="VYA49"/>
      <c r="VYB49"/>
      <c r="VYC49"/>
      <c r="VYD49"/>
      <c r="VYE49"/>
      <c r="VYF49"/>
      <c r="VYG49"/>
      <c r="VYH49"/>
      <c r="VYI49"/>
      <c r="VYJ49"/>
      <c r="VYK49"/>
      <c r="VYL49"/>
      <c r="VYM49"/>
      <c r="VYN49"/>
      <c r="VYO49"/>
      <c r="VYP49"/>
      <c r="VYQ49"/>
      <c r="VYR49"/>
      <c r="VYS49"/>
      <c r="VYT49"/>
      <c r="VYU49"/>
      <c r="VYV49"/>
      <c r="VYW49"/>
      <c r="VYX49"/>
      <c r="VYY49"/>
      <c r="VYZ49"/>
      <c r="VZA49"/>
      <c r="VZB49"/>
      <c r="VZC49"/>
      <c r="VZD49"/>
      <c r="VZE49"/>
      <c r="VZF49"/>
      <c r="VZG49"/>
      <c r="VZH49"/>
      <c r="VZI49"/>
      <c r="VZJ49"/>
      <c r="VZK49"/>
      <c r="VZL49"/>
      <c r="VZM49"/>
      <c r="VZN49"/>
      <c r="VZO49"/>
      <c r="VZP49"/>
      <c r="VZQ49"/>
      <c r="VZR49"/>
      <c r="VZS49"/>
      <c r="VZT49"/>
      <c r="VZU49"/>
      <c r="VZV49"/>
      <c r="VZW49"/>
      <c r="VZX49"/>
      <c r="VZY49"/>
      <c r="VZZ49"/>
      <c r="WAA49"/>
      <c r="WAB49"/>
      <c r="WAC49"/>
      <c r="WAD49"/>
      <c r="WAE49"/>
      <c r="WAF49"/>
      <c r="WAG49"/>
      <c r="WAH49"/>
      <c r="WAI49"/>
      <c r="WAJ49"/>
      <c r="WAK49"/>
      <c r="WAL49"/>
      <c r="WAM49"/>
      <c r="WAN49"/>
      <c r="WAO49"/>
      <c r="WAP49"/>
      <c r="WAQ49"/>
      <c r="WAR49"/>
      <c r="WAS49"/>
      <c r="WAT49"/>
      <c r="WAU49"/>
      <c r="WAV49"/>
      <c r="WAW49"/>
      <c r="WAX49"/>
      <c r="WAY49"/>
      <c r="WAZ49"/>
      <c r="WBA49"/>
      <c r="WBB49"/>
      <c r="WBC49"/>
      <c r="WBD49"/>
      <c r="WBE49"/>
      <c r="WBF49"/>
      <c r="WBG49"/>
      <c r="WBH49"/>
      <c r="WBI49"/>
      <c r="WBJ49"/>
      <c r="WBK49"/>
      <c r="WBL49"/>
      <c r="WBM49"/>
      <c r="WBN49"/>
      <c r="WBO49"/>
      <c r="WBP49"/>
      <c r="WBQ49"/>
      <c r="WBR49"/>
      <c r="WBS49"/>
      <c r="WBT49"/>
      <c r="WBU49"/>
      <c r="WBV49"/>
      <c r="WBW49"/>
      <c r="WBX49"/>
      <c r="WBY49"/>
      <c r="WBZ49"/>
      <c r="WCA49"/>
      <c r="WCB49"/>
      <c r="WCC49"/>
      <c r="WCD49"/>
      <c r="WCE49"/>
      <c r="WCF49"/>
      <c r="WCG49"/>
      <c r="WCH49"/>
      <c r="WCI49"/>
      <c r="WCJ49"/>
      <c r="WCK49"/>
      <c r="WCL49"/>
      <c r="WCM49"/>
      <c r="WCN49"/>
      <c r="WCO49"/>
      <c r="WCP49"/>
      <c r="WCQ49"/>
      <c r="WCR49"/>
      <c r="WCS49"/>
      <c r="WCT49"/>
      <c r="WCU49"/>
      <c r="WCV49"/>
      <c r="WCW49"/>
      <c r="WCX49"/>
      <c r="WCY49"/>
      <c r="WCZ49"/>
      <c r="WDA49"/>
      <c r="WDB49"/>
      <c r="WDC49"/>
      <c r="WDD49"/>
      <c r="WDE49"/>
      <c r="WDF49"/>
      <c r="WDG49"/>
      <c r="WDH49"/>
      <c r="WDI49"/>
      <c r="WDJ49"/>
      <c r="WDK49"/>
      <c r="WDL49"/>
      <c r="WDM49"/>
      <c r="WDN49"/>
      <c r="WDO49"/>
      <c r="WDP49"/>
      <c r="WDQ49"/>
      <c r="WDR49"/>
      <c r="WDS49"/>
      <c r="WDT49"/>
      <c r="WDU49"/>
      <c r="WDV49"/>
      <c r="WDW49"/>
      <c r="WDX49"/>
      <c r="WDY49"/>
      <c r="WDZ49"/>
      <c r="WEA49"/>
      <c r="WEB49"/>
      <c r="WEC49"/>
      <c r="WED49"/>
      <c r="WEE49"/>
      <c r="WEF49"/>
      <c r="WEG49"/>
      <c r="WEH49"/>
      <c r="WEI49"/>
      <c r="WEJ49"/>
      <c r="WEK49"/>
      <c r="WEL49"/>
      <c r="WEM49"/>
      <c r="WEN49"/>
      <c r="WEO49"/>
      <c r="WEP49"/>
      <c r="WEQ49"/>
      <c r="WER49"/>
      <c r="WES49"/>
      <c r="WET49"/>
      <c r="WEU49"/>
      <c r="WEV49"/>
      <c r="WEW49"/>
      <c r="WEX49"/>
      <c r="WEY49"/>
      <c r="WEZ49"/>
      <c r="WFA49"/>
      <c r="WFB49"/>
      <c r="WFC49"/>
      <c r="WFD49"/>
      <c r="WFE49"/>
      <c r="WFF49"/>
      <c r="WFG49"/>
      <c r="WFH49"/>
      <c r="WFI49"/>
      <c r="WFJ49"/>
      <c r="WFK49"/>
      <c r="WFL49"/>
      <c r="WFM49"/>
      <c r="WFN49"/>
      <c r="WFO49"/>
      <c r="WFP49"/>
      <c r="WFQ49"/>
      <c r="WFR49"/>
      <c r="WFS49"/>
      <c r="WFT49"/>
      <c r="WFU49"/>
      <c r="WFV49"/>
      <c r="WFW49"/>
      <c r="WFX49"/>
      <c r="WFY49"/>
      <c r="WFZ49"/>
      <c r="WGA49"/>
      <c r="WGB49"/>
      <c r="WGC49"/>
      <c r="WGD49"/>
      <c r="WGE49"/>
      <c r="WGF49"/>
      <c r="WGG49"/>
      <c r="WGH49"/>
      <c r="WGI49"/>
      <c r="WGJ49"/>
      <c r="WGK49"/>
      <c r="WGL49"/>
      <c r="WGM49"/>
      <c r="WGN49"/>
      <c r="WGO49"/>
      <c r="WGP49"/>
      <c r="WGQ49"/>
      <c r="WGR49"/>
      <c r="WGS49"/>
      <c r="WGT49"/>
      <c r="WGU49"/>
      <c r="WGV49"/>
      <c r="WGW49"/>
      <c r="WGX49"/>
      <c r="WGY49"/>
      <c r="WGZ49"/>
      <c r="WHA49"/>
      <c r="WHB49"/>
      <c r="WHC49"/>
      <c r="WHD49"/>
      <c r="WHE49"/>
      <c r="WHF49"/>
      <c r="WHG49"/>
      <c r="WHH49"/>
      <c r="WHI49"/>
      <c r="WHJ49"/>
      <c r="WHK49"/>
      <c r="WHL49"/>
      <c r="WHM49"/>
      <c r="WHN49"/>
      <c r="WHO49"/>
      <c r="WHP49"/>
      <c r="WHQ49"/>
      <c r="WHR49"/>
      <c r="WHS49"/>
      <c r="WHT49"/>
      <c r="WHU49"/>
      <c r="WHV49"/>
      <c r="WHW49"/>
      <c r="WHX49"/>
      <c r="WHY49"/>
      <c r="WHZ49"/>
      <c r="WIA49"/>
      <c r="WIB49"/>
      <c r="WIC49"/>
      <c r="WID49"/>
      <c r="WIE49"/>
      <c r="WIF49"/>
      <c r="WIG49"/>
      <c r="WIH49"/>
      <c r="WII49"/>
      <c r="WIJ49"/>
      <c r="WIK49"/>
      <c r="WIL49"/>
      <c r="WIM49"/>
      <c r="WIN49"/>
      <c r="WIO49"/>
      <c r="WIP49"/>
      <c r="WIQ49"/>
      <c r="WIR49"/>
      <c r="WIS49"/>
      <c r="WIT49"/>
      <c r="WIU49"/>
      <c r="WIV49"/>
      <c r="WIW49"/>
      <c r="WIX49"/>
      <c r="WIY49"/>
      <c r="WIZ49"/>
      <c r="WJA49"/>
      <c r="WJB49"/>
      <c r="WJC49"/>
      <c r="WJD49"/>
      <c r="WJE49"/>
      <c r="WJF49"/>
      <c r="WJG49"/>
      <c r="WJH49"/>
      <c r="WJI49"/>
      <c r="WJJ49"/>
      <c r="WJK49"/>
      <c r="WJL49"/>
      <c r="WJM49"/>
      <c r="WJN49"/>
      <c r="WJO49"/>
      <c r="WJP49"/>
      <c r="WJQ49"/>
      <c r="WJR49"/>
      <c r="WJS49"/>
      <c r="WJT49"/>
      <c r="WJU49"/>
      <c r="WJV49"/>
      <c r="WJW49"/>
      <c r="WJX49"/>
      <c r="WJY49"/>
      <c r="WJZ49"/>
      <c r="WKA49"/>
      <c r="WKB49"/>
      <c r="WKC49"/>
      <c r="WKD49"/>
      <c r="WKE49"/>
      <c r="WKF49"/>
      <c r="WKG49"/>
      <c r="WKH49"/>
      <c r="WKI49"/>
      <c r="WKJ49"/>
      <c r="WKK49"/>
      <c r="WKL49"/>
      <c r="WKM49"/>
      <c r="WKN49"/>
      <c r="WKO49"/>
      <c r="WKP49"/>
      <c r="WKQ49"/>
      <c r="WKR49"/>
      <c r="WKS49"/>
      <c r="WKT49"/>
      <c r="WKU49"/>
      <c r="WKV49"/>
      <c r="WKW49"/>
      <c r="WKX49"/>
      <c r="WKY49"/>
      <c r="WKZ49"/>
      <c r="WLA49"/>
      <c r="WLB49"/>
      <c r="WLC49"/>
      <c r="WLD49"/>
      <c r="WLE49"/>
      <c r="WLF49"/>
      <c r="WLG49"/>
      <c r="WLH49"/>
      <c r="WLI49"/>
      <c r="WLJ49"/>
      <c r="WLK49"/>
      <c r="WLL49"/>
      <c r="WLM49"/>
      <c r="WLN49"/>
      <c r="WLO49"/>
      <c r="WLP49"/>
      <c r="WLQ49"/>
      <c r="WLR49"/>
      <c r="WLS49"/>
      <c r="WLT49"/>
      <c r="WLU49"/>
      <c r="WLV49"/>
      <c r="WLW49"/>
      <c r="WLX49"/>
      <c r="WLY49"/>
      <c r="WLZ49"/>
      <c r="WMA49"/>
      <c r="WMB49"/>
      <c r="WMC49"/>
      <c r="WMD49"/>
      <c r="WME49"/>
      <c r="WMF49"/>
      <c r="WMG49"/>
      <c r="WMH49"/>
      <c r="WMI49"/>
      <c r="WMJ49"/>
      <c r="WMK49"/>
      <c r="WML49"/>
      <c r="WMM49"/>
      <c r="WMN49"/>
      <c r="WMO49"/>
      <c r="WMP49"/>
      <c r="WMQ49"/>
      <c r="WMR49"/>
      <c r="WMS49"/>
      <c r="WMT49"/>
      <c r="WMU49"/>
      <c r="WMV49"/>
      <c r="WMW49"/>
      <c r="WMX49"/>
      <c r="WMY49"/>
      <c r="WMZ49"/>
      <c r="WNA49"/>
      <c r="WNB49"/>
      <c r="WNC49"/>
      <c r="WND49"/>
      <c r="WNE49"/>
      <c r="WNF49"/>
      <c r="WNG49"/>
      <c r="WNH49"/>
      <c r="WNI49"/>
      <c r="WNJ49"/>
      <c r="WNK49"/>
      <c r="WNL49"/>
      <c r="WNM49"/>
      <c r="WNN49"/>
      <c r="WNO49"/>
      <c r="WNP49"/>
      <c r="WNQ49"/>
      <c r="WNR49"/>
      <c r="WNS49"/>
      <c r="WNT49"/>
      <c r="WNU49"/>
      <c r="WNV49"/>
      <c r="WNW49"/>
      <c r="WNX49"/>
      <c r="WNY49"/>
      <c r="WNZ49"/>
      <c r="WOA49"/>
      <c r="WOB49"/>
      <c r="WOC49"/>
      <c r="WOD49"/>
      <c r="WOE49"/>
      <c r="WOF49"/>
      <c r="WOG49"/>
      <c r="WOH49"/>
      <c r="WOI49"/>
      <c r="WOJ49"/>
      <c r="WOK49"/>
      <c r="WOL49"/>
      <c r="WOM49"/>
      <c r="WON49"/>
      <c r="WOO49"/>
      <c r="WOP49"/>
      <c r="WOQ49"/>
      <c r="WOR49"/>
      <c r="WOS49"/>
      <c r="WOT49"/>
      <c r="WOU49"/>
      <c r="WOV49"/>
      <c r="WOW49"/>
      <c r="WOX49"/>
      <c r="WOY49"/>
      <c r="WOZ49"/>
      <c r="WPA49"/>
      <c r="WPB49"/>
      <c r="WPC49"/>
      <c r="WPD49"/>
      <c r="WPE49"/>
      <c r="WPF49"/>
      <c r="WPG49"/>
      <c r="WPH49"/>
      <c r="WPI49"/>
      <c r="WPJ49"/>
      <c r="WPK49"/>
      <c r="WPL49"/>
      <c r="WPM49"/>
      <c r="WPN49"/>
      <c r="WPO49"/>
      <c r="WPP49"/>
      <c r="WPQ49"/>
      <c r="WPR49"/>
      <c r="WPS49"/>
      <c r="WPT49"/>
      <c r="WPU49"/>
      <c r="WPV49"/>
      <c r="WPW49"/>
      <c r="WPX49"/>
      <c r="WPY49"/>
      <c r="WPZ49"/>
      <c r="WQA49"/>
      <c r="WQB49"/>
      <c r="WQC49"/>
      <c r="WQD49"/>
      <c r="WQE49"/>
      <c r="WQF49"/>
      <c r="WQG49"/>
      <c r="WQH49"/>
      <c r="WQI49"/>
      <c r="WQJ49"/>
      <c r="WQK49"/>
      <c r="WQL49"/>
      <c r="WQM49"/>
      <c r="WQN49"/>
      <c r="WQO49"/>
      <c r="WQP49"/>
      <c r="WQQ49"/>
      <c r="WQR49"/>
      <c r="WQS49"/>
      <c r="WQT49"/>
      <c r="WQU49"/>
      <c r="WQV49"/>
      <c r="WQW49"/>
      <c r="WQX49"/>
      <c r="WQY49"/>
      <c r="WQZ49"/>
      <c r="WRA49"/>
      <c r="WRB49"/>
      <c r="WRC49"/>
      <c r="WRD49"/>
      <c r="WRE49"/>
      <c r="WRF49"/>
      <c r="WRG49"/>
      <c r="WRH49"/>
      <c r="WRI49"/>
      <c r="WRJ49"/>
      <c r="WRK49"/>
      <c r="WRL49"/>
      <c r="WRM49"/>
      <c r="WRN49"/>
      <c r="WRO49"/>
      <c r="WRP49"/>
      <c r="WRQ49"/>
      <c r="WRR49"/>
      <c r="WRS49"/>
      <c r="WRT49"/>
      <c r="WRU49"/>
      <c r="WRV49"/>
      <c r="WRW49"/>
      <c r="WRX49"/>
      <c r="WRY49"/>
      <c r="WRZ49"/>
      <c r="WSA49"/>
      <c r="WSB49"/>
      <c r="WSC49"/>
      <c r="WSD49"/>
      <c r="WSE49"/>
      <c r="WSF49"/>
      <c r="WSG49"/>
      <c r="WSH49"/>
      <c r="WSI49"/>
      <c r="WSJ49"/>
      <c r="WSK49"/>
      <c r="WSL49"/>
      <c r="WSM49"/>
      <c r="WSN49"/>
      <c r="WSO49"/>
      <c r="WSP49"/>
      <c r="WSQ49"/>
      <c r="WSR49"/>
      <c r="WSS49"/>
      <c r="WST49"/>
      <c r="WSU49"/>
      <c r="WSV49"/>
      <c r="WSW49"/>
      <c r="WSX49"/>
      <c r="WSY49"/>
      <c r="WSZ49"/>
      <c r="WTA49"/>
      <c r="WTB49"/>
      <c r="WTC49"/>
      <c r="WTD49"/>
      <c r="WTE49"/>
      <c r="WTF49"/>
      <c r="WTG49"/>
      <c r="WTH49"/>
      <c r="WTI49"/>
      <c r="WTJ49"/>
      <c r="WTK49"/>
      <c r="WTL49"/>
      <c r="WTM49"/>
      <c r="WTN49"/>
      <c r="WTO49"/>
      <c r="WTP49"/>
      <c r="WTQ49"/>
      <c r="WTR49"/>
      <c r="WTS49"/>
      <c r="WTT49"/>
      <c r="WTU49"/>
      <c r="WTV49"/>
      <c r="WTW49"/>
      <c r="WTX49"/>
      <c r="WTY49"/>
      <c r="WTZ49"/>
      <c r="WUA49"/>
      <c r="WUB49"/>
      <c r="WUC49"/>
      <c r="WUD49"/>
      <c r="WUE49"/>
      <c r="WUF49"/>
      <c r="WUG49"/>
      <c r="WUH49"/>
      <c r="WUI49"/>
      <c r="WUJ49"/>
      <c r="WUK49"/>
      <c r="WUL49"/>
      <c r="WUM49"/>
      <c r="WUN49"/>
      <c r="WUO49"/>
      <c r="WUP49"/>
      <c r="WUQ49"/>
      <c r="WUR49"/>
      <c r="WUS49"/>
      <c r="WUT49"/>
      <c r="WUU49"/>
      <c r="WUV49"/>
      <c r="WUW49"/>
      <c r="WUX49"/>
      <c r="WUY49"/>
      <c r="WUZ49"/>
      <c r="WVA49"/>
      <c r="WVB49"/>
      <c r="WVC49"/>
      <c r="WVD49"/>
      <c r="WVE49"/>
      <c r="WVF49"/>
      <c r="WVG49"/>
      <c r="WVH49"/>
      <c r="WVI49"/>
      <c r="WVJ49"/>
      <c r="WVK49"/>
      <c r="WVL49"/>
      <c r="WVM49"/>
      <c r="WVN49"/>
      <c r="WVO49"/>
      <c r="WVP49"/>
      <c r="WVQ49"/>
      <c r="WVR49"/>
      <c r="WVS49"/>
      <c r="WVT49"/>
      <c r="WVU49"/>
      <c r="WVV49"/>
      <c r="WVW49"/>
      <c r="WVX49"/>
      <c r="WVY49"/>
      <c r="WVZ49"/>
      <c r="WWA49"/>
      <c r="WWB49"/>
      <c r="WWC49"/>
      <c r="WWD49"/>
      <c r="WWE49"/>
      <c r="WWF49"/>
      <c r="WWG49"/>
      <c r="WWH49"/>
      <c r="WWI49"/>
      <c r="WWJ49"/>
      <c r="WWK49"/>
      <c r="WWL49"/>
      <c r="WWM49"/>
      <c r="WWN49"/>
      <c r="WWO49"/>
      <c r="WWP49"/>
      <c r="WWQ49"/>
      <c r="WWR49"/>
      <c r="WWS49"/>
      <c r="WWT49"/>
      <c r="WWU49"/>
      <c r="WWV49"/>
      <c r="WWW49"/>
      <c r="WWX49"/>
      <c r="WWY49"/>
      <c r="WWZ49"/>
      <c r="WXA49"/>
      <c r="WXB49"/>
      <c r="WXC49"/>
      <c r="WXD49"/>
      <c r="WXE49"/>
      <c r="WXF49"/>
      <c r="WXG49"/>
      <c r="WXH49"/>
      <c r="WXI49"/>
      <c r="WXJ49"/>
      <c r="WXK49"/>
      <c r="WXL49"/>
      <c r="WXM49"/>
      <c r="WXN49"/>
      <c r="WXO49"/>
      <c r="WXP49"/>
      <c r="WXQ49"/>
      <c r="WXR49"/>
      <c r="WXS49"/>
      <c r="WXT49"/>
      <c r="WXU49"/>
      <c r="WXV49"/>
      <c r="WXW49"/>
      <c r="WXX49"/>
      <c r="WXY49"/>
      <c r="WXZ49"/>
      <c r="WYA49"/>
      <c r="WYB49"/>
      <c r="WYC49"/>
      <c r="WYD49"/>
      <c r="WYE49"/>
      <c r="WYF49"/>
      <c r="WYG49"/>
      <c r="WYH49"/>
      <c r="WYI49"/>
      <c r="WYJ49"/>
      <c r="WYK49"/>
      <c r="WYL49"/>
      <c r="WYM49"/>
      <c r="WYN49"/>
      <c r="WYO49"/>
      <c r="WYP49"/>
      <c r="WYQ49"/>
      <c r="WYR49"/>
      <c r="WYS49"/>
      <c r="WYT49"/>
      <c r="WYU49"/>
      <c r="WYV49"/>
      <c r="WYW49"/>
      <c r="WYX49"/>
      <c r="WYY49"/>
      <c r="WYZ49"/>
      <c r="WZA49"/>
      <c r="WZB49"/>
      <c r="WZC49"/>
      <c r="WZD49"/>
      <c r="WZE49"/>
      <c r="WZF49"/>
      <c r="WZG49"/>
      <c r="WZH49"/>
      <c r="WZI49"/>
      <c r="WZJ49"/>
      <c r="WZK49"/>
      <c r="WZL49"/>
      <c r="WZM49"/>
      <c r="WZN49"/>
      <c r="WZO49"/>
      <c r="WZP49"/>
      <c r="WZQ49"/>
      <c r="WZR49"/>
      <c r="WZS49"/>
      <c r="WZT49"/>
      <c r="WZU49"/>
      <c r="WZV49"/>
      <c r="WZW49"/>
      <c r="WZX49"/>
      <c r="WZY49"/>
      <c r="WZZ49"/>
      <c r="XAA49"/>
      <c r="XAB49"/>
      <c r="XAC49"/>
      <c r="XAD49"/>
      <c r="XAE49"/>
      <c r="XAF49"/>
      <c r="XAG49"/>
      <c r="XAH49"/>
      <c r="XAI49"/>
      <c r="XAJ49"/>
      <c r="XAK49"/>
      <c r="XAL49"/>
      <c r="XAM49"/>
      <c r="XAN49"/>
      <c r="XAO49"/>
      <c r="XAP49"/>
      <c r="XAQ49"/>
      <c r="XAR49"/>
      <c r="XAS49"/>
      <c r="XAT49"/>
      <c r="XAU49"/>
      <c r="XAV49"/>
      <c r="XAW49"/>
      <c r="XAX49"/>
      <c r="XAY49"/>
      <c r="XAZ49"/>
      <c r="XBA49"/>
      <c r="XBB49"/>
      <c r="XBC49"/>
      <c r="XBD49"/>
      <c r="XBE49"/>
      <c r="XBF49"/>
      <c r="XBG49"/>
      <c r="XBH49"/>
      <c r="XBI49"/>
      <c r="XBJ49"/>
      <c r="XBK49"/>
      <c r="XBL49"/>
      <c r="XBM49"/>
      <c r="XBN49"/>
      <c r="XBO49"/>
      <c r="XBP49"/>
      <c r="XBQ49"/>
      <c r="XBR49"/>
      <c r="XBS49"/>
      <c r="XBT49"/>
      <c r="XBU49"/>
      <c r="XBV49"/>
      <c r="XBW49"/>
      <c r="XBX49"/>
      <c r="XBY49"/>
      <c r="XBZ49"/>
      <c r="XCA49"/>
      <c r="XCB49"/>
      <c r="XCC49"/>
      <c r="XCD49"/>
      <c r="XCE49"/>
      <c r="XCF49"/>
      <c r="XCG49"/>
      <c r="XCH49"/>
      <c r="XCI49"/>
      <c r="XCJ49"/>
      <c r="XCK49"/>
      <c r="XCL49"/>
      <c r="XCM49"/>
      <c r="XCN49"/>
      <c r="XCO49"/>
      <c r="XCP49"/>
      <c r="XCQ49"/>
      <c r="XCR49"/>
      <c r="XCS49"/>
      <c r="XCT49"/>
      <c r="XCU49"/>
      <c r="XCV49"/>
      <c r="XCW49"/>
      <c r="XCX49"/>
      <c r="XCY49"/>
      <c r="XCZ49"/>
      <c r="XDA49"/>
      <c r="XDB49"/>
      <c r="XDC49"/>
      <c r="XDD49"/>
      <c r="XDE49"/>
      <c r="XDF49"/>
      <c r="XDG49"/>
      <c r="XDH49"/>
      <c r="XDI49"/>
      <c r="XDJ49"/>
      <c r="XDK49"/>
      <c r="XDL49"/>
      <c r="XDM49"/>
      <c r="XDN49"/>
      <c r="XDO49"/>
      <c r="XDP49"/>
      <c r="XDQ49"/>
      <c r="XDR49"/>
      <c r="XDS49"/>
      <c r="XDT49"/>
      <c r="XDU49"/>
      <c r="XDV49"/>
      <c r="XDW49"/>
      <c r="XDX49"/>
      <c r="XDY49"/>
      <c r="XDZ49"/>
      <c r="XEA49"/>
      <c r="XEB49"/>
      <c r="XEC49"/>
      <c r="XED49"/>
      <c r="XEE49"/>
      <c r="XEF49"/>
      <c r="XEG49"/>
      <c r="XEH49"/>
      <c r="XEI49"/>
      <c r="XEJ49"/>
      <c r="XEK49"/>
      <c r="XEL49"/>
      <c r="XEM49"/>
      <c r="XEN49"/>
      <c r="XEO49"/>
      <c r="XEP49"/>
      <c r="XEQ49"/>
      <c r="XER49"/>
      <c r="XES49"/>
      <c r="XET49"/>
      <c r="XEU49"/>
      <c r="XEV49"/>
      <c r="XEW49"/>
      <c r="XEX49"/>
      <c r="XEY49"/>
      <c r="XEZ49"/>
      <c r="XFA49"/>
      <c r="XFB49"/>
      <c r="XFC49"/>
      <c r="XFD49"/>
    </row>
    <row r="50" spans="1:16384" s="10" customFormat="1" ht="14.1" customHeight="1" x14ac:dyDescent="0.2">
      <c r="A50" s="18" t="s">
        <v>0</v>
      </c>
      <c r="B50" s="11"/>
      <c r="C50" s="11"/>
      <c r="D50" s="11"/>
      <c r="E50" s="11"/>
      <c r="F50" s="11"/>
      <c r="G50" s="11"/>
      <c r="H50" s="1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1:16384" ht="23.25" customHeight="1" x14ac:dyDescent="0.2">
      <c r="A51" s="177" t="s">
        <v>537</v>
      </c>
      <c r="B51" s="177"/>
      <c r="C51" s="177"/>
      <c r="D51" s="177"/>
      <c r="E51" s="177"/>
      <c r="F51" s="177"/>
      <c r="G51" s="177"/>
      <c r="H51" s="177"/>
      <c r="J51" s="10"/>
      <c r="K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16384" ht="12.95" customHeight="1" x14ac:dyDescent="0.2">
      <c r="G52" s="13"/>
      <c r="H52" s="49"/>
      <c r="K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16384" ht="12.95" customHeight="1" x14ac:dyDescent="0.2">
      <c r="G53" s="13"/>
      <c r="H53" s="49"/>
      <c r="K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16384" ht="12.95" customHeight="1" x14ac:dyDescent="0.2">
      <c r="G54" s="13"/>
      <c r="H54" s="49"/>
      <c r="K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16384" ht="14.1" customHeight="1" x14ac:dyDescent="0.2">
      <c r="G55" s="13"/>
      <c r="H55" s="49"/>
      <c r="K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16384" ht="14.25" customHeight="1" x14ac:dyDescent="0.2">
      <c r="G56" s="13"/>
      <c r="H56" s="49"/>
      <c r="K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16384" ht="14.1" customHeight="1" x14ac:dyDescent="0.2">
      <c r="G57" s="13"/>
      <c r="H57" s="49"/>
      <c r="K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16384" ht="14.1" customHeight="1" x14ac:dyDescent="0.2">
      <c r="G58" s="13"/>
      <c r="H58" s="49"/>
      <c r="K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16384" ht="14.1" customHeight="1" x14ac:dyDescent="0.2">
      <c r="G59" s="13"/>
      <c r="H59" s="49"/>
      <c r="K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16384" ht="14.1" customHeight="1" x14ac:dyDescent="0.2">
      <c r="G60" s="13"/>
      <c r="H60" s="49"/>
      <c r="K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16384" ht="14.1" customHeight="1" x14ac:dyDescent="0.2">
      <c r="G61" s="13"/>
      <c r="H61" s="49"/>
      <c r="K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16384" ht="14.1" customHeight="1" x14ac:dyDescent="0.2">
      <c r="G62" s="13"/>
      <c r="H62" s="49"/>
      <c r="K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16384" ht="14.1" customHeight="1" x14ac:dyDescent="0.2">
      <c r="G63" s="13"/>
      <c r="H63" s="49"/>
    </row>
    <row r="64" spans="1:16384" ht="14.1" customHeight="1" x14ac:dyDescent="0.2">
      <c r="G64" s="13"/>
    </row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</sheetData>
  <mergeCells count="1">
    <mergeCell ref="A51:H51"/>
  </mergeCells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zoomScaleNormal="100" zoomScaleSheetLayoutView="40" workbookViewId="0">
      <selection activeCell="K41" sqref="K41"/>
    </sheetView>
  </sheetViews>
  <sheetFormatPr baseColWidth="10" defaultColWidth="7.42578125" defaultRowHeight="11.25" customHeight="1" x14ac:dyDescent="0.2"/>
  <cols>
    <col min="1" max="1" width="34.85546875" style="3" customWidth="1"/>
    <col min="2" max="2" width="8.140625" style="3" customWidth="1"/>
    <col min="3" max="4" width="10.140625" style="3" customWidth="1"/>
    <col min="5" max="5" width="3.85546875" style="3" customWidth="1"/>
    <col min="6" max="6" width="10.140625" style="3" customWidth="1"/>
    <col min="7" max="13" width="7.42578125" style="3" customWidth="1"/>
    <col min="14" max="16384" width="7.42578125" style="3"/>
  </cols>
  <sheetData>
    <row r="1" spans="1:13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3" ht="14.1" customHeight="1" x14ac:dyDescent="0.2">
      <c r="J2" s="123" t="s">
        <v>257</v>
      </c>
    </row>
    <row r="3" spans="1:13" ht="14.1" customHeight="1" x14ac:dyDescent="0.2">
      <c r="A3" s="22" t="s">
        <v>420</v>
      </c>
    </row>
    <row r="4" spans="1:13" ht="14.1" customHeight="1" x14ac:dyDescent="0.2">
      <c r="A4" s="5"/>
      <c r="B4" s="6"/>
      <c r="C4" s="6"/>
      <c r="D4" s="6"/>
      <c r="E4" s="6"/>
      <c r="F4" s="6"/>
      <c r="H4" s="94"/>
    </row>
    <row r="5" spans="1:13" ht="14.1" customHeight="1" x14ac:dyDescent="0.2">
      <c r="A5" s="130"/>
      <c r="B5" s="124" t="s">
        <v>272</v>
      </c>
      <c r="C5" s="124"/>
      <c r="D5" s="124"/>
      <c r="E5" s="130"/>
      <c r="F5" s="124" t="s">
        <v>487</v>
      </c>
      <c r="G5" s="124"/>
      <c r="H5" s="124"/>
      <c r="I5" s="95"/>
      <c r="J5" s="50"/>
      <c r="K5" s="50"/>
      <c r="L5" s="50"/>
      <c r="M5" s="50"/>
    </row>
    <row r="6" spans="1:13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  <c r="I6" s="51"/>
      <c r="J6" s="51"/>
      <c r="K6" s="51"/>
    </row>
    <row r="7" spans="1:13" ht="14.1" customHeight="1" x14ac:dyDescent="0.2">
      <c r="A7" s="10"/>
      <c r="B7" s="12"/>
      <c r="C7" s="12"/>
      <c r="D7" s="12"/>
      <c r="E7" s="12"/>
      <c r="F7" s="15"/>
      <c r="G7" s="13"/>
      <c r="H7" s="16"/>
      <c r="I7" s="16"/>
      <c r="J7" s="16"/>
      <c r="K7" s="37"/>
      <c r="L7" s="37"/>
      <c r="M7" s="37"/>
    </row>
    <row r="8" spans="1:13" ht="14.1" customHeight="1" x14ac:dyDescent="0.2">
      <c r="A8" s="14" t="s">
        <v>20</v>
      </c>
      <c r="B8" s="12">
        <v>394</v>
      </c>
      <c r="C8" s="12">
        <v>225</v>
      </c>
      <c r="D8" s="12">
        <v>159</v>
      </c>
      <c r="E8" s="12"/>
      <c r="F8" s="12">
        <v>398</v>
      </c>
      <c r="G8" s="12">
        <v>231</v>
      </c>
      <c r="H8" s="12">
        <v>167</v>
      </c>
      <c r="I8" s="51"/>
      <c r="J8" s="53"/>
      <c r="M8" s="116"/>
    </row>
    <row r="9" spans="1:13" ht="14.1" customHeight="1" x14ac:dyDescent="0.2">
      <c r="A9" s="10" t="s">
        <v>403</v>
      </c>
      <c r="B9" s="12">
        <v>41</v>
      </c>
      <c r="C9" s="12">
        <v>31</v>
      </c>
      <c r="D9" s="12">
        <v>10</v>
      </c>
      <c r="E9" s="12"/>
      <c r="F9" s="12">
        <v>40</v>
      </c>
      <c r="G9" s="12">
        <v>31</v>
      </c>
      <c r="H9" s="12">
        <v>9</v>
      </c>
      <c r="I9" s="51"/>
      <c r="J9" s="167"/>
      <c r="M9" s="116"/>
    </row>
    <row r="10" spans="1:13" ht="14.1" customHeight="1" x14ac:dyDescent="0.2">
      <c r="A10" s="10" t="s">
        <v>404</v>
      </c>
      <c r="B10" s="12">
        <v>166</v>
      </c>
      <c r="C10" s="12">
        <v>83</v>
      </c>
      <c r="D10" s="12">
        <v>73</v>
      </c>
      <c r="E10" s="12"/>
      <c r="F10" s="12">
        <v>153</v>
      </c>
      <c r="G10" s="12">
        <v>82</v>
      </c>
      <c r="H10" s="12">
        <v>71</v>
      </c>
      <c r="I10" s="51"/>
      <c r="J10" s="167"/>
    </row>
    <row r="11" spans="1:13" ht="14.1" customHeight="1" x14ac:dyDescent="0.2">
      <c r="A11" s="10" t="s">
        <v>405</v>
      </c>
      <c r="B11" s="12">
        <v>3</v>
      </c>
      <c r="C11" s="12">
        <v>1</v>
      </c>
      <c r="D11" s="12">
        <v>2</v>
      </c>
      <c r="E11" s="12"/>
      <c r="F11" s="12">
        <v>1</v>
      </c>
      <c r="G11" s="12">
        <v>1</v>
      </c>
      <c r="H11" s="12" t="s">
        <v>15</v>
      </c>
      <c r="I11" s="51"/>
      <c r="J11" s="167"/>
    </row>
    <row r="12" spans="1:13" ht="14.1" customHeight="1" x14ac:dyDescent="0.2">
      <c r="A12" s="10" t="s">
        <v>406</v>
      </c>
      <c r="B12" s="12">
        <v>39</v>
      </c>
      <c r="C12" s="12">
        <v>21</v>
      </c>
      <c r="D12" s="12">
        <v>18</v>
      </c>
      <c r="E12" s="12"/>
      <c r="F12" s="12">
        <v>43</v>
      </c>
      <c r="G12" s="12">
        <v>24</v>
      </c>
      <c r="H12" s="12">
        <v>19</v>
      </c>
      <c r="I12" s="51"/>
      <c r="J12" s="167"/>
    </row>
    <row r="13" spans="1:13" ht="14.1" customHeight="1" x14ac:dyDescent="0.2">
      <c r="A13" s="10" t="s">
        <v>407</v>
      </c>
      <c r="B13" s="12">
        <v>56</v>
      </c>
      <c r="C13" s="12">
        <v>35</v>
      </c>
      <c r="D13" s="12">
        <v>21</v>
      </c>
      <c r="E13" s="12"/>
      <c r="F13" s="12">
        <v>60</v>
      </c>
      <c r="G13" s="12">
        <v>38</v>
      </c>
      <c r="H13" s="12">
        <v>22</v>
      </c>
      <c r="I13" s="51"/>
      <c r="J13" s="167"/>
    </row>
    <row r="14" spans="1:13" ht="14.1" customHeight="1" x14ac:dyDescent="0.2">
      <c r="A14" s="10" t="s">
        <v>408</v>
      </c>
      <c r="B14" s="12">
        <v>5</v>
      </c>
      <c r="C14" s="12">
        <v>4</v>
      </c>
      <c r="D14" s="12">
        <v>1</v>
      </c>
      <c r="E14" s="12"/>
      <c r="F14" s="12">
        <v>3</v>
      </c>
      <c r="G14" s="12">
        <v>3</v>
      </c>
      <c r="H14" s="12" t="s">
        <v>15</v>
      </c>
      <c r="I14" s="51"/>
      <c r="J14" s="167"/>
    </row>
    <row r="15" spans="1:13" ht="14.1" customHeight="1" x14ac:dyDescent="0.2">
      <c r="A15" s="10" t="s">
        <v>409</v>
      </c>
      <c r="B15" s="12">
        <v>31</v>
      </c>
      <c r="C15" s="12">
        <v>19</v>
      </c>
      <c r="D15" s="12">
        <v>12</v>
      </c>
      <c r="E15" s="12"/>
      <c r="F15" s="12">
        <v>27</v>
      </c>
      <c r="G15" s="12">
        <v>17</v>
      </c>
      <c r="H15" s="12">
        <v>10</v>
      </c>
      <c r="I15" s="51"/>
      <c r="J15" s="167"/>
    </row>
    <row r="16" spans="1:13" ht="14.1" customHeight="1" x14ac:dyDescent="0.2">
      <c r="A16" s="10" t="s">
        <v>410</v>
      </c>
      <c r="B16" s="12">
        <v>11</v>
      </c>
      <c r="C16" s="12">
        <v>9</v>
      </c>
      <c r="D16" s="12">
        <v>2</v>
      </c>
      <c r="E16" s="12"/>
      <c r="F16" s="12">
        <v>7</v>
      </c>
      <c r="G16" s="12">
        <v>6</v>
      </c>
      <c r="H16" s="12">
        <v>1</v>
      </c>
      <c r="I16" s="51"/>
      <c r="J16" s="167"/>
    </row>
    <row r="17" spans="1:17" ht="14.1" customHeight="1" x14ac:dyDescent="0.2">
      <c r="A17" s="10" t="s">
        <v>411</v>
      </c>
      <c r="B17" s="12">
        <v>42</v>
      </c>
      <c r="C17" s="12">
        <v>22</v>
      </c>
      <c r="D17" s="12">
        <v>20</v>
      </c>
      <c r="E17" s="12"/>
      <c r="F17" s="12">
        <v>64</v>
      </c>
      <c r="G17" s="12">
        <v>29</v>
      </c>
      <c r="H17" s="12">
        <v>35</v>
      </c>
      <c r="I17" s="51"/>
      <c r="J17" s="167"/>
    </row>
    <row r="18" spans="1:17" ht="14.1" customHeight="1" x14ac:dyDescent="0.2">
      <c r="A18" s="40"/>
      <c r="B18" s="40"/>
      <c r="C18" s="40"/>
      <c r="D18" s="40"/>
      <c r="E18" s="40"/>
      <c r="F18" s="40"/>
      <c r="G18" s="40"/>
      <c r="H18" s="40"/>
      <c r="Q18" s="156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Q19" s="156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Q20" s="156"/>
    </row>
    <row r="21" spans="1:17" ht="12.95" customHeight="1" x14ac:dyDescent="0.2">
      <c r="A21" s="18"/>
      <c r="B21" s="161"/>
      <c r="C21" s="162"/>
      <c r="D21" s="162"/>
      <c r="E21" s="162"/>
      <c r="F21" s="161"/>
      <c r="G21" s="161"/>
      <c r="H21" s="161"/>
      <c r="Q21" s="156"/>
    </row>
    <row r="22" spans="1:17" ht="12.95" customHeight="1" x14ac:dyDescent="0.2">
      <c r="B22" s="156"/>
      <c r="C22" s="156"/>
      <c r="D22" s="156"/>
      <c r="E22" s="156"/>
      <c r="F22" s="156"/>
      <c r="G22" s="156"/>
      <c r="H22" s="156"/>
      <c r="Q22" s="156"/>
    </row>
    <row r="23" spans="1:17" ht="14.1" customHeight="1" x14ac:dyDescent="0.2">
      <c r="B23" s="156"/>
      <c r="C23" s="156"/>
      <c r="D23" s="156"/>
      <c r="E23" s="156"/>
      <c r="F23" s="156"/>
      <c r="G23" s="156"/>
      <c r="H23" s="156"/>
      <c r="Q23" s="156"/>
    </row>
    <row r="24" spans="1:17" ht="14.1" customHeight="1" x14ac:dyDescent="0.2">
      <c r="B24" s="156"/>
      <c r="C24" s="156"/>
      <c r="D24" s="156"/>
      <c r="E24" s="156"/>
      <c r="F24" s="156"/>
      <c r="G24" s="156"/>
      <c r="H24" s="156"/>
      <c r="Q24" s="156"/>
    </row>
    <row r="25" spans="1:17" ht="14.1" customHeight="1" x14ac:dyDescent="0.2">
      <c r="B25" s="156"/>
      <c r="C25" s="156"/>
      <c r="D25" s="156"/>
      <c r="E25" s="156"/>
      <c r="F25" s="156"/>
      <c r="G25" s="156"/>
      <c r="H25" s="156"/>
      <c r="Q25" s="156"/>
    </row>
    <row r="26" spans="1:17" ht="14.1" customHeight="1" x14ac:dyDescent="0.2">
      <c r="B26" s="156"/>
      <c r="C26" s="156"/>
      <c r="D26" s="156"/>
      <c r="E26" s="156"/>
      <c r="F26" s="156"/>
      <c r="G26" s="156"/>
      <c r="H26" s="156"/>
      <c r="Q26" s="156"/>
    </row>
    <row r="27" spans="1:17" ht="14.1" customHeight="1" x14ac:dyDescent="0.2">
      <c r="B27" s="156"/>
      <c r="C27" s="156"/>
      <c r="D27" s="156"/>
      <c r="E27" s="156"/>
      <c r="F27" s="156"/>
      <c r="G27" s="156"/>
      <c r="H27" s="156"/>
      <c r="Q27" s="156"/>
    </row>
    <row r="28" spans="1:17" ht="14.1" customHeight="1" x14ac:dyDescent="0.2">
      <c r="B28" s="156"/>
      <c r="C28" s="156"/>
      <c r="D28" s="156"/>
      <c r="E28" s="156"/>
      <c r="F28" s="156"/>
      <c r="G28" s="156"/>
      <c r="H28" s="156"/>
    </row>
    <row r="29" spans="1:17" ht="14.1" customHeight="1" x14ac:dyDescent="0.2">
      <c r="B29" s="156"/>
      <c r="C29" s="156"/>
      <c r="D29" s="156"/>
      <c r="E29" s="156"/>
      <c r="F29" s="156"/>
      <c r="G29" s="156"/>
      <c r="H29" s="156"/>
    </row>
    <row r="30" spans="1:17" ht="14.1" customHeight="1" x14ac:dyDescent="0.2">
      <c r="B30" s="156"/>
      <c r="C30" s="156"/>
      <c r="D30" s="156"/>
      <c r="E30" s="156"/>
      <c r="F30" s="156"/>
      <c r="G30" s="156"/>
      <c r="H30" s="156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325"/>
  <sheetViews>
    <sheetView zoomScaleNormal="100" workbookViewId="0">
      <selection activeCell="K41" sqref="K41"/>
    </sheetView>
  </sheetViews>
  <sheetFormatPr baseColWidth="10" defaultColWidth="7.7109375" defaultRowHeight="11.25" customHeight="1" x14ac:dyDescent="0.2"/>
  <cols>
    <col min="1" max="1" width="49.140625" style="3" customWidth="1"/>
    <col min="2" max="2" width="10.28515625" style="3" customWidth="1"/>
    <col min="3" max="3" width="5.7109375" style="3" customWidth="1"/>
    <col min="4" max="4" width="9.5703125" style="3" customWidth="1"/>
    <col min="5" max="5" width="6.7109375" style="3" customWidth="1"/>
    <col min="6" max="6" width="10.28515625" style="3" customWidth="1"/>
    <col min="7" max="7" width="7.7109375" style="3" customWidth="1"/>
    <col min="8" max="16374" width="7.7109375" style="3"/>
    <col min="16375" max="16384" width="19.85546875" style="3" customWidth="1"/>
  </cols>
  <sheetData>
    <row r="1" spans="1:8" ht="14.1" customHeight="1" thickBot="1" x14ac:dyDescent="0.25">
      <c r="A1" s="1" t="s">
        <v>216</v>
      </c>
      <c r="B1" s="2"/>
      <c r="C1" s="2"/>
      <c r="D1" s="2"/>
      <c r="E1" s="2"/>
      <c r="F1" s="2"/>
    </row>
    <row r="2" spans="1:8" ht="14.1" customHeight="1" x14ac:dyDescent="0.2">
      <c r="H2" s="123" t="s">
        <v>257</v>
      </c>
    </row>
    <row r="3" spans="1:8" ht="14.1" customHeight="1" x14ac:dyDescent="0.2">
      <c r="A3" s="22" t="s">
        <v>421</v>
      </c>
    </row>
    <row r="4" spans="1:8" ht="14.1" customHeight="1" x14ac:dyDescent="0.2">
      <c r="A4" s="22" t="s">
        <v>246</v>
      </c>
    </row>
    <row r="5" spans="1:8" ht="14.1" customHeight="1" x14ac:dyDescent="0.2">
      <c r="A5" s="5"/>
      <c r="B5" s="6"/>
      <c r="C5" s="6"/>
      <c r="D5" s="6"/>
      <c r="E5" s="6"/>
      <c r="F5" s="6"/>
    </row>
    <row r="6" spans="1:8" ht="15.95" customHeight="1" x14ac:dyDescent="0.2">
      <c r="A6" s="149"/>
      <c r="B6" s="152" t="s">
        <v>413</v>
      </c>
      <c r="C6" s="8"/>
      <c r="D6" s="152" t="s">
        <v>414</v>
      </c>
      <c r="E6" s="8"/>
      <c r="F6" s="152" t="s">
        <v>412</v>
      </c>
    </row>
    <row r="7" spans="1:8" ht="14.1" customHeight="1" x14ac:dyDescent="0.2">
      <c r="A7" s="19"/>
    </row>
    <row r="8" spans="1:8" ht="14.1" customHeight="1" x14ac:dyDescent="0.2">
      <c r="A8" s="19" t="s">
        <v>416</v>
      </c>
      <c r="B8" s="12">
        <v>1658</v>
      </c>
      <c r="C8" s="12"/>
      <c r="D8" s="12">
        <v>1576</v>
      </c>
      <c r="E8" s="12"/>
      <c r="F8" s="12">
        <v>1544</v>
      </c>
    </row>
    <row r="9" spans="1:8" ht="14.1" customHeight="1" x14ac:dyDescent="0.2">
      <c r="A9" s="19"/>
      <c r="B9" s="12"/>
      <c r="C9" s="12"/>
      <c r="D9" s="12"/>
      <c r="E9" s="12"/>
      <c r="F9" s="12"/>
    </row>
    <row r="10" spans="1:8" ht="14.1" customHeight="1" x14ac:dyDescent="0.2">
      <c r="A10" s="19" t="s">
        <v>415</v>
      </c>
      <c r="B10" s="12">
        <v>856</v>
      </c>
      <c r="C10" s="12"/>
      <c r="D10" s="12">
        <v>955</v>
      </c>
      <c r="E10" s="12"/>
      <c r="F10" s="12">
        <v>966</v>
      </c>
    </row>
    <row r="11" spans="1:8" ht="14.1" customHeight="1" x14ac:dyDescent="0.2">
      <c r="A11" s="96" t="s">
        <v>417</v>
      </c>
      <c r="B11" s="12">
        <v>78</v>
      </c>
      <c r="C11" s="12"/>
      <c r="D11" s="12">
        <v>226</v>
      </c>
      <c r="E11" s="12"/>
      <c r="F11" s="12">
        <v>222</v>
      </c>
    </row>
    <row r="12" spans="1:8" ht="14.1" customHeight="1" x14ac:dyDescent="0.2">
      <c r="A12" s="96" t="s">
        <v>529</v>
      </c>
      <c r="B12" s="12">
        <v>778</v>
      </c>
      <c r="C12" s="12"/>
      <c r="D12" s="12">
        <v>729</v>
      </c>
      <c r="E12" s="12"/>
      <c r="F12" s="12">
        <v>744</v>
      </c>
    </row>
    <row r="13" spans="1:8" ht="14.1" customHeight="1" x14ac:dyDescent="0.2">
      <c r="A13" s="40"/>
      <c r="B13" s="40"/>
      <c r="C13" s="40"/>
      <c r="D13" s="40"/>
      <c r="E13" s="40"/>
      <c r="F13" s="40"/>
    </row>
    <row r="14" spans="1:8" s="30" customFormat="1" ht="14.1" customHeight="1" x14ac:dyDescent="0.2">
      <c r="A14" s="57" t="s">
        <v>0</v>
      </c>
      <c r="B14" s="58"/>
      <c r="C14" s="58"/>
      <c r="D14" s="58"/>
      <c r="E14" s="58"/>
      <c r="F14" s="58"/>
    </row>
    <row r="15" spans="1:8" s="30" customFormat="1" ht="14.1" customHeight="1" x14ac:dyDescent="0.2">
      <c r="A15" s="39"/>
      <c r="D15" s="113"/>
      <c r="F15" s="113"/>
      <c r="G15" s="113"/>
    </row>
    <row r="16" spans="1:8" ht="14.1" customHeight="1" x14ac:dyDescent="0.2">
      <c r="A16" s="19"/>
    </row>
    <row r="17" spans="1:1" s="27" customFormat="1" ht="14.1" customHeight="1" x14ac:dyDescent="0.2">
      <c r="A17" s="19"/>
    </row>
    <row r="18" spans="1:1" ht="14.1" customHeight="1" x14ac:dyDescent="0.2">
      <c r="A18" s="108"/>
    </row>
    <row r="19" spans="1:1" ht="14.1" customHeight="1" x14ac:dyDescent="0.2">
      <c r="A19" s="28"/>
    </row>
    <row r="20" spans="1:1" ht="14.1" customHeight="1" x14ac:dyDescent="0.2">
      <c r="A20" s="21"/>
    </row>
    <row r="21" spans="1:1" ht="14.1" customHeight="1" x14ac:dyDescent="0.2">
      <c r="A21" s="19"/>
    </row>
    <row r="22" spans="1:1" ht="14.1" customHeight="1" x14ac:dyDescent="0.2">
      <c r="A22" s="19"/>
    </row>
    <row r="23" spans="1:1" ht="14.1" customHeight="1" x14ac:dyDescent="0.2">
      <c r="A23" s="19"/>
    </row>
    <row r="24" spans="1:1" ht="14.1" customHeight="1" x14ac:dyDescent="0.2"/>
    <row r="25" spans="1:1" ht="14.1" customHeight="1" x14ac:dyDescent="0.2"/>
    <row r="26" spans="1:1" ht="14.1" customHeight="1" x14ac:dyDescent="0.2"/>
    <row r="27" spans="1:1" ht="14.1" customHeight="1" x14ac:dyDescent="0.2"/>
    <row r="28" spans="1:1" ht="14.1" customHeight="1" x14ac:dyDescent="0.2"/>
    <row r="29" spans="1:1" ht="14.1" customHeight="1" x14ac:dyDescent="0.2"/>
    <row r="30" spans="1:1" ht="14.1" customHeight="1" x14ac:dyDescent="0.2"/>
    <row r="31" spans="1:1" ht="14.1" customHeight="1" x14ac:dyDescent="0.2"/>
    <row r="32" spans="1: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1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289"/>
  <sheetViews>
    <sheetView zoomScaleNormal="100" workbookViewId="0">
      <selection activeCell="K41" sqref="K41"/>
    </sheetView>
  </sheetViews>
  <sheetFormatPr baseColWidth="10" defaultColWidth="9.5703125" defaultRowHeight="11.25" customHeight="1" x14ac:dyDescent="0.2"/>
  <cols>
    <col min="1" max="1" width="28.7109375" style="3" customWidth="1"/>
    <col min="2" max="2" width="7.7109375" style="3" customWidth="1"/>
    <col min="3" max="6" width="9.5703125" style="3" customWidth="1"/>
    <col min="7" max="7" width="2.7109375" style="3" customWidth="1"/>
    <col min="8" max="8" width="14.7109375" style="3" customWidth="1"/>
    <col min="9" max="9" width="10" style="3" customWidth="1"/>
    <col min="10" max="13" width="9.5703125" style="3" customWidth="1"/>
    <col min="14" max="16383" width="9.5703125" style="3"/>
    <col min="16384" max="16384" width="18.28515625" style="3" customWidth="1"/>
  </cols>
  <sheetData>
    <row r="1" spans="1:13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1"/>
    </row>
    <row r="2" spans="1:13" ht="14.1" customHeight="1" x14ac:dyDescent="0.2">
      <c r="A2" s="60"/>
      <c r="B2" s="60"/>
      <c r="C2" s="60"/>
      <c r="D2" s="60"/>
      <c r="E2" s="60"/>
      <c r="F2" s="60"/>
      <c r="G2" s="60"/>
      <c r="H2" s="60"/>
      <c r="K2" s="123" t="s">
        <v>257</v>
      </c>
    </row>
    <row r="3" spans="1:13" ht="14.1" customHeight="1" x14ac:dyDescent="0.2">
      <c r="A3" s="22" t="s">
        <v>213</v>
      </c>
      <c r="B3" s="60"/>
      <c r="C3" s="60"/>
      <c r="D3" s="60"/>
      <c r="E3" s="60"/>
      <c r="F3" s="60"/>
      <c r="G3" s="60"/>
      <c r="H3" s="60"/>
    </row>
    <row r="4" spans="1:13" ht="14.1" customHeight="1" x14ac:dyDescent="0.2">
      <c r="A4" s="60"/>
      <c r="B4" s="60"/>
      <c r="C4" s="60"/>
      <c r="D4" s="60"/>
      <c r="E4" s="60"/>
      <c r="F4" s="60"/>
      <c r="G4" s="60"/>
      <c r="H4" s="60"/>
    </row>
    <row r="5" spans="1:13" ht="14.1" customHeight="1" x14ac:dyDescent="0.2">
      <c r="A5" s="22" t="s">
        <v>194</v>
      </c>
    </row>
    <row r="6" spans="1:13" ht="14.1" customHeight="1" x14ac:dyDescent="0.2">
      <c r="A6" s="5"/>
      <c r="B6" s="6"/>
      <c r="C6" s="6"/>
      <c r="D6" s="6"/>
      <c r="E6" s="5"/>
      <c r="F6" s="5"/>
      <c r="G6" s="5"/>
      <c r="H6" s="5"/>
    </row>
    <row r="7" spans="1:13" s="10" customFormat="1" ht="14.1" customHeight="1" x14ac:dyDescent="0.15">
      <c r="A7" s="42"/>
      <c r="B7" s="42" t="s">
        <v>50</v>
      </c>
      <c r="C7" s="42"/>
      <c r="D7" s="42"/>
      <c r="E7" s="42"/>
      <c r="F7" s="42"/>
      <c r="G7" s="42"/>
      <c r="H7" s="42" t="s">
        <v>44</v>
      </c>
    </row>
    <row r="8" spans="1:13" ht="14.1" customHeight="1" x14ac:dyDescent="0.2">
      <c r="A8" s="61"/>
      <c r="B8" s="43">
        <v>2010</v>
      </c>
      <c r="C8" s="43">
        <v>2011</v>
      </c>
      <c r="D8" s="43">
        <v>2012</v>
      </c>
      <c r="E8" s="43">
        <v>2013</v>
      </c>
      <c r="F8" s="8">
        <v>2014</v>
      </c>
      <c r="G8" s="61"/>
      <c r="H8" s="8">
        <v>2014</v>
      </c>
    </row>
    <row r="9" spans="1:13" ht="14.1" customHeight="1" x14ac:dyDescent="0.2">
      <c r="A9" s="19"/>
      <c r="B9" s="11"/>
      <c r="C9" s="11"/>
      <c r="D9" s="11"/>
      <c r="E9" s="11"/>
      <c r="F9" s="11"/>
      <c r="H9" s="11"/>
      <c r="J9"/>
      <c r="K9"/>
      <c r="L9"/>
      <c r="M9"/>
    </row>
    <row r="10" spans="1:13" ht="14.1" customHeight="1" x14ac:dyDescent="0.2">
      <c r="A10" s="23" t="s">
        <v>20</v>
      </c>
      <c r="B10" s="12">
        <v>159</v>
      </c>
      <c r="C10" s="12">
        <v>159</v>
      </c>
      <c r="D10" s="12">
        <v>165</v>
      </c>
      <c r="E10" s="12">
        <v>173</v>
      </c>
      <c r="F10" s="12">
        <v>183</v>
      </c>
      <c r="H10" s="12">
        <v>17107</v>
      </c>
      <c r="I10" s="29"/>
      <c r="J10"/>
      <c r="K10"/>
      <c r="L10"/>
      <c r="M10"/>
    </row>
    <row r="11" spans="1:13" ht="14.1" customHeight="1" x14ac:dyDescent="0.2">
      <c r="A11" s="19" t="s">
        <v>98</v>
      </c>
      <c r="B11" s="12">
        <v>107</v>
      </c>
      <c r="C11" s="12">
        <v>107</v>
      </c>
      <c r="D11" s="12">
        <v>111</v>
      </c>
      <c r="E11" s="12">
        <v>112</v>
      </c>
      <c r="F11" s="12">
        <v>112</v>
      </c>
      <c r="H11" s="12">
        <v>13405</v>
      </c>
      <c r="I11" s="29"/>
      <c r="J11"/>
      <c r="K11"/>
      <c r="L11"/>
      <c r="M11"/>
    </row>
    <row r="12" spans="1:13" ht="14.1" customHeight="1" x14ac:dyDescent="0.2">
      <c r="A12" s="19" t="s">
        <v>99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H12" s="12">
        <v>91</v>
      </c>
      <c r="I12" s="29"/>
      <c r="J12"/>
      <c r="K12"/>
      <c r="L12"/>
      <c r="M12"/>
    </row>
    <row r="13" spans="1:13" ht="14.1" customHeight="1" x14ac:dyDescent="0.2">
      <c r="A13" s="62" t="s">
        <v>100</v>
      </c>
      <c r="B13" s="12">
        <v>8</v>
      </c>
      <c r="C13" s="12">
        <v>8</v>
      </c>
      <c r="D13" s="12">
        <v>8</v>
      </c>
      <c r="E13" s="12">
        <v>8</v>
      </c>
      <c r="F13" s="12">
        <v>8</v>
      </c>
      <c r="H13" s="12">
        <v>966</v>
      </c>
      <c r="I13" s="29"/>
      <c r="J13"/>
      <c r="K13"/>
      <c r="L13"/>
      <c r="M13"/>
    </row>
    <row r="14" spans="1:13" ht="14.1" customHeight="1" x14ac:dyDescent="0.2">
      <c r="A14" s="19" t="s">
        <v>101</v>
      </c>
      <c r="B14" s="12">
        <v>42</v>
      </c>
      <c r="C14" s="12">
        <v>42</v>
      </c>
      <c r="D14" s="12">
        <v>42</v>
      </c>
      <c r="E14" s="12">
        <v>47</v>
      </c>
      <c r="F14" s="12">
        <v>57</v>
      </c>
      <c r="H14" s="12">
        <v>427</v>
      </c>
      <c r="I14" s="29"/>
      <c r="J14"/>
      <c r="K14"/>
      <c r="L14"/>
      <c r="M14"/>
    </row>
    <row r="15" spans="1:13" ht="14.1" customHeight="1" x14ac:dyDescent="0.2">
      <c r="A15" s="19" t="s">
        <v>102</v>
      </c>
      <c r="B15" s="12">
        <v>1</v>
      </c>
      <c r="C15" s="12">
        <v>1</v>
      </c>
      <c r="D15" s="12">
        <v>3</v>
      </c>
      <c r="E15" s="12">
        <v>5</v>
      </c>
      <c r="F15" s="12">
        <v>5</v>
      </c>
      <c r="H15" s="12">
        <v>2218</v>
      </c>
      <c r="I15" s="29"/>
      <c r="J15"/>
      <c r="K15"/>
      <c r="L15"/>
      <c r="M15"/>
    </row>
    <row r="16" spans="1:13" ht="14.1" customHeight="1" x14ac:dyDescent="0.2">
      <c r="A16" s="40"/>
      <c r="B16" s="40"/>
      <c r="C16" s="40"/>
      <c r="D16" s="40"/>
      <c r="E16" s="40"/>
      <c r="F16" s="40"/>
      <c r="G16" s="40"/>
      <c r="H16" s="40"/>
      <c r="J16"/>
      <c r="K16"/>
      <c r="L16"/>
      <c r="M16"/>
    </row>
    <row r="17" spans="1:13" ht="14.1" customHeight="1" x14ac:dyDescent="0.2">
      <c r="A17" s="39" t="s">
        <v>183</v>
      </c>
      <c r="B17" s="11"/>
      <c r="C17" s="11"/>
      <c r="D17" s="12"/>
      <c r="E17" s="12"/>
      <c r="F17" s="12"/>
      <c r="G17" s="12"/>
      <c r="H17" s="12"/>
    </row>
    <row r="18" spans="1:13" ht="14.1" customHeight="1" x14ac:dyDescent="0.2">
      <c r="A18" s="21"/>
      <c r="B18" s="11"/>
      <c r="C18" s="11"/>
      <c r="D18" s="12"/>
      <c r="E18" s="12"/>
      <c r="F18" s="12"/>
      <c r="G18" s="12"/>
      <c r="H18" s="12"/>
    </row>
    <row r="19" spans="1:13" ht="14.1" customHeight="1" x14ac:dyDescent="0.2">
      <c r="A19" s="21"/>
      <c r="B19" s="11"/>
      <c r="C19" s="11"/>
      <c r="D19" s="12"/>
      <c r="E19" s="12"/>
      <c r="F19" s="12"/>
      <c r="G19" s="12"/>
      <c r="H19" s="12"/>
      <c r="J19" s="25"/>
      <c r="K19" s="25"/>
      <c r="L19" s="25"/>
    </row>
    <row r="20" spans="1:13" ht="14.1" customHeight="1" x14ac:dyDescent="0.2">
      <c r="A20" s="21"/>
      <c r="B20" s="11"/>
      <c r="C20" s="11"/>
      <c r="D20" s="12"/>
      <c r="E20" s="12"/>
      <c r="F20" s="12"/>
      <c r="G20" s="12"/>
      <c r="H20" s="12"/>
    </row>
    <row r="21" spans="1:13" ht="14.1" customHeight="1" x14ac:dyDescent="0.2">
      <c r="A21" s="19"/>
      <c r="B21" s="11"/>
      <c r="C21" s="11"/>
      <c r="D21" s="12"/>
      <c r="E21" s="12"/>
      <c r="F21" s="12"/>
      <c r="G21" s="12"/>
      <c r="H21" s="12"/>
    </row>
    <row r="22" spans="1:13" ht="14.1" customHeight="1" x14ac:dyDescent="0.2">
      <c r="A22" s="19"/>
      <c r="B22" s="11"/>
      <c r="C22" s="11"/>
      <c r="D22" s="12"/>
      <c r="E22" s="12"/>
      <c r="F22" s="12"/>
      <c r="G22" s="12"/>
      <c r="H22" s="12"/>
    </row>
    <row r="23" spans="1:13" ht="14.1" customHeight="1" x14ac:dyDescent="0.2">
      <c r="A23" s="19"/>
      <c r="B23" s="11"/>
      <c r="C23" s="11"/>
      <c r="D23" s="12"/>
      <c r="E23" s="12"/>
      <c r="F23" s="12"/>
      <c r="G23" s="12"/>
      <c r="H23" s="12"/>
      <c r="M23" s="25"/>
    </row>
    <row r="24" spans="1:13" ht="14.1" customHeight="1" x14ac:dyDescent="0.2">
      <c r="A24" s="19"/>
      <c r="B24" s="59"/>
      <c r="C24" s="59"/>
      <c r="D24" s="12"/>
      <c r="E24" s="12"/>
      <c r="F24" s="12"/>
      <c r="G24" s="12"/>
      <c r="H24" s="12"/>
    </row>
    <row r="25" spans="1:13" ht="14.1" customHeight="1" x14ac:dyDescent="0.2">
      <c r="A25" s="19"/>
      <c r="B25" s="11"/>
      <c r="C25" s="11"/>
      <c r="D25" s="12"/>
      <c r="E25" s="12"/>
      <c r="F25" s="12"/>
      <c r="G25" s="12"/>
      <c r="H25" s="12"/>
    </row>
    <row r="26" spans="1:13" ht="14.1" customHeight="1" x14ac:dyDescent="0.2">
      <c r="A26" s="19"/>
      <c r="B26" s="59"/>
      <c r="C26" s="59"/>
      <c r="D26" s="12"/>
      <c r="E26" s="12"/>
      <c r="F26" s="12"/>
      <c r="G26" s="12"/>
      <c r="H26" s="12"/>
    </row>
    <row r="27" spans="1:13" ht="14.1" customHeight="1" x14ac:dyDescent="0.2">
      <c r="A27" s="19"/>
      <c r="B27" s="11"/>
      <c r="C27" s="11"/>
      <c r="D27" s="12"/>
      <c r="E27" s="12"/>
      <c r="F27" s="12"/>
      <c r="G27" s="12"/>
      <c r="H27" s="12"/>
    </row>
    <row r="28" spans="1:13" ht="14.1" customHeight="1" x14ac:dyDescent="0.2">
      <c r="A28" s="19"/>
      <c r="B28" s="11"/>
      <c r="C28" s="11"/>
      <c r="D28" s="12"/>
      <c r="E28" s="12"/>
      <c r="F28" s="12"/>
      <c r="G28" s="12"/>
      <c r="H28" s="12"/>
    </row>
    <row r="29" spans="1:13" ht="14.1" customHeight="1" x14ac:dyDescent="0.2">
      <c r="A29" s="19"/>
      <c r="B29" s="11"/>
      <c r="C29" s="11"/>
      <c r="D29" s="12"/>
      <c r="E29" s="12"/>
      <c r="F29" s="12"/>
      <c r="G29" s="12"/>
      <c r="H29" s="12"/>
    </row>
    <row r="30" spans="1:13" ht="14.1" customHeight="1" x14ac:dyDescent="0.2">
      <c r="A30" s="19"/>
      <c r="B30" s="11"/>
      <c r="C30" s="11"/>
      <c r="D30" s="12"/>
      <c r="E30" s="12"/>
      <c r="F30" s="12"/>
      <c r="G30" s="12"/>
      <c r="H30" s="12"/>
    </row>
    <row r="31" spans="1:13" ht="14.1" customHeight="1" x14ac:dyDescent="0.2">
      <c r="A31" s="19"/>
      <c r="B31" s="59"/>
      <c r="C31" s="59"/>
      <c r="D31" s="12"/>
      <c r="E31" s="12"/>
      <c r="F31" s="12"/>
      <c r="G31" s="12"/>
      <c r="H31" s="12"/>
    </row>
    <row r="32" spans="1:13" ht="14.1" customHeight="1" x14ac:dyDescent="0.2">
      <c r="A32" s="19"/>
      <c r="B32" s="11"/>
      <c r="C32" s="11"/>
      <c r="D32" s="12"/>
      <c r="E32" s="12"/>
      <c r="F32" s="12"/>
      <c r="G32" s="12"/>
      <c r="H32" s="12"/>
    </row>
    <row r="33" spans="1:8" ht="14.1" customHeight="1" x14ac:dyDescent="0.2">
      <c r="A33" s="19"/>
      <c r="B33" s="59"/>
      <c r="C33" s="59"/>
      <c r="D33" s="12"/>
      <c r="E33" s="12"/>
      <c r="F33" s="12"/>
      <c r="G33" s="12"/>
      <c r="H33" s="12"/>
    </row>
    <row r="34" spans="1:8" s="27" customFormat="1" ht="14.1" customHeight="1" x14ac:dyDescent="0.2">
      <c r="A34" s="19"/>
      <c r="B34" s="11"/>
      <c r="C34" s="11"/>
      <c r="D34" s="12"/>
      <c r="E34" s="12"/>
      <c r="F34" s="12"/>
      <c r="G34" s="12"/>
      <c r="H34" s="12"/>
    </row>
    <row r="35" spans="1:8" ht="14.1" customHeight="1" x14ac:dyDescent="0.2">
      <c r="A35" s="19"/>
      <c r="B35" s="11"/>
      <c r="C35" s="11"/>
      <c r="D35" s="11"/>
      <c r="E35" s="11"/>
      <c r="F35" s="11"/>
      <c r="G35" s="11"/>
      <c r="H35" s="12"/>
    </row>
    <row r="36" spans="1:8" ht="14.1" customHeight="1" x14ac:dyDescent="0.2">
      <c r="A36" s="28"/>
      <c r="B36" s="11"/>
      <c r="C36" s="11"/>
      <c r="D36" s="11"/>
      <c r="E36" s="11"/>
      <c r="F36" s="11"/>
      <c r="G36" s="11"/>
      <c r="H36" s="12"/>
    </row>
    <row r="37" spans="1:8" ht="14.1" customHeight="1" x14ac:dyDescent="0.2">
      <c r="A37" s="21"/>
      <c r="B37" s="11"/>
      <c r="C37" s="11"/>
      <c r="D37" s="11"/>
      <c r="E37" s="11"/>
      <c r="F37" s="11"/>
      <c r="G37" s="11"/>
      <c r="H37" s="12"/>
    </row>
    <row r="38" spans="1:8" ht="14.1" customHeight="1" x14ac:dyDescent="0.2">
      <c r="A38" s="19"/>
      <c r="B38" s="11"/>
      <c r="C38" s="11"/>
      <c r="D38" s="11"/>
      <c r="E38" s="11"/>
      <c r="F38" s="11"/>
      <c r="G38" s="11"/>
      <c r="H38" s="12"/>
    </row>
    <row r="39" spans="1:8" ht="14.1" customHeight="1" x14ac:dyDescent="0.2">
      <c r="A39" s="19"/>
      <c r="B39" s="11"/>
      <c r="C39" s="11"/>
      <c r="D39" s="11"/>
      <c r="E39" s="11"/>
      <c r="F39" s="11"/>
      <c r="G39" s="11"/>
      <c r="H39" s="12"/>
    </row>
    <row r="40" spans="1:8" ht="14.1" customHeight="1" x14ac:dyDescent="0.2">
      <c r="A40" s="19"/>
      <c r="B40" s="11"/>
      <c r="C40" s="11"/>
      <c r="D40" s="11"/>
      <c r="E40" s="11"/>
      <c r="F40" s="11"/>
      <c r="G40" s="11"/>
      <c r="H40" s="12"/>
    </row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.28515625" style="29" customWidth="1"/>
    <col min="2" max="2" width="37.28515625" style="29" customWidth="1"/>
    <col min="3" max="3" width="7.42578125" style="29" customWidth="1"/>
    <col min="4" max="6" width="9.42578125" style="29" customWidth="1"/>
    <col min="7" max="7" width="2.7109375" style="29" customWidth="1"/>
    <col min="8" max="8" width="13" style="29" customWidth="1"/>
    <col min="9" max="9" width="14.28515625" style="29" customWidth="1"/>
    <col min="10" max="11" width="11.42578125" style="29" customWidth="1"/>
    <col min="12" max="12" width="3.7109375" style="29" customWidth="1"/>
    <col min="13" max="13" width="6.5703125" style="29" customWidth="1"/>
    <col min="14" max="16383" width="11.42578125" style="29"/>
    <col min="16384" max="16384" width="12.42578125" style="29" customWidth="1"/>
  </cols>
  <sheetData>
    <row r="1" spans="1:10" ht="14.1" customHeight="1" x14ac:dyDescent="0.2">
      <c r="A1" s="22" t="s">
        <v>217</v>
      </c>
      <c r="B1" s="22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6"/>
      <c r="E2" s="6"/>
      <c r="F2" s="5"/>
      <c r="G2" s="5"/>
      <c r="H2" s="5"/>
      <c r="J2" s="123" t="s">
        <v>257</v>
      </c>
    </row>
    <row r="3" spans="1:10" ht="14.1" customHeight="1" x14ac:dyDescent="0.2">
      <c r="A3" s="42"/>
      <c r="B3" s="42"/>
      <c r="C3" s="42" t="s">
        <v>50</v>
      </c>
      <c r="D3" s="42"/>
      <c r="E3" s="42"/>
      <c r="F3" s="42"/>
      <c r="G3" s="42"/>
      <c r="H3" s="42" t="s">
        <v>44</v>
      </c>
      <c r="J3" s="91"/>
    </row>
    <row r="4" spans="1:10" ht="14.1" customHeight="1" x14ac:dyDescent="0.2">
      <c r="A4" s="61"/>
      <c r="B4" s="61"/>
      <c r="C4" s="43">
        <v>2008</v>
      </c>
      <c r="D4" s="43">
        <v>2010</v>
      </c>
      <c r="E4" s="43">
        <v>2012</v>
      </c>
      <c r="F4" s="43">
        <v>2014</v>
      </c>
      <c r="G4" s="61"/>
      <c r="H4" s="43">
        <v>2014</v>
      </c>
    </row>
    <row r="5" spans="1:10" ht="14.1" customHeight="1" x14ac:dyDescent="0.2">
      <c r="A5" s="19"/>
      <c r="B5" s="19"/>
      <c r="C5" s="11"/>
      <c r="D5" s="11"/>
      <c r="E5" s="11"/>
      <c r="F5" s="11"/>
      <c r="G5" s="12"/>
      <c r="H5" s="11"/>
    </row>
    <row r="6" spans="1:10" ht="14.1" customHeight="1" x14ac:dyDescent="0.2">
      <c r="A6" s="23" t="s">
        <v>70</v>
      </c>
      <c r="B6" s="23"/>
      <c r="C6" s="12">
        <v>51</v>
      </c>
      <c r="D6" s="12">
        <v>64</v>
      </c>
      <c r="E6" s="12">
        <v>72</v>
      </c>
      <c r="F6" s="12">
        <v>72</v>
      </c>
      <c r="G6" s="12"/>
      <c r="H6" s="12">
        <v>6717</v>
      </c>
      <c r="I6" s="106"/>
    </row>
    <row r="7" spans="1:10" ht="14.1" customHeight="1" x14ac:dyDescent="0.2">
      <c r="A7" s="19" t="s">
        <v>2</v>
      </c>
      <c r="B7" s="19"/>
      <c r="C7" s="12" t="s">
        <v>15</v>
      </c>
      <c r="D7" s="12" t="s">
        <v>15</v>
      </c>
      <c r="E7" s="12" t="s">
        <v>15</v>
      </c>
      <c r="F7" s="12" t="s">
        <v>15</v>
      </c>
      <c r="G7" s="12"/>
      <c r="H7" s="12">
        <v>1</v>
      </c>
    </row>
    <row r="8" spans="1:10" ht="14.1" customHeight="1" x14ac:dyDescent="0.2">
      <c r="A8" s="19" t="s">
        <v>444</v>
      </c>
      <c r="B8" s="19"/>
      <c r="C8" s="12" t="s">
        <v>15</v>
      </c>
      <c r="D8" s="12" t="s">
        <v>15</v>
      </c>
      <c r="E8" s="12">
        <v>1</v>
      </c>
      <c r="F8" s="12" t="s">
        <v>15</v>
      </c>
      <c r="G8" s="12"/>
      <c r="H8" s="12">
        <v>8</v>
      </c>
    </row>
    <row r="9" spans="1:10" ht="14.1" customHeight="1" x14ac:dyDescent="0.2">
      <c r="A9" s="62" t="s">
        <v>22</v>
      </c>
      <c r="B9" s="62"/>
      <c r="C9" s="12">
        <v>23</v>
      </c>
      <c r="D9" s="12">
        <v>23</v>
      </c>
      <c r="E9" s="12">
        <v>25</v>
      </c>
      <c r="F9" s="12">
        <v>24</v>
      </c>
      <c r="G9" s="12"/>
      <c r="H9" s="12">
        <v>4070</v>
      </c>
    </row>
    <row r="10" spans="1:10" ht="14.1" customHeight="1" x14ac:dyDescent="0.2">
      <c r="A10" s="19" t="s">
        <v>47</v>
      </c>
      <c r="B10" s="19"/>
      <c r="C10" s="12">
        <v>3</v>
      </c>
      <c r="D10" s="12">
        <v>3</v>
      </c>
      <c r="E10" s="12">
        <v>4</v>
      </c>
      <c r="F10" s="12">
        <v>4</v>
      </c>
      <c r="G10" s="12"/>
      <c r="H10" s="12">
        <v>216</v>
      </c>
    </row>
    <row r="11" spans="1:10" ht="14.1" customHeight="1" x14ac:dyDescent="0.2">
      <c r="A11" s="19" t="s">
        <v>48</v>
      </c>
      <c r="B11" s="19"/>
      <c r="C11" s="12">
        <v>3</v>
      </c>
      <c r="D11" s="12">
        <v>4</v>
      </c>
      <c r="E11" s="12">
        <v>4</v>
      </c>
      <c r="F11" s="12">
        <v>3</v>
      </c>
      <c r="G11" s="12"/>
      <c r="H11" s="12">
        <v>297</v>
      </c>
    </row>
    <row r="12" spans="1:10" ht="14.1" customHeight="1" x14ac:dyDescent="0.2">
      <c r="A12" s="19" t="s">
        <v>21</v>
      </c>
      <c r="B12" s="19"/>
      <c r="C12" s="12">
        <v>22</v>
      </c>
      <c r="D12" s="12">
        <v>34</v>
      </c>
      <c r="E12" s="12">
        <v>38</v>
      </c>
      <c r="F12" s="12">
        <v>41</v>
      </c>
      <c r="G12" s="12"/>
      <c r="H12" s="12">
        <v>2125</v>
      </c>
      <c r="I12" s="107"/>
    </row>
    <row r="13" spans="1:10" ht="14.1" customHeight="1" x14ac:dyDescent="0.2">
      <c r="A13" s="19"/>
      <c r="B13" s="63" t="s">
        <v>5</v>
      </c>
      <c r="C13" s="12">
        <v>5</v>
      </c>
      <c r="D13" s="12">
        <v>4</v>
      </c>
      <c r="E13" s="12">
        <v>6</v>
      </c>
      <c r="F13" s="12">
        <v>6</v>
      </c>
      <c r="G13" s="12"/>
      <c r="H13" s="12">
        <v>167</v>
      </c>
    </row>
    <row r="14" spans="1:10" ht="14.1" customHeight="1" x14ac:dyDescent="0.2">
      <c r="A14" s="19"/>
      <c r="B14" s="63" t="s">
        <v>6</v>
      </c>
      <c r="C14" s="12">
        <v>4</v>
      </c>
      <c r="D14" s="12">
        <v>6</v>
      </c>
      <c r="E14" s="12">
        <v>9</v>
      </c>
      <c r="F14" s="12">
        <v>14</v>
      </c>
      <c r="G14" s="12"/>
      <c r="H14" s="12">
        <v>423</v>
      </c>
    </row>
    <row r="15" spans="1:10" ht="14.1" customHeight="1" x14ac:dyDescent="0.2">
      <c r="A15" s="19"/>
      <c r="B15" s="63" t="s">
        <v>7</v>
      </c>
      <c r="C15" s="12">
        <v>2</v>
      </c>
      <c r="D15" s="12">
        <v>4</v>
      </c>
      <c r="E15" s="12">
        <v>3</v>
      </c>
      <c r="F15" s="12">
        <v>3</v>
      </c>
      <c r="G15" s="12"/>
      <c r="H15" s="12">
        <v>129</v>
      </c>
    </row>
    <row r="16" spans="1:10" ht="14.1" customHeight="1" x14ac:dyDescent="0.2">
      <c r="A16" s="19"/>
      <c r="B16" s="63" t="s">
        <v>8</v>
      </c>
      <c r="C16" s="12">
        <v>5</v>
      </c>
      <c r="D16" s="12">
        <v>5</v>
      </c>
      <c r="E16" s="12">
        <v>5</v>
      </c>
      <c r="F16" s="12">
        <v>4</v>
      </c>
      <c r="G16" s="12"/>
      <c r="H16" s="12">
        <v>274</v>
      </c>
    </row>
    <row r="17" spans="1:8" ht="14.1" customHeight="1" x14ac:dyDescent="0.2">
      <c r="A17" s="19"/>
      <c r="B17" s="63" t="s">
        <v>9</v>
      </c>
      <c r="C17" s="12" t="s">
        <v>15</v>
      </c>
      <c r="D17" s="12" t="s">
        <v>15</v>
      </c>
      <c r="E17" s="12" t="s">
        <v>15</v>
      </c>
      <c r="F17" s="12" t="s">
        <v>445</v>
      </c>
      <c r="G17" s="12"/>
      <c r="H17" s="12">
        <v>44</v>
      </c>
    </row>
    <row r="18" spans="1:8" ht="14.1" customHeight="1" x14ac:dyDescent="0.2">
      <c r="A18" s="19"/>
      <c r="B18" s="63" t="s">
        <v>10</v>
      </c>
      <c r="C18" s="12">
        <v>3</v>
      </c>
      <c r="D18" s="12">
        <v>4</v>
      </c>
      <c r="E18" s="12">
        <v>6</v>
      </c>
      <c r="F18" s="12">
        <v>6</v>
      </c>
      <c r="G18" s="12"/>
      <c r="H18" s="12">
        <v>341</v>
      </c>
    </row>
    <row r="19" spans="1:8" ht="14.1" customHeight="1" x14ac:dyDescent="0.2">
      <c r="A19" s="19"/>
      <c r="B19" s="63" t="s">
        <v>11</v>
      </c>
      <c r="C19" s="12">
        <v>1</v>
      </c>
      <c r="D19" s="12">
        <v>2</v>
      </c>
      <c r="E19" s="12">
        <v>2</v>
      </c>
      <c r="F19" s="12">
        <v>2</v>
      </c>
      <c r="G19" s="12"/>
      <c r="H19" s="12">
        <v>139</v>
      </c>
    </row>
    <row r="20" spans="1:8" ht="14.1" customHeight="1" x14ac:dyDescent="0.2">
      <c r="A20" s="19"/>
      <c r="B20" s="63" t="s">
        <v>12</v>
      </c>
      <c r="C20" s="12">
        <v>2</v>
      </c>
      <c r="D20" s="12">
        <v>9</v>
      </c>
      <c r="E20" s="12">
        <v>7</v>
      </c>
      <c r="F20" s="12">
        <v>6</v>
      </c>
      <c r="G20" s="12"/>
      <c r="H20" s="12">
        <v>608</v>
      </c>
    </row>
    <row r="21" spans="1:8" ht="14.1" customHeight="1" x14ac:dyDescent="0.2">
      <c r="A21" s="40"/>
      <c r="B21" s="40"/>
      <c r="C21" s="40"/>
      <c r="D21" s="40"/>
      <c r="E21" s="40"/>
      <c r="F21" s="40"/>
      <c r="G21" s="40"/>
      <c r="H21" s="40"/>
    </row>
    <row r="22" spans="1:8" ht="14.1" customHeight="1" x14ac:dyDescent="0.2">
      <c r="A22" s="39" t="s">
        <v>53</v>
      </c>
      <c r="B22" s="39"/>
      <c r="C22" s="21"/>
      <c r="D22" s="11"/>
      <c r="E22" s="12"/>
      <c r="F22" s="12"/>
      <c r="G22" s="12"/>
      <c r="H22" s="12"/>
    </row>
    <row r="23" spans="1:8" ht="14.1" customHeight="1" x14ac:dyDescent="0.2">
      <c r="A23" s="153" t="s">
        <v>504</v>
      </c>
      <c r="B23" s="47"/>
    </row>
    <row r="24" spans="1:8" ht="14.1" customHeight="1" x14ac:dyDescent="0.2">
      <c r="A24" s="71" t="s">
        <v>446</v>
      </c>
    </row>
    <row r="25" spans="1:8" x14ac:dyDescent="0.2">
      <c r="B25"/>
    </row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workbookViewId="0">
      <selection activeCell="K41" sqref="K41"/>
    </sheetView>
  </sheetViews>
  <sheetFormatPr baseColWidth="10" defaultRowHeight="12.75" x14ac:dyDescent="0.2"/>
  <cols>
    <col min="1" max="1" width="36.5703125" customWidth="1"/>
    <col min="2" max="4" width="8.140625" customWidth="1"/>
    <col min="5" max="5" width="6.140625" customWidth="1"/>
    <col min="6" max="8" width="8.140625" customWidth="1"/>
  </cols>
  <sheetData>
    <row r="1" spans="1:15" ht="13.5" thickBot="1" x14ac:dyDescent="0.25">
      <c r="A1" s="131" t="s">
        <v>216</v>
      </c>
      <c r="B1" s="132"/>
      <c r="C1" s="132"/>
      <c r="D1" s="132"/>
      <c r="E1" s="132"/>
      <c r="F1" s="132"/>
      <c r="G1" s="132"/>
      <c r="H1" s="132"/>
    </row>
    <row r="2" spans="1:15" ht="14.25" x14ac:dyDescent="0.2">
      <c r="A2" s="3"/>
      <c r="J2" s="123" t="s">
        <v>257</v>
      </c>
    </row>
    <row r="3" spans="1:15" x14ac:dyDescent="0.2">
      <c r="A3" s="4" t="s">
        <v>218</v>
      </c>
    </row>
    <row r="4" spans="1:15" x14ac:dyDescent="0.2">
      <c r="A4" s="4"/>
    </row>
    <row r="5" spans="1:15" x14ac:dyDescent="0.2">
      <c r="A5" s="4" t="s">
        <v>519</v>
      </c>
    </row>
    <row r="6" spans="1:15" x14ac:dyDescent="0.2">
      <c r="A6" s="4"/>
    </row>
    <row r="7" spans="1:15" x14ac:dyDescent="0.2">
      <c r="A7" s="130"/>
      <c r="B7" s="124" t="s">
        <v>273</v>
      </c>
      <c r="C7" s="124"/>
      <c r="D7" s="124"/>
      <c r="E7" s="130"/>
      <c r="F7" s="124" t="s">
        <v>272</v>
      </c>
      <c r="G7" s="124"/>
      <c r="H7" s="124"/>
    </row>
    <row r="8" spans="1:15" x14ac:dyDescent="0.2">
      <c r="A8" s="44"/>
      <c r="B8" s="8" t="s">
        <v>55</v>
      </c>
      <c r="C8" s="8" t="s">
        <v>258</v>
      </c>
      <c r="D8" s="8" t="s">
        <v>259</v>
      </c>
      <c r="E8" s="44"/>
      <c r="F8" s="8" t="s">
        <v>55</v>
      </c>
      <c r="G8" s="8" t="s">
        <v>258</v>
      </c>
      <c r="H8" s="8" t="s">
        <v>259</v>
      </c>
    </row>
    <row r="9" spans="1:15" x14ac:dyDescent="0.2">
      <c r="A9" s="129"/>
      <c r="B9" s="129"/>
      <c r="C9" s="129"/>
      <c r="D9" s="129"/>
      <c r="E9" s="129"/>
      <c r="F9" s="129"/>
      <c r="G9" s="129"/>
      <c r="H9" s="129"/>
    </row>
    <row r="10" spans="1:15" x14ac:dyDescent="0.2">
      <c r="A10" s="14" t="s">
        <v>274</v>
      </c>
      <c r="B10" s="12">
        <v>54103</v>
      </c>
      <c r="C10" s="12">
        <v>27825</v>
      </c>
      <c r="D10" s="12">
        <v>26278</v>
      </c>
      <c r="E10" s="12"/>
      <c r="F10" s="12">
        <v>54099</v>
      </c>
      <c r="G10" s="12">
        <v>27813</v>
      </c>
      <c r="H10" s="12">
        <v>26286</v>
      </c>
      <c r="K10" s="164"/>
      <c r="M10" s="164"/>
      <c r="N10" s="164"/>
      <c r="O10" s="164"/>
    </row>
    <row r="11" spans="1:15" x14ac:dyDescent="0.2">
      <c r="A11" s="10" t="s">
        <v>277</v>
      </c>
      <c r="B11" s="12">
        <v>2981</v>
      </c>
      <c r="C11" s="12">
        <v>1528</v>
      </c>
      <c r="D11" s="12">
        <v>1453</v>
      </c>
      <c r="E11" s="12"/>
      <c r="F11" s="12">
        <v>2987</v>
      </c>
      <c r="G11" s="12">
        <v>1537</v>
      </c>
      <c r="H11" s="12">
        <v>1450</v>
      </c>
      <c r="I11" s="164"/>
      <c r="K11" s="164"/>
      <c r="M11" s="164"/>
      <c r="N11" s="164"/>
      <c r="O11" s="164"/>
    </row>
    <row r="12" spans="1:15" x14ac:dyDescent="0.2">
      <c r="A12" s="10" t="s">
        <v>261</v>
      </c>
      <c r="B12" s="12">
        <v>9715</v>
      </c>
      <c r="C12" s="12">
        <v>5053</v>
      </c>
      <c r="D12" s="12">
        <v>4662</v>
      </c>
      <c r="E12" s="12"/>
      <c r="F12" s="12">
        <v>9387</v>
      </c>
      <c r="G12" s="12">
        <v>4898</v>
      </c>
      <c r="H12" s="12">
        <v>4489</v>
      </c>
      <c r="I12" s="164"/>
      <c r="K12" s="164"/>
      <c r="M12" s="164"/>
      <c r="N12" s="164"/>
      <c r="O12" s="164"/>
    </row>
    <row r="13" spans="1:15" x14ac:dyDescent="0.2">
      <c r="A13" s="10" t="s">
        <v>262</v>
      </c>
      <c r="B13" s="12">
        <v>18962</v>
      </c>
      <c r="C13" s="12">
        <v>9784</v>
      </c>
      <c r="D13" s="12">
        <v>9178</v>
      </c>
      <c r="E13" s="12"/>
      <c r="F13" s="12">
        <v>19338</v>
      </c>
      <c r="G13" s="12">
        <v>9962</v>
      </c>
      <c r="H13" s="12">
        <v>9376</v>
      </c>
      <c r="I13" s="164"/>
      <c r="K13" s="164"/>
      <c r="M13" s="164"/>
      <c r="N13" s="164"/>
      <c r="O13" s="164"/>
    </row>
    <row r="14" spans="1:15" x14ac:dyDescent="0.2">
      <c r="A14" s="10" t="s">
        <v>276</v>
      </c>
      <c r="B14" s="12">
        <v>192</v>
      </c>
      <c r="C14" s="12">
        <v>119</v>
      </c>
      <c r="D14" s="12">
        <v>73</v>
      </c>
      <c r="E14" s="12"/>
      <c r="F14" s="12">
        <v>206</v>
      </c>
      <c r="G14" s="12">
        <v>134</v>
      </c>
      <c r="H14" s="12">
        <v>72</v>
      </c>
      <c r="I14" s="164"/>
      <c r="K14" s="164"/>
      <c r="M14" s="164"/>
      <c r="N14" s="164"/>
      <c r="O14" s="164"/>
    </row>
    <row r="15" spans="1:15" x14ac:dyDescent="0.2">
      <c r="A15" s="10" t="s">
        <v>263</v>
      </c>
      <c r="B15" s="12">
        <v>12031</v>
      </c>
      <c r="C15" s="12">
        <v>6127</v>
      </c>
      <c r="D15" s="12">
        <v>5904</v>
      </c>
      <c r="E15" s="12"/>
      <c r="F15" s="12">
        <v>11979</v>
      </c>
      <c r="G15" s="12">
        <v>6113</v>
      </c>
      <c r="H15" s="12">
        <v>5866</v>
      </c>
      <c r="I15" s="164"/>
      <c r="K15" s="164"/>
      <c r="M15" s="164"/>
      <c r="N15" s="164"/>
      <c r="O15" s="164"/>
    </row>
    <row r="16" spans="1:15" x14ac:dyDescent="0.2">
      <c r="A16" s="10" t="s">
        <v>264</v>
      </c>
      <c r="B16" s="12">
        <v>3985</v>
      </c>
      <c r="C16" s="12">
        <v>1774</v>
      </c>
      <c r="D16" s="12">
        <v>2211</v>
      </c>
      <c r="E16" s="12"/>
      <c r="F16" s="12">
        <v>3962</v>
      </c>
      <c r="G16" s="12">
        <v>1764</v>
      </c>
      <c r="H16" s="12">
        <v>2198</v>
      </c>
      <c r="I16" s="164"/>
      <c r="K16" s="164"/>
      <c r="M16" s="164"/>
      <c r="N16" s="164"/>
      <c r="O16" s="164"/>
    </row>
    <row r="17" spans="1:15" x14ac:dyDescent="0.2">
      <c r="A17" s="10" t="s">
        <v>265</v>
      </c>
      <c r="B17" s="12">
        <v>260</v>
      </c>
      <c r="C17" s="12">
        <v>127</v>
      </c>
      <c r="D17" s="12">
        <v>133</v>
      </c>
      <c r="E17" s="12"/>
      <c r="F17" s="12">
        <v>270</v>
      </c>
      <c r="G17" s="12">
        <v>120</v>
      </c>
      <c r="H17" s="12">
        <v>150</v>
      </c>
      <c r="I17" s="164"/>
      <c r="K17" s="164"/>
      <c r="M17" s="164"/>
      <c r="N17" s="164"/>
      <c r="O17" s="164"/>
    </row>
    <row r="18" spans="1:15" x14ac:dyDescent="0.2">
      <c r="A18" s="10" t="s">
        <v>266</v>
      </c>
      <c r="B18" s="12"/>
      <c r="C18" s="12"/>
      <c r="D18" s="12"/>
      <c r="E18" s="12"/>
      <c r="F18" s="12">
        <v>581</v>
      </c>
      <c r="G18" s="12">
        <v>388</v>
      </c>
      <c r="H18" s="12">
        <v>193</v>
      </c>
      <c r="I18" s="164"/>
      <c r="K18" s="164"/>
      <c r="M18" s="164"/>
      <c r="N18" s="164"/>
      <c r="O18" s="164"/>
    </row>
    <row r="19" spans="1:15" x14ac:dyDescent="0.2">
      <c r="A19" s="10" t="s">
        <v>267</v>
      </c>
      <c r="B19" s="12">
        <v>2519</v>
      </c>
      <c r="C19" s="12">
        <v>1390</v>
      </c>
      <c r="D19" s="12">
        <v>1129</v>
      </c>
      <c r="E19" s="12"/>
      <c r="F19" s="12">
        <v>2551</v>
      </c>
      <c r="G19" s="12">
        <v>1412</v>
      </c>
      <c r="H19" s="12">
        <v>1139</v>
      </c>
      <c r="I19" s="164"/>
      <c r="K19" s="164"/>
      <c r="M19" s="164"/>
      <c r="N19" s="164"/>
      <c r="O19" s="164"/>
    </row>
    <row r="20" spans="1:15" x14ac:dyDescent="0.2">
      <c r="A20" s="10" t="s">
        <v>268</v>
      </c>
      <c r="B20" s="12">
        <v>2269</v>
      </c>
      <c r="C20" s="12">
        <v>1249</v>
      </c>
      <c r="D20" s="12">
        <v>1020</v>
      </c>
      <c r="E20" s="12"/>
      <c r="F20" s="12">
        <v>2120</v>
      </c>
      <c r="G20" s="12">
        <v>1156</v>
      </c>
      <c r="H20" s="12">
        <v>964</v>
      </c>
      <c r="I20" s="164"/>
      <c r="K20" s="164"/>
      <c r="M20" s="164"/>
      <c r="N20" s="164"/>
      <c r="O20" s="164"/>
    </row>
    <row r="21" spans="1:15" x14ac:dyDescent="0.2">
      <c r="A21" s="10" t="s">
        <v>269</v>
      </c>
      <c r="B21" s="12">
        <v>47</v>
      </c>
      <c r="C21" s="12">
        <v>33</v>
      </c>
      <c r="D21" s="12">
        <v>14</v>
      </c>
      <c r="E21" s="12"/>
      <c r="F21" s="12">
        <v>65</v>
      </c>
      <c r="G21" s="12">
        <v>45</v>
      </c>
      <c r="H21" s="12">
        <v>20</v>
      </c>
      <c r="I21" s="164"/>
      <c r="K21" s="164"/>
      <c r="M21" s="164"/>
      <c r="N21" s="164"/>
      <c r="O21" s="164"/>
    </row>
    <row r="22" spans="1:15" x14ac:dyDescent="0.2">
      <c r="A22" s="10" t="s">
        <v>270</v>
      </c>
      <c r="B22" s="12">
        <v>162</v>
      </c>
      <c r="C22" s="12">
        <v>4</v>
      </c>
      <c r="D22" s="12">
        <v>158</v>
      </c>
      <c r="E22" s="12"/>
      <c r="F22" s="12">
        <v>293</v>
      </c>
      <c r="G22" s="12">
        <v>58</v>
      </c>
      <c r="H22" s="12">
        <v>235</v>
      </c>
      <c r="I22" s="164"/>
      <c r="K22" s="164"/>
      <c r="M22" s="164"/>
      <c r="N22" s="164"/>
      <c r="O22" s="164"/>
    </row>
    <row r="23" spans="1:15" x14ac:dyDescent="0.2">
      <c r="A23" s="10" t="s">
        <v>278</v>
      </c>
      <c r="B23" s="12">
        <v>980</v>
      </c>
      <c r="C23" s="12">
        <v>637</v>
      </c>
      <c r="D23" s="12">
        <v>343</v>
      </c>
      <c r="E23" s="12"/>
      <c r="F23" s="12">
        <v>352</v>
      </c>
      <c r="G23" s="12">
        <v>223</v>
      </c>
      <c r="H23" s="12">
        <v>129</v>
      </c>
      <c r="I23" s="164"/>
      <c r="K23" s="164"/>
      <c r="M23" s="164"/>
      <c r="N23" s="164"/>
      <c r="O23" s="164"/>
    </row>
    <row r="24" spans="1:15" x14ac:dyDescent="0.2">
      <c r="A24" s="10" t="s">
        <v>271</v>
      </c>
      <c r="B24" s="12" t="s">
        <v>15</v>
      </c>
      <c r="C24" s="12" t="s">
        <v>15</v>
      </c>
      <c r="D24" s="12" t="s">
        <v>15</v>
      </c>
      <c r="E24" s="12"/>
      <c r="F24" s="12">
        <v>8</v>
      </c>
      <c r="G24" s="12">
        <v>3</v>
      </c>
      <c r="H24" s="12">
        <v>5</v>
      </c>
      <c r="I24" s="164"/>
      <c r="K24" s="164"/>
    </row>
    <row r="25" spans="1:15" x14ac:dyDescent="0.2">
      <c r="A25" s="14" t="s">
        <v>25</v>
      </c>
      <c r="B25" s="12">
        <v>36308</v>
      </c>
      <c r="C25" s="12">
        <v>18844</v>
      </c>
      <c r="D25" s="12">
        <v>17464</v>
      </c>
      <c r="E25" s="12"/>
      <c r="F25" s="12">
        <v>36170</v>
      </c>
      <c r="G25" s="12">
        <v>18669</v>
      </c>
      <c r="H25" s="12">
        <v>17501</v>
      </c>
      <c r="J25" s="164"/>
      <c r="K25" s="164"/>
    </row>
    <row r="26" spans="1:15" x14ac:dyDescent="0.2">
      <c r="A26" s="10" t="s">
        <v>277</v>
      </c>
      <c r="B26" s="12">
        <v>1483</v>
      </c>
      <c r="C26" s="12">
        <v>751</v>
      </c>
      <c r="D26" s="12">
        <v>732</v>
      </c>
      <c r="E26" s="12"/>
      <c r="F26" s="12">
        <v>1512</v>
      </c>
      <c r="G26" s="12">
        <v>763</v>
      </c>
      <c r="H26" s="12">
        <v>749</v>
      </c>
      <c r="J26" s="164"/>
      <c r="K26" s="164"/>
    </row>
    <row r="27" spans="1:15" x14ac:dyDescent="0.2">
      <c r="A27" s="10" t="s">
        <v>261</v>
      </c>
      <c r="B27" s="12">
        <v>6423</v>
      </c>
      <c r="C27" s="12">
        <v>3385</v>
      </c>
      <c r="D27" s="12">
        <v>3038</v>
      </c>
      <c r="E27" s="12"/>
      <c r="F27" s="12">
        <v>6119</v>
      </c>
      <c r="G27" s="12">
        <v>3188</v>
      </c>
      <c r="H27" s="12">
        <v>2931</v>
      </c>
      <c r="J27" s="164"/>
      <c r="K27" s="164"/>
    </row>
    <row r="28" spans="1:15" x14ac:dyDescent="0.2">
      <c r="A28" s="10" t="s">
        <v>262</v>
      </c>
      <c r="B28" s="12">
        <v>12509</v>
      </c>
      <c r="C28" s="12">
        <v>6488</v>
      </c>
      <c r="D28" s="12">
        <v>6021</v>
      </c>
      <c r="E28" s="12"/>
      <c r="F28" s="12">
        <v>12795</v>
      </c>
      <c r="G28" s="12">
        <v>6650</v>
      </c>
      <c r="H28" s="12">
        <v>6145</v>
      </c>
      <c r="J28" s="164"/>
      <c r="K28" s="164"/>
    </row>
    <row r="29" spans="1:15" x14ac:dyDescent="0.2">
      <c r="A29" s="10" t="s">
        <v>276</v>
      </c>
      <c r="B29" s="12">
        <v>139</v>
      </c>
      <c r="C29" s="12">
        <v>84</v>
      </c>
      <c r="D29" s="12">
        <v>55</v>
      </c>
      <c r="E29" s="12"/>
      <c r="F29" s="12">
        <v>145</v>
      </c>
      <c r="G29" s="12">
        <v>95</v>
      </c>
      <c r="H29" s="12">
        <v>50</v>
      </c>
      <c r="J29" s="164"/>
      <c r="K29" s="164"/>
    </row>
    <row r="30" spans="1:15" x14ac:dyDescent="0.2">
      <c r="A30" s="10" t="s">
        <v>263</v>
      </c>
      <c r="B30" s="12">
        <v>7494</v>
      </c>
      <c r="C30" s="12">
        <v>3826</v>
      </c>
      <c r="D30" s="12">
        <v>3668</v>
      </c>
      <c r="E30" s="12"/>
      <c r="F30" s="12">
        <v>7352</v>
      </c>
      <c r="G30" s="12">
        <v>3739</v>
      </c>
      <c r="H30" s="12">
        <v>3613</v>
      </c>
      <c r="J30" s="164"/>
      <c r="K30" s="164"/>
    </row>
    <row r="31" spans="1:15" x14ac:dyDescent="0.2">
      <c r="A31" s="10" t="s">
        <v>264</v>
      </c>
      <c r="B31" s="12">
        <v>3199</v>
      </c>
      <c r="C31" s="12">
        <v>1399</v>
      </c>
      <c r="D31" s="12">
        <v>1800</v>
      </c>
      <c r="E31" s="12"/>
      <c r="F31" s="12">
        <v>3194</v>
      </c>
      <c r="G31" s="12">
        <v>1388</v>
      </c>
      <c r="H31" s="12">
        <v>1806</v>
      </c>
      <c r="J31" s="164"/>
      <c r="K31" s="164"/>
    </row>
    <row r="32" spans="1:15" x14ac:dyDescent="0.2">
      <c r="A32" s="10" t="s">
        <v>265</v>
      </c>
      <c r="B32" s="12">
        <v>260</v>
      </c>
      <c r="C32" s="12">
        <v>127</v>
      </c>
      <c r="D32" s="12">
        <v>133</v>
      </c>
      <c r="E32" s="12"/>
      <c r="F32" s="12">
        <v>270</v>
      </c>
      <c r="G32" s="12">
        <v>120</v>
      </c>
      <c r="H32" s="12">
        <v>150</v>
      </c>
      <c r="J32" s="164"/>
      <c r="K32" s="164"/>
    </row>
    <row r="33" spans="1:11" x14ac:dyDescent="0.2">
      <c r="A33" s="10" t="s">
        <v>266</v>
      </c>
      <c r="B33" s="12"/>
      <c r="C33" s="12"/>
      <c r="D33" s="12"/>
      <c r="E33" s="12"/>
      <c r="F33" s="12">
        <v>354</v>
      </c>
      <c r="G33" s="12">
        <v>252</v>
      </c>
      <c r="H33" s="12">
        <v>102</v>
      </c>
      <c r="J33" s="164"/>
      <c r="K33" s="164"/>
    </row>
    <row r="34" spans="1:11" x14ac:dyDescent="0.2">
      <c r="A34" s="10" t="s">
        <v>267</v>
      </c>
      <c r="B34" s="12">
        <v>1768</v>
      </c>
      <c r="C34" s="12">
        <v>1085</v>
      </c>
      <c r="D34" s="12">
        <v>683</v>
      </c>
      <c r="E34" s="12"/>
      <c r="F34" s="12">
        <v>1812</v>
      </c>
      <c r="G34" s="12">
        <v>1090</v>
      </c>
      <c r="H34" s="12">
        <v>722</v>
      </c>
      <c r="J34" s="164"/>
      <c r="K34" s="164"/>
    </row>
    <row r="35" spans="1:11" x14ac:dyDescent="0.2">
      <c r="A35" s="10" t="s">
        <v>268</v>
      </c>
      <c r="B35" s="12">
        <v>2040</v>
      </c>
      <c r="C35" s="12">
        <v>1147</v>
      </c>
      <c r="D35" s="12">
        <v>893</v>
      </c>
      <c r="E35" s="12"/>
      <c r="F35" s="12">
        <v>1899</v>
      </c>
      <c r="G35" s="12">
        <v>1055</v>
      </c>
      <c r="H35" s="12">
        <v>844</v>
      </c>
      <c r="J35" s="164"/>
      <c r="K35" s="164"/>
    </row>
    <row r="36" spans="1:11" x14ac:dyDescent="0.2">
      <c r="A36" s="10" t="s">
        <v>269</v>
      </c>
      <c r="B36" s="12">
        <v>47</v>
      </c>
      <c r="C36" s="12">
        <v>33</v>
      </c>
      <c r="D36" s="12">
        <v>14</v>
      </c>
      <c r="E36" s="12"/>
      <c r="F36" s="12">
        <v>65</v>
      </c>
      <c r="G36" s="12">
        <v>45</v>
      </c>
      <c r="H36" s="12">
        <v>20</v>
      </c>
      <c r="J36" s="164"/>
      <c r="K36" s="164"/>
    </row>
    <row r="37" spans="1:11" x14ac:dyDescent="0.2">
      <c r="A37" s="10" t="s">
        <v>270</v>
      </c>
      <c r="B37" s="12">
        <v>162</v>
      </c>
      <c r="C37" s="12">
        <v>4</v>
      </c>
      <c r="D37" s="12">
        <v>158</v>
      </c>
      <c r="E37" s="12"/>
      <c r="F37" s="12">
        <v>293</v>
      </c>
      <c r="G37" s="12">
        <v>58</v>
      </c>
      <c r="H37" s="12">
        <v>235</v>
      </c>
      <c r="J37" s="164"/>
      <c r="K37" s="164"/>
    </row>
    <row r="38" spans="1:11" x14ac:dyDescent="0.2">
      <c r="A38" s="10" t="s">
        <v>278</v>
      </c>
      <c r="B38" s="12">
        <v>784</v>
      </c>
      <c r="C38" s="12">
        <v>515</v>
      </c>
      <c r="D38" s="12">
        <v>269</v>
      </c>
      <c r="E38" s="12"/>
      <c r="F38" s="12">
        <v>352</v>
      </c>
      <c r="G38" s="12">
        <v>223</v>
      </c>
      <c r="H38" s="12">
        <v>129</v>
      </c>
      <c r="J38" s="164"/>
      <c r="K38" s="164"/>
    </row>
    <row r="39" spans="1:11" x14ac:dyDescent="0.2">
      <c r="A39" s="10" t="s">
        <v>271</v>
      </c>
      <c r="B39" s="12" t="s">
        <v>15</v>
      </c>
      <c r="C39" s="12" t="s">
        <v>15</v>
      </c>
      <c r="D39" s="12" t="s">
        <v>15</v>
      </c>
      <c r="E39" s="12"/>
      <c r="F39" s="12">
        <v>8</v>
      </c>
      <c r="G39" s="12">
        <v>3</v>
      </c>
      <c r="H39" s="12">
        <v>5</v>
      </c>
      <c r="K39" s="164"/>
    </row>
    <row r="40" spans="1:11" x14ac:dyDescent="0.2">
      <c r="A40" s="14" t="s">
        <v>26</v>
      </c>
      <c r="B40" s="12">
        <v>17795</v>
      </c>
      <c r="C40" s="12">
        <v>8981</v>
      </c>
      <c r="D40" s="12">
        <v>8814</v>
      </c>
      <c r="E40" s="12"/>
      <c r="F40" s="12">
        <v>17929</v>
      </c>
      <c r="G40" s="12">
        <v>9144</v>
      </c>
      <c r="H40" s="12">
        <v>8785</v>
      </c>
      <c r="J40" s="164"/>
      <c r="K40" s="164"/>
    </row>
    <row r="41" spans="1:11" x14ac:dyDescent="0.2">
      <c r="A41" s="10" t="s">
        <v>277</v>
      </c>
      <c r="B41" s="12">
        <v>1498</v>
      </c>
      <c r="C41" s="12">
        <v>777</v>
      </c>
      <c r="D41" s="12">
        <v>721</v>
      </c>
      <c r="E41" s="12"/>
      <c r="F41" s="12">
        <v>1475</v>
      </c>
      <c r="G41" s="12">
        <v>774</v>
      </c>
      <c r="H41" s="12">
        <v>701</v>
      </c>
      <c r="J41" s="164"/>
      <c r="K41" s="164"/>
    </row>
    <row r="42" spans="1:11" x14ac:dyDescent="0.2">
      <c r="A42" s="10" t="s">
        <v>261</v>
      </c>
      <c r="B42" s="12">
        <v>3292</v>
      </c>
      <c r="C42" s="12">
        <v>1668</v>
      </c>
      <c r="D42" s="12">
        <v>1624</v>
      </c>
      <c r="E42" s="12"/>
      <c r="F42" s="12">
        <v>3268</v>
      </c>
      <c r="G42" s="12">
        <v>1710</v>
      </c>
      <c r="H42" s="12">
        <v>1558</v>
      </c>
      <c r="J42" s="164"/>
      <c r="K42" s="164"/>
    </row>
    <row r="43" spans="1:11" x14ac:dyDescent="0.2">
      <c r="A43" s="10" t="s">
        <v>262</v>
      </c>
      <c r="B43" s="12">
        <v>6453</v>
      </c>
      <c r="C43" s="12">
        <v>3296</v>
      </c>
      <c r="D43" s="12">
        <v>3157</v>
      </c>
      <c r="E43" s="12"/>
      <c r="F43" s="12">
        <v>6543</v>
      </c>
      <c r="G43" s="12">
        <v>3312</v>
      </c>
      <c r="H43" s="12">
        <v>3231</v>
      </c>
      <c r="J43" s="164"/>
      <c r="K43" s="164"/>
    </row>
    <row r="44" spans="1:11" x14ac:dyDescent="0.2">
      <c r="A44" s="10" t="s">
        <v>276</v>
      </c>
      <c r="B44" s="12">
        <v>53</v>
      </c>
      <c r="C44" s="12">
        <v>35</v>
      </c>
      <c r="D44" s="12">
        <v>18</v>
      </c>
      <c r="E44" s="12"/>
      <c r="F44" s="12">
        <v>61</v>
      </c>
      <c r="G44" s="12">
        <v>39</v>
      </c>
      <c r="H44" s="12">
        <v>22</v>
      </c>
      <c r="J44" s="164"/>
      <c r="K44" s="164"/>
    </row>
    <row r="45" spans="1:11" x14ac:dyDescent="0.2">
      <c r="A45" s="10" t="s">
        <v>263</v>
      </c>
      <c r="B45" s="12">
        <v>4537</v>
      </c>
      <c r="C45" s="12">
        <v>2301</v>
      </c>
      <c r="D45" s="12">
        <v>2236</v>
      </c>
      <c r="E45" s="12"/>
      <c r="F45" s="12">
        <v>4627</v>
      </c>
      <c r="G45" s="12">
        <v>2374</v>
      </c>
      <c r="H45" s="12">
        <v>2253</v>
      </c>
      <c r="J45" s="164"/>
      <c r="K45" s="164"/>
    </row>
    <row r="46" spans="1:11" x14ac:dyDescent="0.2">
      <c r="A46" s="10" t="s">
        <v>264</v>
      </c>
      <c r="B46" s="12">
        <v>786</v>
      </c>
      <c r="C46" s="12">
        <v>375</v>
      </c>
      <c r="D46" s="12">
        <v>411</v>
      </c>
      <c r="E46" s="12"/>
      <c r="F46" s="12">
        <v>768</v>
      </c>
      <c r="G46" s="12">
        <v>376</v>
      </c>
      <c r="H46" s="12">
        <v>392</v>
      </c>
      <c r="J46" s="164"/>
      <c r="K46" s="164"/>
    </row>
    <row r="47" spans="1:11" x14ac:dyDescent="0.2">
      <c r="A47" s="10" t="s">
        <v>265</v>
      </c>
      <c r="B47" s="12" t="s">
        <v>15</v>
      </c>
      <c r="C47" s="12" t="s">
        <v>15</v>
      </c>
      <c r="D47" s="12" t="s">
        <v>15</v>
      </c>
      <c r="E47" s="12"/>
      <c r="F47" s="12" t="s">
        <v>15</v>
      </c>
      <c r="G47" s="12" t="s">
        <v>15</v>
      </c>
      <c r="H47" s="12" t="s">
        <v>15</v>
      </c>
      <c r="J47" s="164"/>
      <c r="K47" s="164"/>
    </row>
    <row r="48" spans="1:11" x14ac:dyDescent="0.2">
      <c r="A48" s="10" t="s">
        <v>266</v>
      </c>
      <c r="B48" s="12"/>
      <c r="C48" s="12"/>
      <c r="D48" s="12"/>
      <c r="E48" s="12"/>
      <c r="F48" s="12">
        <v>227</v>
      </c>
      <c r="G48" s="12">
        <v>136</v>
      </c>
      <c r="H48" s="12">
        <v>91</v>
      </c>
      <c r="J48" s="164"/>
      <c r="K48" s="164"/>
    </row>
    <row r="49" spans="1:11" x14ac:dyDescent="0.2">
      <c r="A49" s="10" t="s">
        <v>267</v>
      </c>
      <c r="B49" s="12">
        <v>751</v>
      </c>
      <c r="C49" s="12">
        <v>305</v>
      </c>
      <c r="D49" s="12">
        <v>446</v>
      </c>
      <c r="E49" s="12"/>
      <c r="F49" s="12">
        <v>739</v>
      </c>
      <c r="G49" s="12">
        <v>322</v>
      </c>
      <c r="H49" s="12">
        <v>417</v>
      </c>
      <c r="J49" s="164"/>
      <c r="K49" s="164"/>
    </row>
    <row r="50" spans="1:11" x14ac:dyDescent="0.2">
      <c r="A50" s="10" t="s">
        <v>268</v>
      </c>
      <c r="B50" s="12">
        <v>229</v>
      </c>
      <c r="C50" s="12">
        <v>102</v>
      </c>
      <c r="D50" s="12">
        <v>127</v>
      </c>
      <c r="E50" s="12"/>
      <c r="F50" s="12">
        <v>221</v>
      </c>
      <c r="G50" s="12">
        <v>101</v>
      </c>
      <c r="H50" s="12">
        <v>120</v>
      </c>
      <c r="J50" s="164"/>
      <c r="K50" s="164"/>
    </row>
    <row r="51" spans="1:11" x14ac:dyDescent="0.2">
      <c r="A51" s="10" t="s">
        <v>269</v>
      </c>
      <c r="B51" s="12" t="s">
        <v>15</v>
      </c>
      <c r="C51" s="12" t="s">
        <v>15</v>
      </c>
      <c r="D51" s="12" t="s">
        <v>15</v>
      </c>
      <c r="E51" s="12"/>
      <c r="F51" s="12" t="s">
        <v>15</v>
      </c>
      <c r="G51" s="12" t="s">
        <v>15</v>
      </c>
      <c r="H51" s="12" t="s">
        <v>15</v>
      </c>
    </row>
    <row r="52" spans="1:11" x14ac:dyDescent="0.2">
      <c r="A52" s="10" t="s">
        <v>270</v>
      </c>
      <c r="B52" s="12" t="s">
        <v>15</v>
      </c>
      <c r="C52" s="12" t="s">
        <v>15</v>
      </c>
      <c r="D52" s="12" t="s">
        <v>15</v>
      </c>
      <c r="E52" s="12"/>
      <c r="F52" s="12" t="s">
        <v>15</v>
      </c>
      <c r="G52" s="12" t="s">
        <v>15</v>
      </c>
      <c r="H52" s="12" t="s">
        <v>15</v>
      </c>
    </row>
    <row r="53" spans="1:11" x14ac:dyDescent="0.2">
      <c r="A53" s="10" t="s">
        <v>278</v>
      </c>
      <c r="B53" s="12">
        <v>196</v>
      </c>
      <c r="C53" s="12">
        <v>122</v>
      </c>
      <c r="D53" s="12">
        <v>74</v>
      </c>
      <c r="E53" s="12"/>
      <c r="F53" s="12" t="s">
        <v>15</v>
      </c>
      <c r="G53" s="12" t="s">
        <v>15</v>
      </c>
      <c r="H53" s="12" t="s">
        <v>15</v>
      </c>
    </row>
    <row r="54" spans="1:11" x14ac:dyDescent="0.2">
      <c r="A54" s="10" t="s">
        <v>271</v>
      </c>
      <c r="B54" s="12" t="s">
        <v>15</v>
      </c>
      <c r="C54" s="12" t="s">
        <v>15</v>
      </c>
      <c r="D54" s="12" t="s">
        <v>15</v>
      </c>
      <c r="E54" s="12"/>
      <c r="F54" s="12" t="s">
        <v>15</v>
      </c>
      <c r="G54" s="12" t="s">
        <v>15</v>
      </c>
      <c r="H54" s="12" t="s">
        <v>15</v>
      </c>
    </row>
    <row r="55" spans="1:11" x14ac:dyDescent="0.2">
      <c r="A55" s="17"/>
      <c r="B55" s="17"/>
      <c r="C55" s="17"/>
      <c r="D55" s="17"/>
      <c r="E55" s="125"/>
      <c r="F55" s="17"/>
      <c r="G55" s="17"/>
      <c r="H55" s="20"/>
    </row>
    <row r="56" spans="1:11" x14ac:dyDescent="0.2">
      <c r="A56" s="18" t="s">
        <v>275</v>
      </c>
      <c r="B56" s="3"/>
      <c r="C56" s="3"/>
      <c r="D56" s="3"/>
      <c r="E56" s="126"/>
      <c r="F56" s="3"/>
      <c r="G56" s="116"/>
      <c r="H56" s="3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30"/>
  <sheetViews>
    <sheetView zoomScaleNormal="100" zoomScaleSheetLayoutView="40" workbookViewId="0">
      <selection activeCell="K41" sqref="K41"/>
    </sheetView>
  </sheetViews>
  <sheetFormatPr baseColWidth="10" defaultColWidth="6.85546875" defaultRowHeight="11.25" customHeight="1" x14ac:dyDescent="0.2"/>
  <cols>
    <col min="1" max="1" width="39.28515625" style="3" customWidth="1"/>
    <col min="2" max="2" width="7.28515625" style="3" customWidth="1"/>
    <col min="3" max="5" width="10.42578125" style="3" customWidth="1"/>
    <col min="6" max="6" width="2.7109375" style="3" customWidth="1"/>
    <col min="7" max="7" width="11.5703125" style="3" customWidth="1"/>
    <col min="8" max="8" width="6.85546875" style="3"/>
    <col min="9" max="9" width="16.85546875" style="3" customWidth="1"/>
    <col min="10" max="10" width="19.140625" style="3" customWidth="1"/>
    <col min="11" max="11" width="10.5703125" style="3" customWidth="1"/>
    <col min="12" max="12" width="4.5703125" style="3" customWidth="1"/>
    <col min="13" max="13" width="14.28515625" style="3" customWidth="1"/>
    <col min="14" max="16384" width="6.85546875" style="3"/>
  </cols>
  <sheetData>
    <row r="1" spans="1:19" ht="14.1" customHeight="1" thickBot="1" x14ac:dyDescent="0.25">
      <c r="A1" s="1" t="s">
        <v>216</v>
      </c>
      <c r="B1" s="2"/>
      <c r="C1" s="2"/>
      <c r="D1" s="2"/>
      <c r="E1" s="2"/>
      <c r="F1" s="2"/>
      <c r="G1" s="2"/>
    </row>
    <row r="2" spans="1:19" ht="14.1" customHeight="1" x14ac:dyDescent="0.2">
      <c r="A2" s="60"/>
      <c r="B2" s="60"/>
      <c r="C2" s="60"/>
      <c r="D2" s="60"/>
      <c r="E2" s="60"/>
      <c r="F2" s="60"/>
      <c r="G2" s="60"/>
      <c r="J2" s="123" t="s">
        <v>257</v>
      </c>
    </row>
    <row r="3" spans="1:19" ht="14.1" customHeight="1" x14ac:dyDescent="0.2">
      <c r="A3" s="22" t="s">
        <v>195</v>
      </c>
    </row>
    <row r="4" spans="1:19" ht="14.1" customHeight="1" x14ac:dyDescent="0.2">
      <c r="A4" s="4"/>
      <c r="B4" s="27"/>
      <c r="G4" s="27"/>
    </row>
    <row r="5" spans="1:19" ht="14.1" customHeight="1" x14ac:dyDescent="0.2">
      <c r="A5" s="42"/>
      <c r="B5" s="42" t="s">
        <v>50</v>
      </c>
      <c r="C5" s="42"/>
      <c r="D5" s="42"/>
      <c r="E5" s="42"/>
      <c r="F5" s="42"/>
      <c r="G5" s="42" t="s">
        <v>44</v>
      </c>
    </row>
    <row r="6" spans="1:19" s="10" customFormat="1" ht="14.1" customHeight="1" x14ac:dyDescent="0.15">
      <c r="A6" s="61"/>
      <c r="B6" s="43">
        <v>2008</v>
      </c>
      <c r="C6" s="43">
        <v>2010</v>
      </c>
      <c r="D6" s="43">
        <v>2012</v>
      </c>
      <c r="E6" s="43">
        <v>2014</v>
      </c>
      <c r="F6" s="61"/>
      <c r="G6" s="43">
        <v>2014</v>
      </c>
    </row>
    <row r="7" spans="1:19" ht="14.1" customHeight="1" x14ac:dyDescent="0.2">
      <c r="A7" s="19"/>
      <c r="B7" s="11"/>
      <c r="C7" s="11"/>
      <c r="D7" s="11"/>
      <c r="E7" s="11"/>
      <c r="F7" s="11"/>
      <c r="G7" s="12"/>
    </row>
    <row r="8" spans="1:19" ht="14.1" customHeight="1" x14ac:dyDescent="0.2">
      <c r="A8" s="62" t="s">
        <v>28</v>
      </c>
      <c r="B8" s="11"/>
      <c r="C8" s="11"/>
      <c r="D8" s="11"/>
      <c r="E8" s="11"/>
      <c r="F8" s="11"/>
      <c r="G8" s="12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19" t="s">
        <v>17</v>
      </c>
      <c r="B9" s="12">
        <v>834120</v>
      </c>
      <c r="C9" s="12">
        <v>913348</v>
      </c>
      <c r="D9" s="12">
        <v>1034579</v>
      </c>
      <c r="E9" s="12">
        <v>1103804</v>
      </c>
      <c r="F9" s="12"/>
      <c r="G9" s="12">
        <v>173954046</v>
      </c>
      <c r="I9"/>
      <c r="J9"/>
      <c r="K9"/>
      <c r="L9"/>
      <c r="M9"/>
      <c r="N9"/>
      <c r="O9"/>
      <c r="P9"/>
      <c r="Q9"/>
      <c r="R9"/>
      <c r="S9"/>
    </row>
    <row r="10" spans="1:19" ht="14.1" customHeight="1" x14ac:dyDescent="0.2">
      <c r="A10" s="19" t="s">
        <v>45</v>
      </c>
      <c r="B10" s="12">
        <v>41836</v>
      </c>
      <c r="C10" s="12">
        <v>44025</v>
      </c>
      <c r="D10" s="12">
        <v>33873</v>
      </c>
      <c r="E10" s="12">
        <v>32882</v>
      </c>
      <c r="F10" s="12"/>
      <c r="G10" s="12">
        <v>4644620</v>
      </c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62" t="s">
        <v>19</v>
      </c>
      <c r="B11" s="12"/>
      <c r="C11" s="12"/>
      <c r="D11" s="12"/>
      <c r="E11" s="12"/>
      <c r="F11" s="12"/>
      <c r="G11" s="12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9" t="s">
        <v>17</v>
      </c>
      <c r="B12" s="12">
        <v>167687</v>
      </c>
      <c r="C12" s="12">
        <v>30773</v>
      </c>
      <c r="D12" s="12">
        <v>39708</v>
      </c>
      <c r="E12" s="12">
        <v>41227</v>
      </c>
      <c r="F12" s="12"/>
      <c r="G12" s="12">
        <v>19246571</v>
      </c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62" t="s">
        <v>29</v>
      </c>
      <c r="B13" s="12"/>
      <c r="C13" s="12"/>
      <c r="D13" s="12"/>
      <c r="E13" s="12"/>
      <c r="F13" s="12"/>
      <c r="G13" s="12"/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9" t="s">
        <v>17</v>
      </c>
      <c r="B14" s="12">
        <v>12871</v>
      </c>
      <c r="C14" s="12">
        <v>8122</v>
      </c>
      <c r="D14" s="12">
        <v>16866</v>
      </c>
      <c r="E14" s="12">
        <v>16816</v>
      </c>
      <c r="F14" s="12"/>
      <c r="G14" s="12">
        <v>10570607</v>
      </c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9" t="s">
        <v>45</v>
      </c>
      <c r="B15" s="12">
        <v>5</v>
      </c>
      <c r="C15" s="12">
        <v>4</v>
      </c>
      <c r="D15" s="12">
        <v>8</v>
      </c>
      <c r="E15" s="12">
        <v>14</v>
      </c>
      <c r="F15" s="12"/>
      <c r="G15" s="12">
        <v>83606</v>
      </c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62" t="s">
        <v>40</v>
      </c>
      <c r="B16" s="12"/>
      <c r="C16" s="12"/>
      <c r="D16" s="12"/>
      <c r="E16" s="12"/>
      <c r="F16" s="12"/>
      <c r="G16" s="12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17</v>
      </c>
      <c r="B17" s="12">
        <v>18301</v>
      </c>
      <c r="C17" s="12">
        <v>24151</v>
      </c>
      <c r="D17" s="12">
        <v>27779</v>
      </c>
      <c r="E17" s="12">
        <v>30347</v>
      </c>
      <c r="F17" s="12"/>
      <c r="G17" s="12">
        <v>7345959</v>
      </c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45</v>
      </c>
      <c r="B18" s="12">
        <v>1624</v>
      </c>
      <c r="C18" s="12">
        <v>1305</v>
      </c>
      <c r="D18" s="12">
        <v>2282</v>
      </c>
      <c r="E18" s="12">
        <v>826</v>
      </c>
      <c r="F18" s="12"/>
      <c r="G18" s="12">
        <v>285194</v>
      </c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62" t="s">
        <v>41</v>
      </c>
      <c r="B19" s="12"/>
      <c r="C19" s="12"/>
      <c r="D19" s="12"/>
      <c r="E19" s="12"/>
      <c r="F19" s="12"/>
      <c r="G19" s="12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9" t="s">
        <v>17</v>
      </c>
      <c r="B20" s="12">
        <v>40246</v>
      </c>
      <c r="C20" s="12">
        <v>70865</v>
      </c>
      <c r="D20" s="12">
        <v>68177</v>
      </c>
      <c r="E20" s="12">
        <v>68897</v>
      </c>
      <c r="F20" s="12"/>
      <c r="G20" s="12">
        <v>9914880</v>
      </c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45</v>
      </c>
      <c r="B21" s="12">
        <v>6039</v>
      </c>
      <c r="C21" s="12">
        <v>6264</v>
      </c>
      <c r="D21" s="12">
        <v>4179</v>
      </c>
      <c r="E21" s="12">
        <v>2724</v>
      </c>
      <c r="F21" s="12"/>
      <c r="G21" s="12">
        <v>441379</v>
      </c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62" t="s">
        <v>144</v>
      </c>
      <c r="B22" s="52"/>
      <c r="C22" s="52"/>
      <c r="D22" s="52"/>
      <c r="E22" s="52"/>
      <c r="F22" s="52"/>
      <c r="G22" s="5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17</v>
      </c>
      <c r="B23" s="12">
        <v>9077</v>
      </c>
      <c r="C23" s="12"/>
      <c r="D23" s="12"/>
      <c r="E23" s="12"/>
      <c r="F23" s="12"/>
      <c r="G23" s="12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 t="s">
        <v>45</v>
      </c>
      <c r="B24" s="12">
        <v>1070</v>
      </c>
      <c r="C24" s="12"/>
      <c r="D24" s="12"/>
      <c r="E24" s="12"/>
      <c r="F24" s="12"/>
      <c r="G24" s="12"/>
    </row>
    <row r="25" spans="1:19" ht="14.1" customHeight="1" x14ac:dyDescent="0.2">
      <c r="A25" s="19" t="s">
        <v>141</v>
      </c>
      <c r="B25" s="12"/>
      <c r="C25" s="12"/>
      <c r="D25" s="12"/>
    </row>
    <row r="26" spans="1:19" ht="14.1" customHeight="1" x14ac:dyDescent="0.2">
      <c r="A26" s="19" t="s">
        <v>17</v>
      </c>
      <c r="B26" s="12"/>
      <c r="C26" s="12">
        <v>5544</v>
      </c>
      <c r="D26" s="12">
        <v>35195</v>
      </c>
      <c r="E26" s="12">
        <v>36910</v>
      </c>
      <c r="F26" s="12"/>
      <c r="G26" s="12">
        <v>12838609</v>
      </c>
    </row>
    <row r="27" spans="1:19" ht="14.1" customHeight="1" x14ac:dyDescent="0.2">
      <c r="A27" s="19" t="s">
        <v>45</v>
      </c>
      <c r="B27" s="12"/>
      <c r="C27" s="12">
        <v>50</v>
      </c>
      <c r="D27" s="12"/>
      <c r="E27" s="12">
        <v>5486</v>
      </c>
      <c r="F27" s="12"/>
      <c r="G27" s="12">
        <v>1152389</v>
      </c>
    </row>
    <row r="28" spans="1:19" ht="14.1" customHeight="1" x14ac:dyDescent="0.2">
      <c r="A28" s="19" t="s">
        <v>143</v>
      </c>
      <c r="B28" s="12"/>
      <c r="C28" s="12"/>
      <c r="D28" s="12"/>
      <c r="E28" s="12"/>
      <c r="F28" s="12"/>
      <c r="G28" s="12"/>
    </row>
    <row r="29" spans="1:19" ht="14.1" customHeight="1" x14ac:dyDescent="0.2">
      <c r="A29" s="19" t="s">
        <v>17</v>
      </c>
      <c r="B29" s="12"/>
      <c r="C29" s="12">
        <v>2283</v>
      </c>
      <c r="D29" s="12">
        <v>46211</v>
      </c>
      <c r="E29" s="12">
        <v>53768</v>
      </c>
      <c r="F29" s="12"/>
      <c r="G29" s="12">
        <v>16331497</v>
      </c>
    </row>
    <row r="30" spans="1:19" ht="14.1" customHeight="1" x14ac:dyDescent="0.2">
      <c r="A30" s="19" t="s">
        <v>45</v>
      </c>
      <c r="B30" s="12"/>
      <c r="C30" s="12">
        <v>258</v>
      </c>
      <c r="D30" s="12">
        <v>72</v>
      </c>
      <c r="E30" s="12">
        <v>39</v>
      </c>
      <c r="F30" s="12"/>
      <c r="G30" s="12">
        <v>246484</v>
      </c>
    </row>
    <row r="31" spans="1:19" ht="14.1" customHeight="1" x14ac:dyDescent="0.2">
      <c r="A31" s="19" t="s">
        <v>142</v>
      </c>
      <c r="B31" s="12"/>
      <c r="C31" s="12"/>
      <c r="D31" s="12"/>
      <c r="E31" s="12"/>
      <c r="F31" s="12"/>
      <c r="G31" s="12"/>
    </row>
    <row r="32" spans="1:19" ht="14.1" customHeight="1" x14ac:dyDescent="0.2">
      <c r="A32" s="19" t="s">
        <v>17</v>
      </c>
      <c r="B32" s="12"/>
      <c r="C32" s="12">
        <v>1101</v>
      </c>
      <c r="D32" s="12">
        <v>1330</v>
      </c>
      <c r="E32" s="12">
        <v>3357</v>
      </c>
      <c r="F32" s="12"/>
      <c r="G32" s="12">
        <v>145856</v>
      </c>
    </row>
    <row r="33" spans="1:7" ht="14.1" customHeight="1" x14ac:dyDescent="0.2">
      <c r="A33" s="19" t="s">
        <v>45</v>
      </c>
      <c r="B33" s="12"/>
      <c r="C33" s="12">
        <v>457</v>
      </c>
      <c r="D33" s="12">
        <v>35</v>
      </c>
      <c r="E33" s="12">
        <v>111</v>
      </c>
      <c r="F33" s="12"/>
      <c r="G33" s="12">
        <v>3667</v>
      </c>
    </row>
    <row r="34" spans="1:7" ht="14.1" customHeight="1" x14ac:dyDescent="0.2">
      <c r="A34" s="62" t="s">
        <v>137</v>
      </c>
      <c r="B34" s="12"/>
      <c r="C34" s="12"/>
      <c r="D34" s="12"/>
      <c r="E34" s="12"/>
      <c r="F34" s="12"/>
      <c r="G34" s="12"/>
    </row>
    <row r="35" spans="1:7" ht="14.1" customHeight="1" x14ac:dyDescent="0.2">
      <c r="A35" s="19" t="s">
        <v>17</v>
      </c>
      <c r="B35" s="12">
        <v>17484</v>
      </c>
      <c r="C35" s="12">
        <v>17521</v>
      </c>
      <c r="D35" s="12">
        <v>12877</v>
      </c>
      <c r="E35" s="12">
        <v>12743</v>
      </c>
      <c r="F35" s="12"/>
      <c r="G35" s="12">
        <v>6571583</v>
      </c>
    </row>
    <row r="36" spans="1:7" ht="14.1" customHeight="1" x14ac:dyDescent="0.2">
      <c r="A36" s="19" t="s">
        <v>45</v>
      </c>
      <c r="B36" s="12">
        <v>400</v>
      </c>
      <c r="C36" s="12">
        <v>432</v>
      </c>
      <c r="D36" s="12" t="s">
        <v>15</v>
      </c>
      <c r="E36" s="12" t="s">
        <v>15</v>
      </c>
      <c r="F36" s="12"/>
      <c r="G36" s="12">
        <v>6391</v>
      </c>
    </row>
    <row r="37" spans="1:7" ht="14.1" customHeight="1" x14ac:dyDescent="0.2">
      <c r="A37" s="62" t="s">
        <v>138</v>
      </c>
      <c r="B37" s="12"/>
      <c r="C37" s="12"/>
      <c r="D37" s="12"/>
      <c r="E37" s="12"/>
      <c r="F37" s="12"/>
      <c r="G37" s="12"/>
    </row>
    <row r="38" spans="1:7" ht="14.1" customHeight="1" x14ac:dyDescent="0.2">
      <c r="A38" s="19" t="s">
        <v>17</v>
      </c>
      <c r="B38" s="12">
        <v>658</v>
      </c>
      <c r="C38" s="12">
        <v>842</v>
      </c>
      <c r="D38" s="12">
        <v>555</v>
      </c>
      <c r="E38" s="12">
        <v>1005</v>
      </c>
      <c r="F38" s="12"/>
      <c r="G38" s="12">
        <v>1969177</v>
      </c>
    </row>
    <row r="39" spans="1:7" ht="14.1" customHeight="1" x14ac:dyDescent="0.2">
      <c r="A39" s="19" t="s">
        <v>45</v>
      </c>
      <c r="B39" s="12">
        <v>27</v>
      </c>
      <c r="C39" s="12">
        <v>49</v>
      </c>
      <c r="D39" s="12">
        <v>111</v>
      </c>
      <c r="E39" s="12">
        <v>132</v>
      </c>
      <c r="F39" s="12"/>
      <c r="G39" s="12">
        <v>26495</v>
      </c>
    </row>
    <row r="40" spans="1:7" ht="14.1" customHeight="1" x14ac:dyDescent="0.2">
      <c r="A40" s="62" t="s">
        <v>447</v>
      </c>
      <c r="B40" s="12"/>
      <c r="C40" s="12"/>
      <c r="D40" s="12"/>
      <c r="E40" s="12"/>
      <c r="F40" s="12"/>
      <c r="G40" s="12"/>
    </row>
    <row r="41" spans="1:7" ht="14.1" customHeight="1" x14ac:dyDescent="0.2">
      <c r="A41" s="19" t="s">
        <v>17</v>
      </c>
      <c r="B41" s="12">
        <v>2622</v>
      </c>
      <c r="C41" s="12">
        <v>6970</v>
      </c>
      <c r="D41" s="12">
        <v>7161</v>
      </c>
      <c r="E41" s="12">
        <v>8219</v>
      </c>
      <c r="F41" s="12"/>
      <c r="G41" s="12">
        <v>1439389</v>
      </c>
    </row>
    <row r="42" spans="1:7" ht="14.1" customHeight="1" x14ac:dyDescent="0.2">
      <c r="A42" s="19" t="s">
        <v>45</v>
      </c>
      <c r="B42" s="12">
        <v>301</v>
      </c>
      <c r="C42" s="12">
        <v>388</v>
      </c>
      <c r="D42" s="12">
        <v>33</v>
      </c>
      <c r="E42" s="12">
        <v>229</v>
      </c>
      <c r="F42" s="12"/>
      <c r="G42" s="12">
        <v>26233</v>
      </c>
    </row>
    <row r="43" spans="1:7" ht="14.1" customHeight="1" x14ac:dyDescent="0.2">
      <c r="A43" s="62" t="s">
        <v>139</v>
      </c>
      <c r="B43" s="12"/>
      <c r="C43" s="12"/>
      <c r="D43" s="12"/>
      <c r="E43" s="12"/>
      <c r="F43" s="12"/>
      <c r="G43" s="12"/>
    </row>
    <row r="44" spans="1:7" ht="14.1" customHeight="1" x14ac:dyDescent="0.2">
      <c r="A44" s="19" t="s">
        <v>17</v>
      </c>
      <c r="B44" s="12">
        <v>13018</v>
      </c>
      <c r="C44" s="12">
        <v>3174</v>
      </c>
      <c r="D44" s="12">
        <v>9772</v>
      </c>
      <c r="E44" s="12">
        <v>12587</v>
      </c>
      <c r="F44" s="12"/>
      <c r="G44" s="12">
        <v>10563115</v>
      </c>
    </row>
    <row r="45" spans="1:7" ht="14.1" customHeight="1" x14ac:dyDescent="0.2">
      <c r="A45" s="19" t="s">
        <v>45</v>
      </c>
      <c r="B45" s="12">
        <v>141</v>
      </c>
      <c r="C45" s="12">
        <v>48</v>
      </c>
      <c r="D45" s="12">
        <v>780</v>
      </c>
      <c r="E45" s="12">
        <v>1439</v>
      </c>
      <c r="F45" s="12"/>
      <c r="G45" s="12">
        <v>235642</v>
      </c>
    </row>
    <row r="46" spans="1:7" ht="14.1" customHeight="1" x14ac:dyDescent="0.2">
      <c r="A46" s="62" t="s">
        <v>140</v>
      </c>
      <c r="B46" s="12"/>
      <c r="C46" s="12"/>
      <c r="D46" s="12"/>
      <c r="E46" s="12"/>
      <c r="F46" s="12"/>
      <c r="G46" s="12"/>
    </row>
    <row r="47" spans="1:7" ht="14.1" customHeight="1" x14ac:dyDescent="0.2">
      <c r="A47" s="19" t="s">
        <v>17</v>
      </c>
      <c r="B47" s="12">
        <v>7833</v>
      </c>
      <c r="C47" s="12">
        <v>22448</v>
      </c>
      <c r="D47" s="12">
        <v>6355</v>
      </c>
      <c r="E47" s="12">
        <v>1722</v>
      </c>
      <c r="F47" s="12"/>
      <c r="G47" s="12">
        <v>6637369</v>
      </c>
    </row>
    <row r="48" spans="1:7" ht="14.1" customHeight="1" x14ac:dyDescent="0.2">
      <c r="A48" s="19" t="s">
        <v>45</v>
      </c>
      <c r="B48" s="12">
        <v>24</v>
      </c>
      <c r="C48" s="12">
        <v>1419</v>
      </c>
      <c r="D48" s="12">
        <v>138</v>
      </c>
      <c r="E48" s="12">
        <v>25</v>
      </c>
      <c r="F48" s="12"/>
      <c r="G48" s="12">
        <v>192419</v>
      </c>
    </row>
    <row r="49" spans="1:7" ht="14.1" customHeight="1" x14ac:dyDescent="0.2">
      <c r="A49" s="40"/>
      <c r="B49" s="40"/>
      <c r="C49" s="40"/>
      <c r="D49" s="40"/>
      <c r="E49" s="40"/>
      <c r="F49" s="40"/>
      <c r="G49" s="40"/>
    </row>
    <row r="50" spans="1:7" ht="14.1" customHeight="1" x14ac:dyDescent="0.2">
      <c r="A50" s="39" t="s">
        <v>23</v>
      </c>
      <c r="B50" s="11"/>
      <c r="C50" s="11"/>
      <c r="D50" s="12"/>
      <c r="E50" s="12"/>
      <c r="F50" s="12"/>
      <c r="G50" s="12"/>
    </row>
    <row r="51" spans="1:7" ht="14.1" customHeight="1" x14ac:dyDescent="0.2">
      <c r="A51" s="39" t="s">
        <v>182</v>
      </c>
      <c r="B51" s="11"/>
      <c r="C51" s="11"/>
      <c r="D51" s="12"/>
      <c r="E51" s="12"/>
      <c r="F51" s="12"/>
      <c r="G51" s="12"/>
    </row>
    <row r="52" spans="1:7" ht="14.1" customHeight="1" x14ac:dyDescent="0.2">
      <c r="A52" s="19"/>
      <c r="B52" s="11"/>
      <c r="C52" s="11"/>
      <c r="D52" s="12"/>
      <c r="E52" s="12"/>
      <c r="F52" s="12"/>
      <c r="G52" s="12"/>
    </row>
    <row r="53" spans="1:7" ht="14.1" customHeight="1" x14ac:dyDescent="0.2">
      <c r="A53" s="19"/>
      <c r="B53" s="11"/>
      <c r="C53" s="11"/>
      <c r="D53" s="12"/>
      <c r="E53" s="12"/>
      <c r="F53" s="12"/>
      <c r="G53" s="12"/>
    </row>
    <row r="54" spans="1:7" ht="14.1" customHeight="1" x14ac:dyDescent="0.2">
      <c r="A54" s="19"/>
      <c r="B54" s="11"/>
      <c r="C54" s="11"/>
      <c r="D54" s="12"/>
      <c r="E54" s="12"/>
      <c r="F54" s="12"/>
      <c r="G54" s="12"/>
    </row>
    <row r="55" spans="1:7" ht="14.1" customHeight="1" x14ac:dyDescent="0.2">
      <c r="A55" s="19"/>
      <c r="B55" s="11"/>
      <c r="C55" s="11"/>
      <c r="D55" s="12"/>
      <c r="E55" s="12"/>
      <c r="F55" s="12"/>
      <c r="G55" s="12"/>
    </row>
    <row r="56" spans="1:7" ht="14.1" customHeight="1" x14ac:dyDescent="0.2">
      <c r="A56" s="19"/>
      <c r="B56" s="11"/>
      <c r="C56" s="11"/>
      <c r="D56" s="12"/>
      <c r="E56" s="12"/>
      <c r="F56" s="12"/>
      <c r="G56" s="12"/>
    </row>
    <row r="57" spans="1:7" ht="14.1" customHeight="1" x14ac:dyDescent="0.2">
      <c r="A57" s="19"/>
      <c r="B57" s="11"/>
      <c r="C57" s="11"/>
      <c r="D57" s="12"/>
      <c r="E57" s="12"/>
      <c r="F57" s="12"/>
      <c r="G57" s="12"/>
    </row>
    <row r="58" spans="1:7" ht="14.1" customHeight="1" x14ac:dyDescent="0.2">
      <c r="A58" s="19"/>
      <c r="B58" s="11"/>
      <c r="C58" s="11"/>
      <c r="D58" s="12"/>
      <c r="E58" s="12"/>
      <c r="F58" s="12"/>
      <c r="G58" s="12"/>
    </row>
    <row r="59" spans="1:7" ht="14.1" customHeight="1" x14ac:dyDescent="0.2">
      <c r="A59" s="19"/>
      <c r="B59" s="11"/>
      <c r="C59" s="11"/>
      <c r="D59" s="12"/>
      <c r="E59" s="12"/>
      <c r="F59" s="12"/>
      <c r="G59" s="12"/>
    </row>
    <row r="60" spans="1:7" ht="14.1" customHeight="1" x14ac:dyDescent="0.2">
      <c r="A60" s="19"/>
      <c r="B60" s="11"/>
      <c r="C60" s="11"/>
      <c r="D60" s="12"/>
      <c r="E60" s="12"/>
      <c r="F60" s="12"/>
      <c r="G60" s="12"/>
    </row>
    <row r="61" spans="1:7" ht="14.1" customHeight="1" x14ac:dyDescent="0.2">
      <c r="A61" s="19"/>
      <c r="B61" s="11"/>
      <c r="C61" s="11"/>
      <c r="D61" s="12"/>
      <c r="E61" s="12"/>
      <c r="F61" s="12"/>
      <c r="G61" s="12"/>
    </row>
    <row r="62" spans="1:7" s="27" customFormat="1" ht="14.1" customHeight="1" x14ac:dyDescent="0.2">
      <c r="A62" s="19"/>
      <c r="B62" s="11"/>
      <c r="C62" s="11"/>
      <c r="D62" s="11"/>
      <c r="E62" s="11"/>
      <c r="F62" s="11"/>
      <c r="G62" s="12"/>
    </row>
    <row r="63" spans="1:7" ht="14.1" customHeight="1" x14ac:dyDescent="0.2">
      <c r="A63" s="19"/>
      <c r="B63" s="11"/>
      <c r="C63" s="11"/>
      <c r="D63" s="11"/>
      <c r="E63" s="11"/>
      <c r="F63" s="11"/>
      <c r="G63" s="12"/>
    </row>
    <row r="64" spans="1:7" ht="14.1" customHeight="1" x14ac:dyDescent="0.2">
      <c r="A64" s="28"/>
      <c r="B64" s="11"/>
      <c r="C64" s="11"/>
      <c r="D64" s="11"/>
      <c r="E64" s="11"/>
      <c r="F64" s="11"/>
      <c r="G64" s="12"/>
    </row>
    <row r="65" spans="1:7" ht="14.1" customHeight="1" x14ac:dyDescent="0.2">
      <c r="A65" s="21"/>
      <c r="B65" s="11"/>
      <c r="C65" s="11"/>
      <c r="D65" s="11"/>
      <c r="E65" s="11"/>
      <c r="F65" s="11"/>
      <c r="G65" s="12"/>
    </row>
    <row r="66" spans="1:7" ht="14.1" customHeight="1" x14ac:dyDescent="0.2">
      <c r="A66" s="19"/>
      <c r="B66" s="11"/>
      <c r="C66" s="11"/>
      <c r="D66" s="11"/>
      <c r="E66" s="11"/>
      <c r="F66" s="11"/>
      <c r="G66" s="12"/>
    </row>
    <row r="67" spans="1:7" ht="14.1" customHeight="1" x14ac:dyDescent="0.2">
      <c r="A67" s="19"/>
      <c r="B67" s="11"/>
      <c r="C67" s="11"/>
      <c r="D67" s="11"/>
      <c r="E67" s="11"/>
      <c r="F67" s="11"/>
      <c r="G67" s="12"/>
    </row>
    <row r="68" spans="1:7" ht="14.1" customHeight="1" x14ac:dyDescent="0.2">
      <c r="A68" s="19"/>
      <c r="B68" s="11"/>
      <c r="C68" s="11"/>
      <c r="D68" s="11"/>
      <c r="E68" s="11"/>
      <c r="F68" s="11"/>
      <c r="G68" s="12"/>
    </row>
    <row r="69" spans="1:7" ht="14.1" customHeight="1" x14ac:dyDescent="0.2"/>
    <row r="70" spans="1:7" ht="14.1" customHeight="1" x14ac:dyDescent="0.2"/>
    <row r="71" spans="1:7" ht="14.1" customHeight="1" x14ac:dyDescent="0.2"/>
    <row r="72" spans="1:7" ht="14.1" customHeight="1" x14ac:dyDescent="0.2"/>
    <row r="73" spans="1:7" ht="14.1" customHeight="1" x14ac:dyDescent="0.2"/>
    <row r="74" spans="1:7" ht="14.1" customHeight="1" x14ac:dyDescent="0.2"/>
    <row r="75" spans="1:7" ht="14.1" customHeight="1" x14ac:dyDescent="0.2"/>
    <row r="76" spans="1:7" ht="14.1" customHeight="1" x14ac:dyDescent="0.2"/>
    <row r="77" spans="1:7" ht="14.1" customHeight="1" x14ac:dyDescent="0.2"/>
    <row r="78" spans="1:7" ht="14.1" customHeight="1" x14ac:dyDescent="0.2"/>
    <row r="79" spans="1:7" ht="14.1" customHeight="1" x14ac:dyDescent="0.2"/>
    <row r="80" spans="1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O301"/>
  <sheetViews>
    <sheetView zoomScaleNormal="100" zoomScaleSheetLayoutView="40" workbookViewId="0">
      <selection activeCell="K41" sqref="K41"/>
    </sheetView>
  </sheetViews>
  <sheetFormatPr baseColWidth="10" defaultColWidth="6.140625" defaultRowHeight="11.25" customHeight="1" x14ac:dyDescent="0.2"/>
  <cols>
    <col min="1" max="1" width="40.7109375" style="3" customWidth="1"/>
    <col min="2" max="2" width="7.42578125" style="3" customWidth="1"/>
    <col min="3" max="5" width="9" style="3" customWidth="1"/>
    <col min="6" max="6" width="3" style="3" customWidth="1"/>
    <col min="7" max="7" width="14" style="3" customWidth="1"/>
    <col min="8" max="9" width="6.140625" style="3"/>
    <col min="10" max="10" width="10.42578125" style="3" customWidth="1"/>
    <col min="11" max="16383" width="6.140625" style="3"/>
    <col min="16384" max="16384" width="16.5703125" style="3" customWidth="1"/>
  </cols>
  <sheetData>
    <row r="1" spans="1:15" ht="14.1" customHeight="1" thickBot="1" x14ac:dyDescent="0.25">
      <c r="A1" s="1" t="s">
        <v>216</v>
      </c>
      <c r="B1" s="2"/>
      <c r="C1" s="2"/>
      <c r="D1" s="2"/>
      <c r="E1" s="2"/>
      <c r="F1" s="2"/>
      <c r="G1" s="2"/>
    </row>
    <row r="2" spans="1:15" ht="14.1" customHeight="1" x14ac:dyDescent="0.2">
      <c r="A2" s="60"/>
      <c r="B2" s="60"/>
      <c r="C2" s="60"/>
      <c r="D2" s="60"/>
      <c r="E2" s="60"/>
      <c r="F2" s="60"/>
      <c r="G2" s="60"/>
      <c r="K2" s="123" t="s">
        <v>257</v>
      </c>
    </row>
    <row r="3" spans="1:15" ht="14.1" customHeight="1" x14ac:dyDescent="0.2">
      <c r="A3" s="22" t="s">
        <v>219</v>
      </c>
    </row>
    <row r="4" spans="1:15" ht="14.1" customHeight="1" x14ac:dyDescent="0.2">
      <c r="A4" s="22"/>
    </row>
    <row r="5" spans="1:15" ht="14.1" customHeight="1" x14ac:dyDescent="0.2">
      <c r="A5" s="42"/>
      <c r="B5" s="42" t="s">
        <v>50</v>
      </c>
      <c r="C5" s="42"/>
      <c r="D5" s="42"/>
      <c r="E5" s="42"/>
      <c r="F5" s="64"/>
      <c r="G5" s="42" t="s">
        <v>44</v>
      </c>
    </row>
    <row r="6" spans="1:15" s="10" customFormat="1" ht="14.1" customHeight="1" x14ac:dyDescent="0.15">
      <c r="A6" s="61"/>
      <c r="B6" s="65">
        <v>2008</v>
      </c>
      <c r="C6" s="65">
        <v>2010</v>
      </c>
      <c r="D6" s="65">
        <v>2012</v>
      </c>
      <c r="E6" s="65">
        <v>2014</v>
      </c>
      <c r="F6" s="61"/>
      <c r="G6" s="65">
        <v>2014</v>
      </c>
    </row>
    <row r="7" spans="1:15" ht="14.1" customHeight="1" x14ac:dyDescent="0.2">
      <c r="A7" s="19"/>
      <c r="B7" s="11"/>
      <c r="C7" s="11"/>
      <c r="D7" s="11"/>
      <c r="E7" s="11"/>
      <c r="F7" s="12"/>
      <c r="G7" s="11"/>
    </row>
    <row r="8" spans="1:15" ht="14.1" customHeight="1" x14ac:dyDescent="0.2">
      <c r="A8" s="23" t="s">
        <v>70</v>
      </c>
      <c r="B8" s="12">
        <v>51</v>
      </c>
      <c r="C8" s="12">
        <v>64</v>
      </c>
      <c r="D8" s="12">
        <v>72</v>
      </c>
      <c r="E8" s="12">
        <v>72</v>
      </c>
      <c r="G8" s="12">
        <v>6717</v>
      </c>
      <c r="J8"/>
      <c r="K8"/>
      <c r="L8"/>
      <c r="M8"/>
      <c r="N8"/>
      <c r="O8"/>
    </row>
    <row r="9" spans="1:15" ht="14.1" customHeight="1" x14ac:dyDescent="0.2">
      <c r="A9" s="19" t="s">
        <v>52</v>
      </c>
      <c r="B9" s="12">
        <v>38</v>
      </c>
      <c r="C9" s="12">
        <v>54</v>
      </c>
      <c r="D9" s="12">
        <v>48</v>
      </c>
      <c r="E9" s="12">
        <v>53</v>
      </c>
      <c r="G9" s="12">
        <v>6175</v>
      </c>
      <c r="J9"/>
      <c r="K9"/>
      <c r="L9"/>
      <c r="M9"/>
      <c r="N9"/>
      <c r="O9"/>
    </row>
    <row r="10" spans="1:15" ht="14.1" customHeight="1" x14ac:dyDescent="0.2">
      <c r="A10" s="19" t="s">
        <v>16</v>
      </c>
      <c r="B10" s="12">
        <v>10</v>
      </c>
      <c r="C10" s="12">
        <v>18</v>
      </c>
      <c r="D10" s="12">
        <v>11</v>
      </c>
      <c r="E10" s="12">
        <v>12</v>
      </c>
      <c r="G10" s="12">
        <v>1442</v>
      </c>
      <c r="J10"/>
      <c r="K10"/>
      <c r="L10"/>
      <c r="M10"/>
      <c r="N10"/>
      <c r="O10"/>
    </row>
    <row r="11" spans="1:15" ht="14.1" customHeight="1" x14ac:dyDescent="0.2">
      <c r="A11" s="19" t="s">
        <v>18</v>
      </c>
      <c r="B11" s="12">
        <v>71</v>
      </c>
      <c r="C11" s="12">
        <v>75</v>
      </c>
      <c r="D11" s="12">
        <v>47</v>
      </c>
      <c r="E11" s="12">
        <v>128</v>
      </c>
      <c r="G11" s="12">
        <v>25541</v>
      </c>
      <c r="J11"/>
      <c r="K11"/>
      <c r="L11"/>
      <c r="M11"/>
      <c r="N11"/>
      <c r="O11"/>
    </row>
    <row r="12" spans="1:15" ht="14.1" customHeight="1" x14ac:dyDescent="0.2">
      <c r="A12" s="19" t="s">
        <v>30</v>
      </c>
      <c r="B12" s="12">
        <v>24</v>
      </c>
      <c r="C12" s="12">
        <v>63</v>
      </c>
      <c r="D12" s="12">
        <v>41</v>
      </c>
      <c r="E12" s="12">
        <v>120</v>
      </c>
      <c r="G12" s="12">
        <v>20370</v>
      </c>
      <c r="J12"/>
      <c r="K12"/>
      <c r="L12"/>
      <c r="M12"/>
      <c r="N12"/>
      <c r="O12"/>
    </row>
    <row r="13" spans="1:15" ht="14.1" customHeight="1" x14ac:dyDescent="0.2">
      <c r="A13" s="19" t="s">
        <v>448</v>
      </c>
      <c r="B13" s="12" t="s">
        <v>15</v>
      </c>
      <c r="C13" s="12">
        <v>50</v>
      </c>
      <c r="D13" s="12">
        <v>43</v>
      </c>
      <c r="E13" s="12">
        <v>50</v>
      </c>
      <c r="G13" s="12">
        <v>5811</v>
      </c>
      <c r="J13"/>
      <c r="K13"/>
      <c r="L13"/>
      <c r="M13"/>
      <c r="N13"/>
      <c r="O13"/>
    </row>
    <row r="14" spans="1:15" ht="14.1" customHeight="1" x14ac:dyDescent="0.2">
      <c r="A14" s="19" t="s">
        <v>135</v>
      </c>
      <c r="B14" s="12" t="s">
        <v>15</v>
      </c>
      <c r="C14" s="12">
        <v>32</v>
      </c>
      <c r="D14" s="12">
        <v>38</v>
      </c>
      <c r="E14" s="12">
        <v>40</v>
      </c>
      <c r="G14" s="12">
        <v>9572</v>
      </c>
      <c r="J14"/>
      <c r="K14"/>
      <c r="L14"/>
      <c r="M14"/>
      <c r="N14"/>
      <c r="O14"/>
    </row>
    <row r="15" spans="1:15" ht="14.1" customHeight="1" x14ac:dyDescent="0.2">
      <c r="A15" s="19" t="s">
        <v>72</v>
      </c>
      <c r="J15"/>
      <c r="K15"/>
      <c r="L15"/>
      <c r="M15"/>
      <c r="N15"/>
      <c r="O15"/>
    </row>
    <row r="16" spans="1:15" ht="14.1" customHeight="1" x14ac:dyDescent="0.2">
      <c r="A16" s="19" t="s">
        <v>220</v>
      </c>
      <c r="B16" s="12">
        <v>284</v>
      </c>
      <c r="C16" s="12">
        <v>289</v>
      </c>
      <c r="D16" s="12">
        <v>318</v>
      </c>
      <c r="E16" s="12">
        <v>290</v>
      </c>
      <c r="F16" s="12"/>
      <c r="G16" s="12">
        <v>55759</v>
      </c>
      <c r="J16"/>
      <c r="K16"/>
      <c r="L16"/>
      <c r="M16"/>
      <c r="N16"/>
      <c r="O16"/>
    </row>
    <row r="17" spans="1:15" ht="14.1" customHeight="1" x14ac:dyDescent="0.2">
      <c r="A17" s="19" t="s">
        <v>71</v>
      </c>
      <c r="B17" s="12">
        <v>149</v>
      </c>
      <c r="C17" s="12">
        <v>194</v>
      </c>
      <c r="D17" s="12">
        <v>217</v>
      </c>
      <c r="E17" s="12">
        <v>172</v>
      </c>
      <c r="F17" s="12"/>
      <c r="G17" s="12">
        <v>26148</v>
      </c>
      <c r="J17"/>
      <c r="K17"/>
      <c r="L17"/>
      <c r="M17"/>
      <c r="N17"/>
      <c r="O17"/>
    </row>
    <row r="18" spans="1:15" ht="14.1" customHeight="1" x14ac:dyDescent="0.2">
      <c r="A18" s="19" t="s">
        <v>136</v>
      </c>
      <c r="B18" s="12" t="s">
        <v>15</v>
      </c>
      <c r="C18" s="12">
        <v>4</v>
      </c>
      <c r="D18" s="12">
        <v>8</v>
      </c>
      <c r="E18" s="12">
        <v>22</v>
      </c>
      <c r="F18" s="12"/>
      <c r="G18" s="12">
        <v>1923</v>
      </c>
      <c r="J18"/>
      <c r="K18"/>
      <c r="L18"/>
      <c r="M18"/>
      <c r="N18"/>
      <c r="O18"/>
    </row>
    <row r="19" spans="1:15" ht="14.1" customHeight="1" x14ac:dyDescent="0.2">
      <c r="A19" s="19" t="s">
        <v>24</v>
      </c>
      <c r="B19" s="12">
        <v>86</v>
      </c>
      <c r="C19" s="12">
        <v>109</v>
      </c>
      <c r="D19" s="12">
        <v>108</v>
      </c>
      <c r="E19" s="12">
        <v>105</v>
      </c>
      <c r="F19" s="12"/>
      <c r="G19" s="12">
        <v>14364</v>
      </c>
      <c r="J19"/>
      <c r="K19"/>
      <c r="L19"/>
      <c r="M19"/>
      <c r="N19"/>
      <c r="O19"/>
    </row>
    <row r="20" spans="1:15" ht="14.1" customHeight="1" x14ac:dyDescent="0.2">
      <c r="A20" s="19" t="s">
        <v>1</v>
      </c>
      <c r="B20" s="12">
        <v>33</v>
      </c>
      <c r="C20" s="12">
        <v>51</v>
      </c>
      <c r="D20" s="12">
        <v>53</v>
      </c>
      <c r="E20" s="12">
        <v>55</v>
      </c>
      <c r="F20" s="12"/>
      <c r="G20" s="12">
        <v>7278</v>
      </c>
      <c r="J20"/>
      <c r="K20"/>
      <c r="L20"/>
      <c r="M20"/>
      <c r="N20"/>
      <c r="O20"/>
    </row>
    <row r="21" spans="1:15" ht="14.1" customHeight="1" x14ac:dyDescent="0.2">
      <c r="A21" s="40"/>
      <c r="B21" s="40"/>
      <c r="C21" s="40"/>
      <c r="D21" s="40"/>
      <c r="E21" s="40"/>
      <c r="F21" s="40"/>
      <c r="G21" s="40"/>
      <c r="J21"/>
      <c r="K21"/>
      <c r="L21"/>
      <c r="M21"/>
      <c r="N21"/>
      <c r="O21"/>
    </row>
    <row r="22" spans="1:15" ht="14.1" customHeight="1" x14ac:dyDescent="0.2">
      <c r="A22" s="39" t="s">
        <v>53</v>
      </c>
      <c r="B22" s="11"/>
      <c r="C22" s="11"/>
      <c r="D22" s="12"/>
      <c r="E22" s="12"/>
      <c r="F22" s="12"/>
      <c r="G22" s="12"/>
      <c r="J22"/>
      <c r="K22"/>
      <c r="L22"/>
      <c r="M22"/>
      <c r="N22"/>
      <c r="O22"/>
    </row>
    <row r="23" spans="1:15" ht="14.1" customHeight="1" x14ac:dyDescent="0.2">
      <c r="A23" s="19"/>
      <c r="B23" s="59"/>
      <c r="C23" s="11"/>
      <c r="D23" s="12"/>
      <c r="E23" s="12"/>
      <c r="F23" s="12"/>
      <c r="G23" s="12"/>
      <c r="J23"/>
      <c r="K23"/>
      <c r="L23"/>
      <c r="M23"/>
      <c r="N23"/>
      <c r="O23"/>
    </row>
    <row r="24" spans="1:15" ht="14.1" customHeight="1" x14ac:dyDescent="0.2">
      <c r="A24" s="19"/>
      <c r="B24" s="59"/>
      <c r="C24" s="11"/>
      <c r="D24" s="12"/>
      <c r="E24" s="12"/>
      <c r="F24" s="12"/>
      <c r="G24" s="12"/>
      <c r="J24"/>
      <c r="K24"/>
      <c r="L24"/>
      <c r="M24"/>
      <c r="N24"/>
      <c r="O24"/>
    </row>
    <row r="25" spans="1:15" ht="14.1" customHeight="1" x14ac:dyDescent="0.2">
      <c r="A25" s="19"/>
      <c r="B25" s="59"/>
      <c r="C25" s="11"/>
      <c r="D25" s="12"/>
      <c r="E25" s="12"/>
      <c r="F25" s="12"/>
      <c r="G25" s="12"/>
      <c r="J25"/>
      <c r="K25"/>
      <c r="L25"/>
      <c r="M25"/>
      <c r="N25"/>
      <c r="O25"/>
    </row>
    <row r="26" spans="1:15" ht="14.1" customHeight="1" x14ac:dyDescent="0.2">
      <c r="A26" s="19"/>
      <c r="B26" s="11"/>
      <c r="C26" s="11"/>
      <c r="D26" s="11"/>
      <c r="E26" s="11"/>
      <c r="F26" s="11"/>
      <c r="G26" s="11"/>
      <c r="J26"/>
      <c r="K26"/>
      <c r="L26"/>
      <c r="M26"/>
      <c r="N26"/>
      <c r="O26"/>
    </row>
    <row r="27" spans="1:15" ht="14.1" customHeight="1" x14ac:dyDescent="0.2">
      <c r="A27" s="19"/>
      <c r="B27" s="11"/>
      <c r="C27" s="11"/>
      <c r="D27" s="59"/>
      <c r="E27" s="59"/>
      <c r="F27" s="11"/>
      <c r="G27" s="11"/>
    </row>
    <row r="28" spans="1:15" ht="14.1" customHeight="1" x14ac:dyDescent="0.2">
      <c r="A28" s="19"/>
      <c r="B28" s="11"/>
      <c r="C28" s="11"/>
      <c r="D28" s="11"/>
      <c r="E28" s="11"/>
      <c r="F28" s="11"/>
      <c r="G28" s="11"/>
    </row>
    <row r="29" spans="1:15" ht="14.1" customHeight="1" x14ac:dyDescent="0.2">
      <c r="A29" s="19"/>
      <c r="B29" s="11"/>
      <c r="C29" s="11"/>
      <c r="D29" s="11"/>
      <c r="E29" s="11"/>
      <c r="F29" s="11"/>
      <c r="G29" s="12"/>
    </row>
    <row r="30" spans="1:15" ht="14.1" customHeight="1" x14ac:dyDescent="0.2">
      <c r="A30" s="19"/>
      <c r="B30" s="11"/>
      <c r="C30" s="11"/>
      <c r="D30" s="59"/>
      <c r="E30" s="59"/>
      <c r="F30" s="11"/>
      <c r="G30" s="12"/>
    </row>
    <row r="31" spans="1:15" ht="14.1" customHeight="1" x14ac:dyDescent="0.2">
      <c r="A31" s="19"/>
      <c r="B31" s="11"/>
      <c r="C31" s="11"/>
      <c r="D31" s="11"/>
      <c r="E31" s="11"/>
      <c r="F31" s="11"/>
      <c r="G31" s="12"/>
    </row>
    <row r="32" spans="1:15" ht="14.1" customHeight="1" x14ac:dyDescent="0.2">
      <c r="A32" s="19"/>
      <c r="B32" s="11"/>
      <c r="C32" s="11"/>
      <c r="D32" s="11"/>
      <c r="E32" s="11"/>
      <c r="F32" s="11"/>
      <c r="G32" s="12"/>
    </row>
    <row r="33" spans="1:7" ht="14.1" customHeight="1" x14ac:dyDescent="0.2">
      <c r="A33" s="19"/>
      <c r="B33" s="11"/>
      <c r="C33" s="11"/>
      <c r="D33" s="11"/>
      <c r="E33" s="11"/>
      <c r="F33" s="11"/>
      <c r="G33" s="12"/>
    </row>
    <row r="34" spans="1:7" ht="14.1" customHeight="1" x14ac:dyDescent="0.2">
      <c r="A34" s="19"/>
      <c r="B34" s="11"/>
      <c r="C34" s="11"/>
      <c r="D34" s="11"/>
      <c r="E34" s="11"/>
      <c r="F34" s="11"/>
      <c r="G34" s="12"/>
    </row>
    <row r="35" spans="1:7" ht="14.1" customHeight="1" x14ac:dyDescent="0.2">
      <c r="A35" s="19"/>
      <c r="B35" s="11"/>
      <c r="C35" s="11"/>
      <c r="D35" s="59"/>
      <c r="E35" s="59"/>
      <c r="F35" s="11"/>
      <c r="G35" s="12"/>
    </row>
    <row r="36" spans="1:7" ht="14.1" customHeight="1" x14ac:dyDescent="0.2">
      <c r="A36" s="19"/>
      <c r="B36" s="11"/>
      <c r="C36" s="11"/>
      <c r="D36" s="11"/>
      <c r="E36" s="11"/>
      <c r="F36" s="11"/>
      <c r="G36" s="12"/>
    </row>
    <row r="37" spans="1:7" ht="14.1" customHeight="1" x14ac:dyDescent="0.2">
      <c r="A37" s="19"/>
      <c r="B37" s="11"/>
      <c r="C37" s="11"/>
      <c r="D37" s="59"/>
      <c r="E37" s="59"/>
      <c r="F37" s="11"/>
      <c r="G37" s="12"/>
    </row>
    <row r="38" spans="1:7" s="27" customFormat="1" ht="14.1" customHeight="1" x14ac:dyDescent="0.2">
      <c r="A38" s="19"/>
      <c r="B38" s="11"/>
      <c r="C38" s="11"/>
      <c r="D38" s="11"/>
      <c r="E38" s="11"/>
      <c r="F38" s="11"/>
      <c r="G38" s="12"/>
    </row>
    <row r="39" spans="1:7" ht="14.1" customHeight="1" x14ac:dyDescent="0.2">
      <c r="A39" s="19"/>
      <c r="B39" s="11"/>
      <c r="C39" s="11"/>
      <c r="D39" s="11"/>
      <c r="E39" s="11"/>
      <c r="F39" s="11"/>
      <c r="G39" s="11"/>
    </row>
    <row r="40" spans="1:7" ht="14.1" customHeight="1" x14ac:dyDescent="0.2">
      <c r="A40" s="28"/>
      <c r="B40" s="11"/>
      <c r="C40" s="11"/>
      <c r="D40" s="11"/>
      <c r="E40" s="11"/>
      <c r="F40" s="11"/>
      <c r="G40" s="11"/>
    </row>
    <row r="41" spans="1:7" ht="14.1" customHeight="1" x14ac:dyDescent="0.2">
      <c r="A41" s="21"/>
      <c r="B41" s="11"/>
      <c r="C41" s="11"/>
      <c r="D41" s="11"/>
      <c r="E41" s="11"/>
      <c r="F41" s="11"/>
      <c r="G41" s="11"/>
    </row>
    <row r="42" spans="1:7" ht="14.1" customHeight="1" x14ac:dyDescent="0.2">
      <c r="A42" s="19"/>
      <c r="B42" s="11"/>
      <c r="C42" s="11"/>
      <c r="D42" s="11"/>
      <c r="E42" s="11"/>
      <c r="F42" s="11"/>
      <c r="G42" s="11"/>
    </row>
    <row r="43" spans="1:7" ht="14.1" customHeight="1" x14ac:dyDescent="0.2">
      <c r="A43" s="19"/>
      <c r="B43" s="11"/>
      <c r="C43" s="11"/>
      <c r="D43" s="11"/>
      <c r="E43" s="11"/>
      <c r="F43" s="11"/>
      <c r="G43" s="11"/>
    </row>
    <row r="44" spans="1:7" ht="14.1" customHeight="1" x14ac:dyDescent="0.2">
      <c r="A44" s="19"/>
      <c r="B44" s="11"/>
      <c r="C44" s="11"/>
      <c r="D44" s="11"/>
      <c r="E44" s="11"/>
      <c r="F44" s="11"/>
      <c r="G44" s="11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16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3.28515625" style="29" customWidth="1"/>
    <col min="2" max="2" width="7.85546875" style="29" customWidth="1"/>
    <col min="3" max="6" width="8.7109375" style="29" customWidth="1"/>
    <col min="7" max="7" width="3" style="29" customWidth="1"/>
    <col min="8" max="8" width="13.140625" style="29" customWidth="1"/>
    <col min="9" max="9" width="5.7109375" style="29" customWidth="1"/>
    <col min="10" max="16383" width="11.42578125" style="29"/>
    <col min="16384" max="16384" width="14.28515625" style="29" customWidth="1"/>
  </cols>
  <sheetData>
    <row r="1" spans="1:11" s="3" customFormat="1" ht="14.1" customHeight="1" x14ac:dyDescent="0.2">
      <c r="A1" s="22" t="s">
        <v>221</v>
      </c>
    </row>
    <row r="2" spans="1:11" s="3" customFormat="1" ht="14.1" customHeight="1" x14ac:dyDescent="0.2">
      <c r="A2" s="5"/>
      <c r="B2" s="5"/>
      <c r="C2" s="6"/>
      <c r="D2" s="5"/>
      <c r="E2" s="5"/>
      <c r="F2" s="6"/>
      <c r="G2" s="5"/>
      <c r="H2" s="66"/>
      <c r="K2" s="123" t="s">
        <v>257</v>
      </c>
    </row>
    <row r="3" spans="1:11" s="3" customFormat="1" ht="14.1" customHeight="1" x14ac:dyDescent="0.2">
      <c r="A3" s="42"/>
      <c r="B3" s="42" t="s">
        <v>50</v>
      </c>
      <c r="C3" s="42"/>
      <c r="D3" s="42"/>
      <c r="E3" s="42"/>
      <c r="F3" s="42"/>
      <c r="G3" s="42"/>
      <c r="H3" s="42" t="s">
        <v>44</v>
      </c>
    </row>
    <row r="4" spans="1:11" s="3" customFormat="1" ht="14.1" customHeight="1" x14ac:dyDescent="0.2">
      <c r="A4" s="61"/>
      <c r="B4" s="43">
        <v>2010</v>
      </c>
      <c r="C4" s="43">
        <v>2011</v>
      </c>
      <c r="D4" s="43">
        <v>2012</v>
      </c>
      <c r="E4" s="43">
        <v>2013</v>
      </c>
      <c r="F4" s="43">
        <v>2014</v>
      </c>
      <c r="G4" s="61"/>
      <c r="H4" s="43">
        <v>2014</v>
      </c>
    </row>
    <row r="5" spans="1:11" s="3" customFormat="1" ht="14.1" customHeight="1" x14ac:dyDescent="0.2">
      <c r="A5" s="19"/>
      <c r="B5" s="11"/>
      <c r="C5" s="11"/>
      <c r="D5" s="11"/>
      <c r="E5" s="11"/>
      <c r="F5" s="11"/>
      <c r="G5" s="12"/>
      <c r="H5" s="11"/>
    </row>
    <row r="6" spans="1:11" s="3" customFormat="1" ht="14.1" customHeight="1" x14ac:dyDescent="0.2">
      <c r="A6" s="67" t="s">
        <v>249</v>
      </c>
      <c r="B6" s="12">
        <v>222</v>
      </c>
      <c r="C6" s="12">
        <v>249</v>
      </c>
      <c r="D6" s="12">
        <v>231</v>
      </c>
      <c r="E6" s="12">
        <v>216</v>
      </c>
      <c r="F6" s="12">
        <v>244</v>
      </c>
      <c r="G6" s="12"/>
      <c r="H6" s="12">
        <v>56030</v>
      </c>
    </row>
    <row r="7" spans="1:11" s="3" customFormat="1" ht="14.1" customHeight="1" x14ac:dyDescent="0.2">
      <c r="A7" s="67"/>
      <c r="B7" s="12"/>
      <c r="C7" s="12" t="s">
        <v>146</v>
      </c>
      <c r="D7" s="12"/>
      <c r="E7" s="12"/>
      <c r="F7" s="12"/>
      <c r="G7" s="12"/>
      <c r="H7" s="12"/>
    </row>
    <row r="8" spans="1:11" s="3" customFormat="1" ht="14.1" customHeight="1" x14ac:dyDescent="0.2">
      <c r="A8" s="119" t="s">
        <v>73</v>
      </c>
      <c r="B8" s="12">
        <v>189</v>
      </c>
      <c r="C8" s="12">
        <v>212</v>
      </c>
      <c r="D8" s="12">
        <v>190</v>
      </c>
      <c r="E8" s="12">
        <v>182</v>
      </c>
      <c r="F8" s="12">
        <v>199</v>
      </c>
      <c r="G8" s="12"/>
      <c r="H8" s="12">
        <v>48755</v>
      </c>
    </row>
    <row r="9" spans="1:11" s="3" customFormat="1" ht="14.1" customHeight="1" x14ac:dyDescent="0.2">
      <c r="A9" s="119"/>
      <c r="B9" s="12"/>
      <c r="C9" s="12" t="s">
        <v>146</v>
      </c>
      <c r="D9" s="12"/>
      <c r="E9" s="12"/>
      <c r="F9" s="12"/>
      <c r="G9" s="12"/>
      <c r="H9" s="12"/>
    </row>
    <row r="10" spans="1:11" s="10" customFormat="1" ht="14.1" customHeight="1" x14ac:dyDescent="0.15">
      <c r="A10" s="119" t="s">
        <v>74</v>
      </c>
      <c r="B10" s="12">
        <v>33</v>
      </c>
      <c r="C10" s="12">
        <v>37</v>
      </c>
      <c r="D10" s="12">
        <v>41</v>
      </c>
      <c r="E10" s="12">
        <v>34</v>
      </c>
      <c r="F10" s="12">
        <v>45</v>
      </c>
      <c r="G10" s="12"/>
      <c r="H10" s="12">
        <v>7275</v>
      </c>
    </row>
    <row r="11" spans="1:11" s="3" customFormat="1" ht="14.1" customHeight="1" x14ac:dyDescent="0.2">
      <c r="A11" s="40"/>
      <c r="B11" s="40"/>
      <c r="C11" s="40"/>
      <c r="D11" s="40"/>
      <c r="E11" s="40"/>
      <c r="F11" s="40"/>
      <c r="G11" s="40"/>
      <c r="H11" s="40"/>
    </row>
    <row r="12" spans="1:11" s="3" customFormat="1" ht="14.1" customHeight="1" x14ac:dyDescent="0.2">
      <c r="A12" s="68" t="s">
        <v>46</v>
      </c>
      <c r="B12" s="11"/>
      <c r="C12" s="11"/>
      <c r="D12" s="11"/>
      <c r="E12" s="11"/>
      <c r="F12" s="12"/>
      <c r="G12" s="12"/>
      <c r="H12" s="12"/>
    </row>
    <row r="13" spans="1:11" s="3" customFormat="1" ht="14.1" customHeight="1" x14ac:dyDescent="0.2">
      <c r="A13" s="90" t="s">
        <v>228</v>
      </c>
      <c r="B13" s="11"/>
      <c r="C13" s="12"/>
      <c r="D13" s="45"/>
      <c r="E13" s="45"/>
      <c r="F13" s="45"/>
      <c r="G13" s="12"/>
      <c r="H13" s="12"/>
    </row>
    <row r="14" spans="1:11" ht="14.1" customHeight="1" x14ac:dyDescent="0.2">
      <c r="A14" s="93"/>
    </row>
    <row r="16" spans="1:11" ht="15" x14ac:dyDescent="0.2">
      <c r="A16" s="108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W229"/>
  <sheetViews>
    <sheetView zoomScaleNormal="100" workbookViewId="0">
      <selection activeCell="K41" sqref="K41"/>
    </sheetView>
  </sheetViews>
  <sheetFormatPr baseColWidth="10" defaultColWidth="6.140625" defaultRowHeight="11.25" customHeight="1" x14ac:dyDescent="0.2"/>
  <cols>
    <col min="1" max="1" width="25.28515625" style="3" customWidth="1"/>
    <col min="2" max="2" width="12" style="3" customWidth="1"/>
    <col min="3" max="5" width="12.7109375" style="3" customWidth="1"/>
    <col min="6" max="6" width="2.85546875" style="3" customWidth="1"/>
    <col min="7" max="7" width="13.85546875" style="3" customWidth="1"/>
    <col min="8" max="8" width="10.140625" style="3" customWidth="1"/>
    <col min="9" max="9" width="11" style="3" customWidth="1"/>
    <col min="10" max="11" width="6.140625" style="3" customWidth="1"/>
    <col min="12" max="12" width="4.28515625" style="3" customWidth="1"/>
    <col min="13" max="15" width="6.140625" style="3"/>
    <col min="16" max="16" width="3" style="3" customWidth="1"/>
    <col min="17" max="17" width="6.140625" style="3"/>
    <col min="18" max="18" width="4.85546875" style="3" customWidth="1"/>
    <col min="19" max="19" width="6.140625" style="3"/>
    <col min="20" max="20" width="2.5703125" style="3" customWidth="1"/>
    <col min="21" max="16384" width="6.140625" style="3"/>
  </cols>
  <sheetData>
    <row r="1" spans="1:23" ht="14.1" customHeight="1" thickBot="1" x14ac:dyDescent="0.25">
      <c r="A1" s="1" t="s">
        <v>216</v>
      </c>
      <c r="B1" s="2"/>
      <c r="C1" s="2"/>
      <c r="D1" s="2"/>
      <c r="E1" s="2"/>
      <c r="F1" s="2"/>
      <c r="G1" s="2"/>
    </row>
    <row r="2" spans="1:23" ht="14.1" customHeight="1" x14ac:dyDescent="0.2">
      <c r="A2" s="60"/>
      <c r="B2" s="60"/>
      <c r="C2" s="60"/>
      <c r="D2" s="60"/>
      <c r="E2" s="60"/>
      <c r="F2" s="60"/>
      <c r="G2" s="60"/>
      <c r="J2" s="123" t="s">
        <v>257</v>
      </c>
    </row>
    <row r="3" spans="1:23" ht="14.1" customHeight="1" x14ac:dyDescent="0.2">
      <c r="A3" s="22" t="s">
        <v>196</v>
      </c>
    </row>
    <row r="4" spans="1:23" ht="14.1" customHeight="1" x14ac:dyDescent="0.2">
      <c r="A4" s="22" t="s">
        <v>247</v>
      </c>
    </row>
    <row r="5" spans="1:23" ht="14.1" customHeight="1" x14ac:dyDescent="0.2">
      <c r="A5" s="22"/>
    </row>
    <row r="6" spans="1:23" ht="14.1" customHeight="1" x14ac:dyDescent="0.2">
      <c r="A6" s="42"/>
      <c r="B6" s="42" t="s">
        <v>50</v>
      </c>
      <c r="C6" s="42"/>
      <c r="D6" s="42"/>
      <c r="E6" s="42"/>
      <c r="F6" s="64"/>
      <c r="G6" s="42" t="s">
        <v>44</v>
      </c>
    </row>
    <row r="7" spans="1:23" s="10" customFormat="1" ht="14.1" customHeight="1" x14ac:dyDescent="0.15">
      <c r="A7" s="61"/>
      <c r="B7" s="43">
        <v>2012</v>
      </c>
      <c r="C7" s="43">
        <v>2013</v>
      </c>
      <c r="D7" s="43">
        <v>2014</v>
      </c>
      <c r="E7" s="43">
        <v>2015</v>
      </c>
      <c r="F7" s="61"/>
      <c r="G7" s="43">
        <v>2015</v>
      </c>
    </row>
    <row r="8" spans="1:23" ht="14.1" customHeight="1" x14ac:dyDescent="0.2">
      <c r="A8" s="19"/>
      <c r="B8" s="11"/>
      <c r="C8" s="11"/>
      <c r="D8" s="11"/>
      <c r="E8" s="11"/>
      <c r="F8" s="12"/>
      <c r="G8" s="11"/>
    </row>
    <row r="9" spans="1:23" ht="14.1" customHeight="1" x14ac:dyDescent="0.2">
      <c r="A9" s="19" t="s">
        <v>103</v>
      </c>
      <c r="B9" s="12">
        <v>18</v>
      </c>
      <c r="C9" s="12">
        <v>20</v>
      </c>
      <c r="D9" s="12">
        <v>17</v>
      </c>
      <c r="E9" s="12">
        <v>13</v>
      </c>
      <c r="F9" s="12"/>
      <c r="G9" s="12">
        <v>2963</v>
      </c>
      <c r="H9" s="29"/>
      <c r="I9" s="154"/>
    </row>
    <row r="10" spans="1:23" ht="14.1" customHeight="1" x14ac:dyDescent="0.2">
      <c r="A10" s="19"/>
      <c r="B10" s="12"/>
      <c r="C10" s="12"/>
      <c r="D10" s="12"/>
      <c r="E10" s="12"/>
      <c r="F10" s="12"/>
      <c r="G10" s="12"/>
      <c r="H10" s="29"/>
    </row>
    <row r="11" spans="1:23" ht="14.1" customHeight="1" x14ac:dyDescent="0.2">
      <c r="A11" s="19" t="s">
        <v>104</v>
      </c>
      <c r="B11" s="12">
        <v>167</v>
      </c>
      <c r="C11" s="12">
        <v>215</v>
      </c>
      <c r="D11" s="12">
        <v>219</v>
      </c>
      <c r="E11" s="12">
        <v>321</v>
      </c>
      <c r="F11" s="12"/>
      <c r="G11" s="12">
        <v>79397</v>
      </c>
      <c r="H11" s="29"/>
      <c r="I11" s="154"/>
      <c r="J11" s="25"/>
      <c r="K11"/>
    </row>
    <row r="12" spans="1:23" ht="14.1" customHeight="1" x14ac:dyDescent="0.2">
      <c r="A12" s="19" t="s">
        <v>107</v>
      </c>
      <c r="B12" s="11">
        <v>99.4</v>
      </c>
      <c r="C12" s="11">
        <v>96.7</v>
      </c>
      <c r="D12" s="11">
        <v>99.1</v>
      </c>
      <c r="E12" s="11">
        <v>99.4</v>
      </c>
      <c r="F12" s="11"/>
      <c r="G12" s="11">
        <v>97.6</v>
      </c>
      <c r="H12" s="29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4.1" customHeight="1" x14ac:dyDescent="0.2">
      <c r="A13" s="19" t="s">
        <v>109</v>
      </c>
      <c r="B13" s="11">
        <v>18.600000000000001</v>
      </c>
      <c r="C13" s="11">
        <v>14.9</v>
      </c>
      <c r="D13" s="11">
        <v>6.4</v>
      </c>
      <c r="E13" s="11">
        <v>38.6</v>
      </c>
      <c r="F13" s="11"/>
      <c r="G13" s="11">
        <v>9</v>
      </c>
      <c r="H13" s="29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4.1" customHeight="1" x14ac:dyDescent="0.2">
      <c r="A14" s="19" t="s">
        <v>108</v>
      </c>
      <c r="B14" s="11">
        <v>9.6</v>
      </c>
      <c r="C14" s="11">
        <v>9.3000000000000007</v>
      </c>
      <c r="D14" s="11">
        <v>16.399999999999999</v>
      </c>
      <c r="E14" s="11">
        <v>7.8</v>
      </c>
      <c r="F14" s="11"/>
      <c r="G14" s="11">
        <v>16.2</v>
      </c>
      <c r="H14" s="2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4.1" customHeight="1" x14ac:dyDescent="0.2">
      <c r="A15" s="19"/>
      <c r="B15" s="12"/>
      <c r="C15" s="12"/>
      <c r="D15" s="12"/>
      <c r="E15" s="12"/>
      <c r="F15" s="12"/>
      <c r="G15" s="12"/>
      <c r="H15" s="29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4.1" customHeight="1" x14ac:dyDescent="0.2">
      <c r="A16" s="19" t="s">
        <v>105</v>
      </c>
      <c r="B16" s="12">
        <v>139</v>
      </c>
      <c r="C16" s="12">
        <v>168</v>
      </c>
      <c r="D16" s="12">
        <v>141</v>
      </c>
      <c r="E16" s="12">
        <v>204</v>
      </c>
      <c r="F16" s="12"/>
      <c r="G16" s="12">
        <v>57117</v>
      </c>
      <c r="H16" s="29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4.1" customHeight="1" x14ac:dyDescent="0.2">
      <c r="A17" s="19" t="s">
        <v>107</v>
      </c>
      <c r="B17" s="11">
        <v>99.3</v>
      </c>
      <c r="C17" s="11">
        <v>98.8</v>
      </c>
      <c r="D17" s="11">
        <v>98.6</v>
      </c>
      <c r="E17" s="11">
        <v>99</v>
      </c>
      <c r="F17" s="11"/>
      <c r="G17" s="11">
        <v>97.1</v>
      </c>
      <c r="H17" s="29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4.1" customHeight="1" x14ac:dyDescent="0.2">
      <c r="A18" s="19" t="s">
        <v>109</v>
      </c>
      <c r="B18" s="11">
        <v>18</v>
      </c>
      <c r="C18" s="11">
        <v>18.5</v>
      </c>
      <c r="D18" s="11">
        <v>8.5</v>
      </c>
      <c r="E18" s="11">
        <v>29.4</v>
      </c>
      <c r="F18" s="11"/>
      <c r="G18" s="11">
        <v>7.4</v>
      </c>
      <c r="H18" s="2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4.1" customHeight="1" x14ac:dyDescent="0.2">
      <c r="A19" s="19" t="s">
        <v>108</v>
      </c>
      <c r="B19" s="11">
        <v>11.5</v>
      </c>
      <c r="C19" s="11">
        <v>11.9</v>
      </c>
      <c r="D19" s="11">
        <v>19.899999999999999</v>
      </c>
      <c r="E19" s="11">
        <v>10.3</v>
      </c>
      <c r="F19" s="11"/>
      <c r="G19" s="11">
        <v>17</v>
      </c>
      <c r="H19" s="2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4.1" customHeight="1" x14ac:dyDescent="0.2">
      <c r="A20" s="19"/>
      <c r="B20" s="12"/>
      <c r="C20" s="12"/>
      <c r="D20" s="12"/>
      <c r="E20" s="12"/>
      <c r="F20" s="12"/>
      <c r="G20" s="12"/>
      <c r="H20" s="29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4.1" customHeight="1" x14ac:dyDescent="0.2">
      <c r="A21" s="19" t="s">
        <v>106</v>
      </c>
      <c r="B21" s="12">
        <v>28</v>
      </c>
      <c r="C21" s="12">
        <v>47</v>
      </c>
      <c r="D21" s="12">
        <v>78</v>
      </c>
      <c r="E21" s="12">
        <v>117</v>
      </c>
      <c r="F21" s="12"/>
      <c r="G21" s="12">
        <v>22280</v>
      </c>
      <c r="H21" s="29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4.1" customHeight="1" x14ac:dyDescent="0.2">
      <c r="A22" s="19" t="s">
        <v>107</v>
      </c>
      <c r="B22" s="11">
        <v>100</v>
      </c>
      <c r="C22" s="11">
        <v>89.4</v>
      </c>
      <c r="D22" s="11">
        <v>100</v>
      </c>
      <c r="E22" s="11">
        <v>100</v>
      </c>
      <c r="F22" s="11"/>
      <c r="G22" s="11">
        <v>98.7</v>
      </c>
      <c r="H22" s="29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4.1" customHeight="1" x14ac:dyDescent="0.2">
      <c r="A23" s="19" t="s">
        <v>109</v>
      </c>
      <c r="B23" s="11">
        <v>21.4</v>
      </c>
      <c r="C23" s="11">
        <v>2.1</v>
      </c>
      <c r="D23" s="11">
        <v>2.6</v>
      </c>
      <c r="E23" s="11">
        <v>54.7</v>
      </c>
      <c r="F23" s="11"/>
      <c r="G23" s="11">
        <v>13.2</v>
      </c>
      <c r="H23" s="29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4.1" customHeight="1" x14ac:dyDescent="0.2">
      <c r="A24" s="19" t="s">
        <v>108</v>
      </c>
      <c r="B24" s="11" t="s">
        <v>15</v>
      </c>
      <c r="C24" s="11" t="s">
        <v>15</v>
      </c>
      <c r="D24" s="11">
        <v>10.3</v>
      </c>
      <c r="E24" s="11">
        <v>3.4</v>
      </c>
      <c r="F24" s="11"/>
      <c r="G24" s="11">
        <v>14.2</v>
      </c>
      <c r="H24" s="2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3" ht="14.1" customHeight="1" x14ac:dyDescent="0.2">
      <c r="A25" s="40"/>
      <c r="B25" s="40"/>
      <c r="C25" s="40"/>
      <c r="D25" s="40"/>
      <c r="E25" s="40"/>
      <c r="F25" s="40"/>
      <c r="G25" s="40"/>
      <c r="H25" s="29"/>
    </row>
    <row r="26" spans="1:23" ht="14.1" customHeight="1" x14ac:dyDescent="0.2">
      <c r="A26" s="39" t="s">
        <v>183</v>
      </c>
      <c r="B26" s="12"/>
      <c r="C26" s="12"/>
      <c r="D26" s="12"/>
      <c r="E26" s="12"/>
      <c r="F26" s="12"/>
      <c r="G26" s="12"/>
      <c r="K26" s="12"/>
      <c r="L26" s="12"/>
      <c r="M26" s="12"/>
      <c r="N26" s="12"/>
      <c r="O26" s="12"/>
    </row>
    <row r="27" spans="1:23" ht="14.1" customHeight="1" x14ac:dyDescent="0.2">
      <c r="K27" s="12"/>
      <c r="L27" s="12"/>
      <c r="M27" s="12"/>
      <c r="N27" s="12"/>
      <c r="O27" s="12"/>
    </row>
    <row r="28" spans="1:23" ht="14.1" customHeight="1" x14ac:dyDescent="0.2">
      <c r="K28" s="12"/>
      <c r="L28" s="12"/>
      <c r="M28" s="12"/>
      <c r="O28" s="12"/>
    </row>
    <row r="29" spans="1:23" ht="14.1" customHeight="1" x14ac:dyDescent="0.2">
      <c r="K29" s="12"/>
      <c r="L29" s="12"/>
      <c r="M29" s="12"/>
      <c r="N29" s="12"/>
      <c r="O29" s="12"/>
    </row>
    <row r="30" spans="1:23" ht="14.1" customHeight="1" x14ac:dyDescent="0.2">
      <c r="K30" s="12"/>
      <c r="L30" s="12"/>
      <c r="M30" s="12"/>
      <c r="N30" s="12"/>
      <c r="O30" s="12"/>
    </row>
    <row r="31" spans="1:23" ht="14.1" customHeight="1" x14ac:dyDescent="0.2">
      <c r="K31" s="12"/>
      <c r="L31" s="12"/>
      <c r="M31" s="12"/>
      <c r="O31" s="12"/>
    </row>
    <row r="32" spans="1:23" ht="14.1" customHeight="1" x14ac:dyDescent="0.2">
      <c r="K32" s="12"/>
      <c r="L32" s="12"/>
      <c r="M32" s="12"/>
      <c r="N32" s="12"/>
      <c r="O32" s="12"/>
    </row>
    <row r="33" spans="11:15" ht="14.1" customHeight="1" x14ac:dyDescent="0.2">
      <c r="K33" s="12"/>
      <c r="L33" s="12"/>
      <c r="M33" s="12"/>
      <c r="N33" s="12"/>
      <c r="O33" s="12"/>
    </row>
    <row r="34" spans="11:15" ht="14.1" customHeight="1" x14ac:dyDescent="0.2">
      <c r="K34" s="12"/>
      <c r="L34" s="12"/>
      <c r="M34" s="12"/>
      <c r="N34" s="12"/>
      <c r="O34" s="12"/>
    </row>
    <row r="35" spans="11:15" ht="14.1" customHeight="1" x14ac:dyDescent="0.2">
      <c r="K35" s="12"/>
      <c r="L35" s="12"/>
      <c r="M35" s="12"/>
      <c r="N35" s="12"/>
      <c r="O35" s="12"/>
    </row>
    <row r="36" spans="11:15" ht="14.1" customHeight="1" x14ac:dyDescent="0.2">
      <c r="K36" s="12"/>
      <c r="L36" s="12"/>
      <c r="M36" s="12"/>
      <c r="N36" s="12"/>
      <c r="O36" s="12"/>
    </row>
    <row r="37" spans="11:15" ht="14.1" customHeight="1" x14ac:dyDescent="0.2">
      <c r="K37" s="12"/>
      <c r="L37" s="12"/>
      <c r="M37" s="12"/>
      <c r="N37" s="12"/>
      <c r="O37" s="12"/>
    </row>
    <row r="38" spans="11:15" ht="14.1" customHeight="1" x14ac:dyDescent="0.2"/>
    <row r="39" spans="11:15" ht="14.1" customHeight="1" x14ac:dyDescent="0.2"/>
    <row r="40" spans="11:15" ht="14.1" customHeight="1" x14ac:dyDescent="0.2"/>
    <row r="41" spans="11:15" ht="14.1" customHeight="1" x14ac:dyDescent="0.2"/>
    <row r="42" spans="11:15" ht="14.1" customHeight="1" x14ac:dyDescent="0.2"/>
    <row r="43" spans="11:15" ht="14.1" customHeight="1" x14ac:dyDescent="0.2"/>
    <row r="44" spans="11:15" ht="14.1" customHeight="1" x14ac:dyDescent="0.2"/>
    <row r="45" spans="11:15" ht="14.1" customHeight="1" x14ac:dyDescent="0.2"/>
    <row r="46" spans="11:15" ht="14.1" customHeight="1" x14ac:dyDescent="0.2"/>
    <row r="47" spans="11:15" ht="14.1" customHeight="1" x14ac:dyDescent="0.2"/>
    <row r="48" spans="1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254"/>
  <sheetViews>
    <sheetView zoomScaleNormal="100" zoomScaleSheetLayoutView="40" workbookViewId="0">
      <selection activeCell="K41" sqref="K41"/>
    </sheetView>
  </sheetViews>
  <sheetFormatPr baseColWidth="10" defaultColWidth="6.7109375" defaultRowHeight="11.25" customHeight="1" x14ac:dyDescent="0.2"/>
  <cols>
    <col min="1" max="1" width="35.7109375" style="3" customWidth="1"/>
    <col min="2" max="6" width="8.42578125" style="3" customWidth="1"/>
    <col min="7" max="7" width="2.85546875" style="3" customWidth="1"/>
    <col min="8" max="8" width="11.42578125" style="3" customWidth="1"/>
    <col min="9" max="9" width="10.28515625" style="3" customWidth="1"/>
    <col min="10" max="10" width="18.28515625" style="3" customWidth="1"/>
    <col min="11" max="11" width="12.140625" style="3" customWidth="1"/>
    <col min="12" max="12" width="11" style="3" customWidth="1"/>
    <col min="13" max="14" width="6.7109375" style="3" customWidth="1"/>
    <col min="15" max="16383" width="6.7109375" style="3"/>
    <col min="16384" max="16384" width="16.5703125" style="3" customWidth="1"/>
  </cols>
  <sheetData>
    <row r="1" spans="1:24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24" ht="14.1" customHeight="1" x14ac:dyDescent="0.2">
      <c r="A2" s="60"/>
      <c r="B2" s="60"/>
      <c r="C2" s="60"/>
      <c r="D2" s="60"/>
      <c r="E2" s="60"/>
      <c r="F2" s="60"/>
      <c r="G2" s="60"/>
      <c r="H2" s="60"/>
      <c r="K2" s="123" t="s">
        <v>257</v>
      </c>
    </row>
    <row r="3" spans="1:24" ht="14.1" customHeight="1" x14ac:dyDescent="0.2">
      <c r="A3" s="22" t="s">
        <v>197</v>
      </c>
    </row>
    <row r="4" spans="1:24" ht="14.1" customHeight="1" x14ac:dyDescent="0.2">
      <c r="A4" s="4"/>
      <c r="G4" s="27"/>
      <c r="H4" s="27"/>
    </row>
    <row r="5" spans="1:24" ht="14.1" customHeight="1" x14ac:dyDescent="0.2">
      <c r="A5" s="42"/>
      <c r="B5" s="42" t="s">
        <v>50</v>
      </c>
      <c r="C5" s="42"/>
      <c r="D5" s="42"/>
      <c r="E5" s="42"/>
      <c r="F5" s="42"/>
      <c r="G5" s="42"/>
      <c r="H5" s="42" t="s">
        <v>44</v>
      </c>
      <c r="J5" s="27"/>
    </row>
    <row r="6" spans="1:24" s="10" customFormat="1" ht="14.1" customHeight="1" x14ac:dyDescent="0.15">
      <c r="A6" s="61"/>
      <c r="B6" s="43">
        <v>2011</v>
      </c>
      <c r="C6" s="43">
        <v>2012</v>
      </c>
      <c r="D6" s="8">
        <v>2013</v>
      </c>
      <c r="E6" s="8">
        <v>2014</v>
      </c>
      <c r="F6" s="8">
        <v>2015</v>
      </c>
      <c r="G6" s="44"/>
      <c r="H6" s="8">
        <v>2015</v>
      </c>
      <c r="J6" s="19"/>
    </row>
    <row r="7" spans="1:24" ht="14.1" customHeight="1" x14ac:dyDescent="0.2">
      <c r="A7" s="19"/>
      <c r="B7" s="11"/>
      <c r="C7" s="11"/>
      <c r="D7" s="11"/>
      <c r="E7" s="11"/>
      <c r="F7" s="11"/>
      <c r="G7" s="12"/>
      <c r="H7" s="12"/>
    </row>
    <row r="8" spans="1:24" ht="14.1" customHeight="1" x14ac:dyDescent="0.2">
      <c r="A8" s="19" t="s">
        <v>49</v>
      </c>
      <c r="B8" s="69">
        <v>45</v>
      </c>
      <c r="C8" s="69">
        <v>44</v>
      </c>
      <c r="D8" s="69">
        <v>53</v>
      </c>
      <c r="E8" s="69">
        <v>38</v>
      </c>
      <c r="F8" s="69">
        <v>42</v>
      </c>
      <c r="G8" s="69"/>
      <c r="H8" s="69">
        <v>3588</v>
      </c>
      <c r="I8" s="111"/>
    </row>
    <row r="9" spans="1:24" ht="14.1" customHeight="1" x14ac:dyDescent="0.2">
      <c r="A9" s="19"/>
      <c r="B9" s="12"/>
      <c r="C9" s="12"/>
      <c r="D9" s="12"/>
      <c r="E9" s="12"/>
      <c r="F9" s="12"/>
      <c r="G9" s="12"/>
      <c r="H9" s="12"/>
      <c r="I9" s="12"/>
    </row>
    <row r="10" spans="1:24" ht="14.1" customHeight="1" x14ac:dyDescent="0.2">
      <c r="A10" s="19" t="s">
        <v>110</v>
      </c>
      <c r="B10" s="69">
        <v>10</v>
      </c>
      <c r="C10" s="69">
        <v>9</v>
      </c>
      <c r="D10" s="69">
        <v>11</v>
      </c>
      <c r="E10" s="69">
        <v>9</v>
      </c>
      <c r="F10" s="69">
        <v>10</v>
      </c>
      <c r="G10" s="69"/>
      <c r="H10" s="69">
        <v>711</v>
      </c>
      <c r="I10" s="69"/>
      <c r="L10" s="69"/>
      <c r="M10" s="111"/>
      <c r="N10" s="111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1:24" ht="14.1" customHeight="1" x14ac:dyDescent="0.2">
      <c r="A11" s="19"/>
      <c r="B11" s="69"/>
      <c r="C11" s="69"/>
      <c r="D11" s="69"/>
      <c r="E11" s="69"/>
      <c r="F11" s="69"/>
      <c r="G11" s="69"/>
      <c r="H11" s="69"/>
      <c r="I11" s="69"/>
      <c r="L11" s="69"/>
      <c r="M11" s="111"/>
      <c r="N11" s="111"/>
      <c r="P11" s="69"/>
      <c r="Q11" s="69"/>
      <c r="R11" s="69"/>
      <c r="S11" s="69"/>
      <c r="T11" s="69"/>
      <c r="U11" s="69"/>
      <c r="V11" s="69"/>
      <c r="W11" s="69"/>
      <c r="X11" s="69"/>
    </row>
    <row r="12" spans="1:24" ht="14.1" customHeight="1" x14ac:dyDescent="0.2">
      <c r="A12" s="19" t="s">
        <v>111</v>
      </c>
      <c r="B12" s="69">
        <v>308</v>
      </c>
      <c r="C12" s="69">
        <v>314</v>
      </c>
      <c r="D12" s="69">
        <v>313</v>
      </c>
      <c r="E12" s="69">
        <v>323</v>
      </c>
      <c r="F12" s="69">
        <v>352</v>
      </c>
      <c r="G12" s="69"/>
      <c r="H12" s="69">
        <v>1750</v>
      </c>
      <c r="I12" s="69"/>
      <c r="L12" s="69"/>
      <c r="M12" s="158"/>
      <c r="N12" s="111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1:24" ht="14.1" customHeight="1" x14ac:dyDescent="0.2">
      <c r="A13" s="19"/>
      <c r="B13" s="69"/>
      <c r="C13" s="69"/>
      <c r="D13" s="69"/>
      <c r="E13" s="69"/>
      <c r="F13" s="69"/>
      <c r="G13" s="69"/>
      <c r="H13" s="69"/>
      <c r="I13" s="69"/>
      <c r="M13" s="158"/>
      <c r="N13" s="158"/>
    </row>
    <row r="14" spans="1:24" ht="14.1" customHeight="1" x14ac:dyDescent="0.2">
      <c r="A14" s="19" t="s">
        <v>60</v>
      </c>
      <c r="B14" s="111">
        <v>0.7</v>
      </c>
      <c r="C14" s="111">
        <v>0.7</v>
      </c>
      <c r="D14" s="111">
        <v>0.5</v>
      </c>
      <c r="E14" s="111">
        <v>0.6</v>
      </c>
      <c r="F14" s="111">
        <v>0.6</v>
      </c>
      <c r="G14" s="111"/>
      <c r="H14" s="111">
        <v>96.1</v>
      </c>
      <c r="I14" s="111"/>
      <c r="M14" s="158"/>
      <c r="N14" s="158"/>
    </row>
    <row r="15" spans="1:24" ht="14.1" customHeight="1" x14ac:dyDescent="0.2">
      <c r="A15" s="19" t="s">
        <v>3</v>
      </c>
      <c r="B15" s="111">
        <v>0.1</v>
      </c>
      <c r="C15" s="111">
        <v>0.1</v>
      </c>
      <c r="D15" s="111">
        <v>0.1</v>
      </c>
      <c r="E15" s="111">
        <v>0.2</v>
      </c>
      <c r="F15" s="111">
        <v>0.2</v>
      </c>
      <c r="G15" s="111"/>
      <c r="H15" s="111">
        <v>18.600000000000001</v>
      </c>
      <c r="I15" s="111"/>
      <c r="M15" s="158"/>
      <c r="N15" s="158"/>
    </row>
    <row r="16" spans="1:24" ht="14.1" customHeight="1" x14ac:dyDescent="0.2">
      <c r="A16" s="19" t="s">
        <v>4</v>
      </c>
      <c r="B16" s="111">
        <v>0.5</v>
      </c>
      <c r="C16" s="111">
        <v>0.5</v>
      </c>
      <c r="D16" s="111">
        <v>0.4</v>
      </c>
      <c r="E16" s="111">
        <v>0.4</v>
      </c>
      <c r="F16" s="111">
        <v>0.5</v>
      </c>
      <c r="G16" s="111"/>
      <c r="H16" s="111">
        <v>77.599999999999994</v>
      </c>
      <c r="I16" s="111"/>
      <c r="J16" s="116"/>
      <c r="K16" s="116"/>
      <c r="M16" s="158"/>
      <c r="N16" s="158"/>
      <c r="P16" s="111"/>
    </row>
    <row r="17" spans="1:16" ht="14.1" customHeight="1" x14ac:dyDescent="0.2">
      <c r="A17" s="19"/>
      <c r="B17" s="111"/>
      <c r="C17" s="111"/>
      <c r="D17" s="111"/>
      <c r="E17" s="111"/>
      <c r="F17" s="111"/>
      <c r="G17" s="111"/>
      <c r="H17" s="111"/>
      <c r="I17" s="111"/>
      <c r="M17" s="158"/>
      <c r="N17" s="158"/>
      <c r="P17" s="111"/>
    </row>
    <row r="18" spans="1:16" ht="14.1" customHeight="1" x14ac:dyDescent="0.2">
      <c r="A18" s="19" t="s">
        <v>61</v>
      </c>
      <c r="B18" s="111">
        <v>4.0999999999999996</v>
      </c>
      <c r="C18" s="111">
        <v>4</v>
      </c>
      <c r="D18" s="111">
        <v>3.1</v>
      </c>
      <c r="E18" s="111">
        <v>3.4</v>
      </c>
      <c r="F18" s="111">
        <v>3.5</v>
      </c>
      <c r="G18" s="111"/>
      <c r="H18" s="111">
        <v>575.20000000000005</v>
      </c>
      <c r="I18" s="111"/>
      <c r="M18" s="158"/>
      <c r="N18" s="158"/>
    </row>
    <row r="19" spans="1:16" ht="14.1" customHeight="1" x14ac:dyDescent="0.2">
      <c r="A19" s="19" t="s">
        <v>3</v>
      </c>
      <c r="B19" s="111">
        <v>0.8</v>
      </c>
      <c r="C19" s="111">
        <v>0.9</v>
      </c>
      <c r="D19" s="111">
        <v>0.7</v>
      </c>
      <c r="E19" s="111">
        <v>1.1000000000000001</v>
      </c>
      <c r="F19" s="111">
        <v>0.9</v>
      </c>
      <c r="G19" s="111"/>
      <c r="H19" s="111">
        <v>111.7</v>
      </c>
      <c r="I19" s="111"/>
      <c r="M19" s="158"/>
      <c r="N19" s="158"/>
    </row>
    <row r="20" spans="1:16" ht="14.1" customHeight="1" x14ac:dyDescent="0.2">
      <c r="A20" s="19" t="s">
        <v>4</v>
      </c>
      <c r="B20" s="111">
        <v>3.3</v>
      </c>
      <c r="C20" s="111">
        <v>3.1</v>
      </c>
      <c r="D20" s="111">
        <v>2.4</v>
      </c>
      <c r="E20" s="111">
        <v>2.2000000000000002</v>
      </c>
      <c r="F20" s="111">
        <v>2.6</v>
      </c>
      <c r="G20" s="111"/>
      <c r="H20" s="111">
        <v>463.5</v>
      </c>
      <c r="I20" s="111"/>
      <c r="J20"/>
      <c r="K20"/>
      <c r="L20"/>
      <c r="M20" s="159"/>
      <c r="N20" s="159"/>
    </row>
    <row r="21" spans="1:16" ht="14.1" customHeight="1" x14ac:dyDescent="0.2">
      <c r="A21" s="19"/>
      <c r="B21" s="111"/>
      <c r="C21" s="111"/>
      <c r="D21" s="111"/>
      <c r="E21" s="111"/>
      <c r="F21" s="111"/>
      <c r="G21" s="111"/>
      <c r="H21" s="111"/>
      <c r="I21" s="111"/>
      <c r="M21" s="158"/>
      <c r="N21" s="158"/>
    </row>
    <row r="22" spans="1:16" ht="14.1" customHeight="1" x14ac:dyDescent="0.2">
      <c r="A22" s="19" t="s">
        <v>56</v>
      </c>
      <c r="B22" s="111">
        <v>6.1</v>
      </c>
      <c r="C22" s="111">
        <v>6</v>
      </c>
      <c r="D22" s="111">
        <v>5.7</v>
      </c>
      <c r="E22" s="111">
        <v>5.5</v>
      </c>
      <c r="F22" s="111">
        <v>5.4</v>
      </c>
      <c r="G22" s="111"/>
      <c r="H22" s="111">
        <v>6</v>
      </c>
      <c r="I22" s="111"/>
      <c r="J22"/>
      <c r="K22"/>
      <c r="L22"/>
      <c r="M22" s="159"/>
      <c r="N22" s="159"/>
    </row>
    <row r="23" spans="1:16" ht="14.1" customHeight="1" x14ac:dyDescent="0.2">
      <c r="A23" s="19" t="s">
        <v>3</v>
      </c>
      <c r="B23" s="111">
        <v>6</v>
      </c>
      <c r="C23" s="111">
        <v>6.1</v>
      </c>
      <c r="D23" s="111">
        <v>5.5</v>
      </c>
      <c r="E23" s="111">
        <v>5.5</v>
      </c>
      <c r="F23" s="111">
        <v>5.5</v>
      </c>
      <c r="G23" s="111"/>
      <c r="H23" s="111">
        <v>6</v>
      </c>
      <c r="I23" s="111"/>
      <c r="M23" s="158"/>
      <c r="N23" s="158"/>
    </row>
    <row r="24" spans="1:16" ht="14.1" customHeight="1" x14ac:dyDescent="0.2">
      <c r="A24" s="19" t="s">
        <v>4</v>
      </c>
      <c r="B24" s="111">
        <v>6.1</v>
      </c>
      <c r="C24" s="111">
        <v>6</v>
      </c>
      <c r="D24" s="111">
        <v>5.8</v>
      </c>
      <c r="E24" s="111">
        <v>5.5</v>
      </c>
      <c r="F24" s="111">
        <v>5.4</v>
      </c>
      <c r="G24" s="111"/>
      <c r="H24" s="111">
        <v>6</v>
      </c>
      <c r="I24" s="111"/>
      <c r="M24" s="158"/>
      <c r="N24" s="158"/>
    </row>
    <row r="25" spans="1:16" ht="14.1" customHeight="1" x14ac:dyDescent="0.2">
      <c r="A25" s="19"/>
      <c r="B25" s="111"/>
      <c r="C25" s="111"/>
      <c r="D25" s="111"/>
      <c r="E25" s="111"/>
      <c r="F25" s="111"/>
      <c r="G25" s="111"/>
      <c r="H25" s="111"/>
      <c r="I25" s="111"/>
      <c r="M25" s="158"/>
      <c r="N25" s="158"/>
    </row>
    <row r="26" spans="1:16" ht="14.1" customHeight="1" x14ac:dyDescent="0.2">
      <c r="A26" s="19" t="s">
        <v>112</v>
      </c>
      <c r="B26" s="111">
        <v>12.8</v>
      </c>
      <c r="C26" s="111">
        <v>12.5</v>
      </c>
      <c r="D26" s="111">
        <v>9.6999999999999993</v>
      </c>
      <c r="E26" s="111">
        <v>10.7</v>
      </c>
      <c r="F26" s="111">
        <v>11.1</v>
      </c>
      <c r="G26" s="111"/>
      <c r="H26" s="111">
        <v>12.4</v>
      </c>
      <c r="I26" s="111"/>
      <c r="M26" s="158"/>
      <c r="N26" s="158"/>
    </row>
    <row r="27" spans="1:16" ht="14.1" customHeight="1" x14ac:dyDescent="0.2">
      <c r="A27" s="19" t="s">
        <v>3</v>
      </c>
      <c r="B27" s="111">
        <v>2.5</v>
      </c>
      <c r="C27" s="111">
        <v>2.8</v>
      </c>
      <c r="D27" s="111">
        <v>2.2000000000000002</v>
      </c>
      <c r="E27" s="111">
        <v>3.5</v>
      </c>
      <c r="F27" s="111">
        <v>2.9</v>
      </c>
      <c r="G27" s="111"/>
      <c r="H27" s="111">
        <v>2.4</v>
      </c>
      <c r="I27" s="111"/>
      <c r="M27" s="158"/>
      <c r="N27" s="158"/>
    </row>
    <row r="28" spans="1:16" ht="14.1" customHeight="1" x14ac:dyDescent="0.2">
      <c r="A28" s="19" t="s">
        <v>4</v>
      </c>
      <c r="B28" s="111">
        <v>10.3</v>
      </c>
      <c r="C28" s="111">
        <v>9.6999999999999993</v>
      </c>
      <c r="D28" s="111">
        <v>7.5</v>
      </c>
      <c r="E28" s="111">
        <v>7.1</v>
      </c>
      <c r="F28" s="111">
        <v>8.3000000000000007</v>
      </c>
      <c r="G28" s="111"/>
      <c r="H28" s="111">
        <v>10</v>
      </c>
      <c r="I28" s="111"/>
    </row>
    <row r="29" spans="1:16" ht="14.1" customHeight="1" x14ac:dyDescent="0.2">
      <c r="A29" s="40"/>
      <c r="B29" s="40"/>
      <c r="C29" s="40"/>
      <c r="D29" s="40"/>
      <c r="E29" s="40"/>
      <c r="F29" s="40"/>
      <c r="G29" s="40"/>
      <c r="H29" s="40"/>
    </row>
    <row r="30" spans="1:16" ht="14.1" customHeight="1" x14ac:dyDescent="0.2">
      <c r="A30" s="39" t="s">
        <v>184</v>
      </c>
      <c r="B30" s="11"/>
      <c r="C30" s="11"/>
      <c r="D30" s="11"/>
      <c r="E30" s="11"/>
      <c r="F30" s="11"/>
      <c r="G30" s="12"/>
      <c r="H30" s="12"/>
    </row>
    <row r="31" spans="1:16" ht="14.1" customHeight="1" x14ac:dyDescent="0.2">
      <c r="A31" s="39"/>
      <c r="B31" s="11"/>
      <c r="C31" s="11"/>
      <c r="D31" s="11"/>
      <c r="E31" s="11"/>
      <c r="F31" s="11"/>
      <c r="G31" s="12"/>
      <c r="H31" s="12"/>
    </row>
    <row r="32" spans="1:16" ht="14.1" customHeight="1" x14ac:dyDescent="0.2">
      <c r="A32" s="19"/>
      <c r="B32" s="11"/>
      <c r="C32" s="11"/>
      <c r="D32" s="11"/>
      <c r="E32" s="11"/>
      <c r="F32" s="11"/>
      <c r="G32" s="12"/>
      <c r="H32" s="12"/>
    </row>
    <row r="33" spans="1:5" ht="14.1" customHeight="1" x14ac:dyDescent="0.2"/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>
      <c r="A41"/>
      <c r="B41"/>
      <c r="C41"/>
      <c r="D41"/>
      <c r="E41"/>
    </row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5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9.140625" style="29" customWidth="1"/>
    <col min="2" max="2" width="7.5703125" style="29" customWidth="1"/>
    <col min="3" max="6" width="8" style="29" customWidth="1"/>
    <col min="7" max="7" width="3" style="29" customWidth="1"/>
    <col min="8" max="8" width="10.42578125" style="29" customWidth="1"/>
    <col min="9" max="12" width="11.42578125" style="29" customWidth="1"/>
    <col min="13" max="16383" width="11.42578125" style="29"/>
    <col min="16384" max="16384" width="17.5703125" style="29" customWidth="1"/>
  </cols>
  <sheetData>
    <row r="1" spans="1:21" s="3" customFormat="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21" s="3" customFormat="1" ht="14.1" customHeight="1" x14ac:dyDescent="0.2">
      <c r="A2" s="60"/>
      <c r="B2" s="60"/>
      <c r="C2" s="60"/>
      <c r="D2" s="60"/>
      <c r="E2" s="60"/>
      <c r="F2" s="60"/>
      <c r="G2" s="60"/>
      <c r="H2" s="60"/>
      <c r="K2" s="123" t="s">
        <v>257</v>
      </c>
    </row>
    <row r="3" spans="1:21" s="3" customFormat="1" ht="14.1" customHeight="1" x14ac:dyDescent="0.2">
      <c r="A3" s="22" t="s">
        <v>243</v>
      </c>
    </row>
    <row r="4" spans="1:21" s="3" customFormat="1" ht="14.1" customHeight="1" x14ac:dyDescent="0.2">
      <c r="A4" s="4"/>
      <c r="G4" s="27"/>
      <c r="H4" s="27"/>
    </row>
    <row r="5" spans="1:21" s="3" customFormat="1" ht="14.1" customHeight="1" x14ac:dyDescent="0.2">
      <c r="A5" s="42"/>
      <c r="B5" s="42" t="s">
        <v>50</v>
      </c>
      <c r="C5" s="42"/>
      <c r="D5" s="42"/>
      <c r="E5" s="42"/>
      <c r="F5" s="42"/>
      <c r="G5" s="42"/>
      <c r="H5" s="42" t="s">
        <v>44</v>
      </c>
    </row>
    <row r="6" spans="1:21" s="10" customFormat="1" ht="14.1" customHeight="1" x14ac:dyDescent="0.15">
      <c r="A6" s="61"/>
      <c r="B6" s="43">
        <v>2010</v>
      </c>
      <c r="C6" s="43">
        <v>2011</v>
      </c>
      <c r="D6" s="43">
        <v>2012</v>
      </c>
      <c r="E6" s="43">
        <v>2013</v>
      </c>
      <c r="F6" s="43">
        <v>2014</v>
      </c>
      <c r="G6" s="61"/>
      <c r="H6" s="43">
        <v>2014</v>
      </c>
    </row>
    <row r="7" spans="1:21" s="3" customFormat="1" ht="14.1" customHeight="1" x14ac:dyDescent="0.2">
      <c r="A7" s="19"/>
      <c r="B7" s="11"/>
      <c r="C7" s="69"/>
      <c r="D7" s="69"/>
      <c r="E7" s="69"/>
      <c r="F7" s="69"/>
      <c r="G7" s="69"/>
      <c r="H7" s="69"/>
    </row>
    <row r="8" spans="1:21" s="3" customFormat="1" ht="14.1" customHeight="1" x14ac:dyDescent="0.2">
      <c r="A8" s="19" t="s">
        <v>250</v>
      </c>
      <c r="B8" s="69">
        <v>7</v>
      </c>
      <c r="C8" s="69">
        <v>7</v>
      </c>
      <c r="D8" s="69">
        <v>7</v>
      </c>
      <c r="E8" s="69">
        <v>7</v>
      </c>
      <c r="F8" s="69">
        <v>7</v>
      </c>
      <c r="G8" s="69"/>
      <c r="H8" s="69">
        <v>1546</v>
      </c>
      <c r="I8" s="69"/>
    </row>
    <row r="9" spans="1:21" s="3" customFormat="1" ht="14.1" customHeight="1" x14ac:dyDescent="0.2">
      <c r="A9" s="19"/>
      <c r="B9" s="69"/>
      <c r="C9" s="69"/>
      <c r="D9" s="69"/>
      <c r="E9" s="69"/>
      <c r="F9" s="69"/>
      <c r="G9" s="69"/>
      <c r="H9" s="69"/>
      <c r="I9" s="69"/>
    </row>
    <row r="10" spans="1:21" s="3" customFormat="1" ht="14.1" customHeight="1" x14ac:dyDescent="0.2">
      <c r="A10" s="19" t="s">
        <v>251</v>
      </c>
      <c r="B10" s="69">
        <v>5</v>
      </c>
      <c r="C10" s="69">
        <v>5</v>
      </c>
      <c r="D10" s="69">
        <v>5</v>
      </c>
      <c r="E10" s="69">
        <v>5</v>
      </c>
      <c r="F10" s="69">
        <v>5</v>
      </c>
      <c r="G10" s="69"/>
      <c r="H10" s="69">
        <v>541</v>
      </c>
      <c r="I10" s="69"/>
    </row>
    <row r="11" spans="1:21" s="3" customFormat="1" ht="14.1" customHeight="1" x14ac:dyDescent="0.2">
      <c r="A11" s="19"/>
      <c r="B11" s="69"/>
      <c r="C11" s="69"/>
      <c r="D11" s="69"/>
      <c r="E11" s="69"/>
      <c r="F11" s="69"/>
      <c r="G11" s="69"/>
      <c r="H11" s="69"/>
      <c r="I11" s="69"/>
    </row>
    <row r="12" spans="1:21" s="3" customFormat="1" ht="14.1" customHeight="1" x14ac:dyDescent="0.2">
      <c r="A12" s="19" t="s">
        <v>83</v>
      </c>
      <c r="B12" s="69">
        <v>17</v>
      </c>
      <c r="C12" s="69">
        <v>17</v>
      </c>
      <c r="D12" s="69">
        <v>14</v>
      </c>
      <c r="E12" s="69">
        <v>13</v>
      </c>
      <c r="F12" s="69">
        <v>17</v>
      </c>
      <c r="G12" s="69"/>
      <c r="H12" s="69">
        <v>3617</v>
      </c>
      <c r="I12" s="69"/>
    </row>
    <row r="13" spans="1:21" s="3" customFormat="1" ht="14.1" customHeight="1" x14ac:dyDescent="0.2">
      <c r="A13" s="19"/>
      <c r="B13" s="69"/>
      <c r="C13" s="69"/>
      <c r="D13" s="69"/>
      <c r="E13" s="69"/>
      <c r="F13" s="69"/>
      <c r="G13" s="69"/>
      <c r="H13" s="69"/>
      <c r="I13" s="69"/>
    </row>
    <row r="14" spans="1:21" s="3" customFormat="1" ht="14.1" customHeight="1" x14ac:dyDescent="0.2">
      <c r="A14" s="19" t="s">
        <v>114</v>
      </c>
      <c r="B14" s="69">
        <v>11</v>
      </c>
      <c r="C14" s="69">
        <v>11</v>
      </c>
      <c r="D14" s="69">
        <v>11</v>
      </c>
      <c r="E14" s="69">
        <v>11</v>
      </c>
      <c r="F14" s="69">
        <v>11</v>
      </c>
      <c r="G14" s="69"/>
      <c r="H14" s="69">
        <v>937</v>
      </c>
      <c r="I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s="3" customFormat="1" ht="14.1" customHeight="1" x14ac:dyDescent="0.2">
      <c r="A15" s="19"/>
      <c r="B15" s="69"/>
      <c r="C15" s="69"/>
      <c r="D15" s="69"/>
      <c r="E15" s="69"/>
      <c r="F15" s="69"/>
      <c r="G15" s="69"/>
      <c r="H15" s="69"/>
      <c r="I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pans="1:21" s="3" customFormat="1" ht="14.1" customHeight="1" x14ac:dyDescent="0.2">
      <c r="A16" s="19" t="s">
        <v>115</v>
      </c>
      <c r="B16" s="69">
        <v>11</v>
      </c>
      <c r="C16" s="69">
        <v>11</v>
      </c>
      <c r="D16" s="69">
        <v>6</v>
      </c>
      <c r="E16" s="69">
        <v>9</v>
      </c>
      <c r="F16" s="69">
        <v>9</v>
      </c>
      <c r="G16" s="69"/>
      <c r="H16" s="69">
        <v>654</v>
      </c>
      <c r="I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11" s="3" customFormat="1" ht="14.1" customHeight="1" x14ac:dyDescent="0.2">
      <c r="A17" s="19"/>
      <c r="B17" s="69"/>
      <c r="C17" s="69"/>
      <c r="D17" s="69"/>
      <c r="E17" s="69"/>
      <c r="F17" s="69"/>
      <c r="G17" s="69"/>
      <c r="H17" s="69"/>
      <c r="I17" s="69"/>
    </row>
    <row r="18" spans="1:11" s="3" customFormat="1" ht="14.1" customHeight="1" x14ac:dyDescent="0.2">
      <c r="A18" s="19" t="s">
        <v>84</v>
      </c>
      <c r="B18" s="69">
        <f t="shared" ref="B18:E18" si="0">SUM(B19:B24)</f>
        <v>41</v>
      </c>
      <c r="C18" s="69">
        <f t="shared" si="0"/>
        <v>39</v>
      </c>
      <c r="D18" s="69">
        <f t="shared" si="0"/>
        <v>37</v>
      </c>
      <c r="E18" s="69">
        <f t="shared" si="0"/>
        <v>38</v>
      </c>
      <c r="F18" s="69">
        <f>SUM(F19:F24)</f>
        <v>38</v>
      </c>
      <c r="G18" s="69"/>
      <c r="H18" s="69">
        <f>SUM(H19:H24)</f>
        <v>4899</v>
      </c>
      <c r="I18" s="69"/>
      <c r="J18" s="25"/>
      <c r="K18" s="25"/>
    </row>
    <row r="19" spans="1:11" s="3" customFormat="1" ht="14.1" customHeight="1" x14ac:dyDescent="0.2">
      <c r="A19" s="19" t="s">
        <v>85</v>
      </c>
      <c r="B19" s="69">
        <v>1</v>
      </c>
      <c r="C19" s="69">
        <v>2</v>
      </c>
      <c r="D19" s="69">
        <v>3</v>
      </c>
      <c r="E19" s="69">
        <v>3</v>
      </c>
      <c r="F19" s="69">
        <v>3</v>
      </c>
      <c r="G19" s="69"/>
      <c r="H19" s="69">
        <v>346</v>
      </c>
      <c r="I19" s="69"/>
    </row>
    <row r="20" spans="1:11" s="3" customFormat="1" ht="14.1" customHeight="1" x14ac:dyDescent="0.2">
      <c r="A20" s="19" t="s">
        <v>86</v>
      </c>
      <c r="B20" s="69">
        <v>1</v>
      </c>
      <c r="C20" s="69">
        <v>1</v>
      </c>
      <c r="D20" s="69">
        <v>1</v>
      </c>
      <c r="E20" s="69">
        <v>1</v>
      </c>
      <c r="F20" s="69">
        <v>1</v>
      </c>
      <c r="G20" s="69"/>
      <c r="H20" s="69">
        <v>37</v>
      </c>
      <c r="I20" s="69"/>
    </row>
    <row r="21" spans="1:11" s="3" customFormat="1" ht="14.1" customHeight="1" x14ac:dyDescent="0.2">
      <c r="A21" s="19" t="s">
        <v>87</v>
      </c>
      <c r="B21" s="69">
        <v>11</v>
      </c>
      <c r="C21" s="69">
        <v>11</v>
      </c>
      <c r="D21" s="69">
        <v>11</v>
      </c>
      <c r="E21" s="69">
        <v>11</v>
      </c>
      <c r="F21" s="69">
        <v>11</v>
      </c>
      <c r="G21" s="69"/>
      <c r="H21" s="69">
        <v>1519</v>
      </c>
      <c r="I21" s="69"/>
    </row>
    <row r="22" spans="1:11" s="3" customFormat="1" ht="14.1" customHeight="1" x14ac:dyDescent="0.2">
      <c r="A22" s="19" t="s">
        <v>88</v>
      </c>
      <c r="B22" s="69">
        <v>26</v>
      </c>
      <c r="C22" s="69">
        <v>22</v>
      </c>
      <c r="D22" s="69">
        <v>21</v>
      </c>
      <c r="E22" s="69">
        <v>21</v>
      </c>
      <c r="F22" s="69">
        <v>21</v>
      </c>
      <c r="G22" s="69"/>
      <c r="H22" s="69">
        <v>2698</v>
      </c>
      <c r="I22" s="69"/>
    </row>
    <row r="23" spans="1:11" s="3" customFormat="1" ht="14.1" customHeight="1" x14ac:dyDescent="0.2">
      <c r="A23" s="19" t="s">
        <v>89</v>
      </c>
      <c r="B23" s="69">
        <v>1</v>
      </c>
      <c r="C23" s="69">
        <v>2</v>
      </c>
      <c r="D23" s="69" t="s">
        <v>15</v>
      </c>
      <c r="E23" s="69">
        <v>1</v>
      </c>
      <c r="F23" s="69">
        <v>1</v>
      </c>
      <c r="G23" s="69"/>
      <c r="H23" s="69">
        <v>118</v>
      </c>
      <c r="I23" s="69"/>
    </row>
    <row r="24" spans="1:11" s="3" customFormat="1" ht="14.1" customHeight="1" x14ac:dyDescent="0.2">
      <c r="A24" s="19" t="s">
        <v>90</v>
      </c>
      <c r="B24" s="69">
        <v>1</v>
      </c>
      <c r="C24" s="69">
        <v>1</v>
      </c>
      <c r="D24" s="69">
        <v>1</v>
      </c>
      <c r="E24" s="69">
        <v>1</v>
      </c>
      <c r="F24" s="69">
        <v>1</v>
      </c>
      <c r="G24" s="69"/>
      <c r="H24" s="69">
        <v>181</v>
      </c>
      <c r="I24" s="69"/>
    </row>
    <row r="25" spans="1:11" s="3" customFormat="1" ht="14.1" customHeight="1" x14ac:dyDescent="0.2">
      <c r="A25" s="19"/>
      <c r="B25" s="69"/>
      <c r="C25" s="69"/>
      <c r="D25" s="69"/>
      <c r="E25" s="69"/>
      <c r="F25" s="69"/>
      <c r="G25" s="69"/>
      <c r="H25" s="69"/>
      <c r="I25" s="69"/>
    </row>
    <row r="26" spans="1:11" s="3" customFormat="1" ht="14.1" customHeight="1" x14ac:dyDescent="0.2">
      <c r="A26" s="19" t="s">
        <v>91</v>
      </c>
      <c r="B26" s="69">
        <f t="shared" ref="B26:E26" si="1">SUM(B27:B32)</f>
        <v>15</v>
      </c>
      <c r="C26" s="69">
        <f t="shared" si="1"/>
        <v>18</v>
      </c>
      <c r="D26" s="69">
        <f t="shared" si="1"/>
        <v>18</v>
      </c>
      <c r="E26" s="69">
        <f t="shared" si="1"/>
        <v>16</v>
      </c>
      <c r="F26" s="69">
        <f>SUM(F27:F32)</f>
        <v>14</v>
      </c>
      <c r="G26" s="69"/>
      <c r="H26" s="69">
        <f>SUM(H27:H32)</f>
        <v>1511</v>
      </c>
      <c r="I26" s="69"/>
    </row>
    <row r="27" spans="1:11" s="3" customFormat="1" ht="14.1" customHeight="1" x14ac:dyDescent="0.2">
      <c r="A27" s="19" t="s">
        <v>92</v>
      </c>
      <c r="B27" s="69">
        <v>4</v>
      </c>
      <c r="C27" s="69">
        <v>4</v>
      </c>
      <c r="D27" s="69">
        <v>4</v>
      </c>
      <c r="E27" s="69">
        <v>4</v>
      </c>
      <c r="F27" s="69">
        <v>3</v>
      </c>
      <c r="G27" s="69"/>
      <c r="H27" s="69">
        <v>221</v>
      </c>
      <c r="I27" s="69"/>
    </row>
    <row r="28" spans="1:11" s="3" customFormat="1" ht="14.1" customHeight="1" x14ac:dyDescent="0.2">
      <c r="A28" s="19" t="s">
        <v>93</v>
      </c>
      <c r="B28" s="69">
        <v>6</v>
      </c>
      <c r="C28" s="69">
        <v>9</v>
      </c>
      <c r="D28" s="69">
        <v>9</v>
      </c>
      <c r="E28" s="69">
        <v>7</v>
      </c>
      <c r="F28" s="69">
        <v>6</v>
      </c>
      <c r="G28" s="69"/>
      <c r="H28" s="69">
        <v>855</v>
      </c>
      <c r="I28" s="69"/>
    </row>
    <row r="29" spans="1:11" s="3" customFormat="1" ht="14.1" customHeight="1" x14ac:dyDescent="0.2">
      <c r="A29" s="19" t="s">
        <v>94</v>
      </c>
      <c r="B29" s="69">
        <v>2</v>
      </c>
      <c r="C29" s="69">
        <v>2</v>
      </c>
      <c r="D29" s="69">
        <v>2</v>
      </c>
      <c r="E29" s="69">
        <v>3</v>
      </c>
      <c r="F29" s="69">
        <v>3</v>
      </c>
      <c r="G29" s="69"/>
      <c r="H29" s="69">
        <v>115</v>
      </c>
      <c r="I29" s="69"/>
    </row>
    <row r="30" spans="1:11" s="3" customFormat="1" ht="14.1" customHeight="1" x14ac:dyDescent="0.2">
      <c r="A30" s="19" t="s">
        <v>96</v>
      </c>
      <c r="B30" s="69" t="s">
        <v>15</v>
      </c>
      <c r="C30" s="69" t="s">
        <v>15</v>
      </c>
      <c r="D30" s="69" t="s">
        <v>15</v>
      </c>
      <c r="E30" s="69" t="s">
        <v>15</v>
      </c>
      <c r="F30" s="69" t="s">
        <v>15</v>
      </c>
      <c r="G30" s="69"/>
      <c r="H30" s="69">
        <v>14</v>
      </c>
      <c r="I30" s="69"/>
    </row>
    <row r="31" spans="1:11" s="3" customFormat="1" ht="14.1" customHeight="1" x14ac:dyDescent="0.2">
      <c r="A31" s="19" t="s">
        <v>95</v>
      </c>
      <c r="B31" s="69">
        <v>3</v>
      </c>
      <c r="C31" s="69">
        <v>3</v>
      </c>
      <c r="D31" s="69">
        <v>3</v>
      </c>
      <c r="E31" s="69">
        <v>2</v>
      </c>
      <c r="F31" s="69">
        <v>2</v>
      </c>
      <c r="G31" s="69"/>
      <c r="H31" s="69">
        <v>264</v>
      </c>
      <c r="I31" s="69"/>
    </row>
    <row r="32" spans="1:11" s="3" customFormat="1" ht="14.1" customHeight="1" x14ac:dyDescent="0.2">
      <c r="A32" s="19" t="s">
        <v>97</v>
      </c>
      <c r="B32" s="69" t="s">
        <v>15</v>
      </c>
      <c r="C32" s="69" t="s">
        <v>15</v>
      </c>
      <c r="D32" s="69" t="s">
        <v>15</v>
      </c>
      <c r="E32" s="69" t="s">
        <v>15</v>
      </c>
      <c r="F32" s="69" t="s">
        <v>15</v>
      </c>
      <c r="G32" s="69"/>
      <c r="H32" s="69">
        <v>42</v>
      </c>
      <c r="I32" s="69"/>
    </row>
    <row r="33" spans="1:8" s="3" customFormat="1" ht="14.1" customHeight="1" x14ac:dyDescent="0.2">
      <c r="A33" s="40"/>
      <c r="B33" s="40"/>
      <c r="C33" s="40"/>
      <c r="D33" s="40"/>
      <c r="E33" s="40"/>
      <c r="F33" s="40"/>
      <c r="G33" s="40"/>
      <c r="H33" s="40"/>
    </row>
    <row r="34" spans="1:8" ht="14.1" customHeight="1" x14ac:dyDescent="0.2">
      <c r="A34" s="39" t="s">
        <v>183</v>
      </c>
      <c r="B34" s="11"/>
      <c r="C34" s="11"/>
      <c r="D34" s="11"/>
      <c r="E34" s="11"/>
      <c r="F34" s="11"/>
      <c r="G34" s="12"/>
      <c r="H34" s="12"/>
    </row>
    <row r="35" spans="1:8" x14ac:dyDescent="0.2">
      <c r="A35" s="39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289"/>
  <sheetViews>
    <sheetView zoomScaleNormal="100" workbookViewId="0">
      <selection activeCell="K41" sqref="K41"/>
    </sheetView>
  </sheetViews>
  <sheetFormatPr baseColWidth="10" defaultColWidth="6.140625" defaultRowHeight="11.25" customHeight="1" x14ac:dyDescent="0.2"/>
  <cols>
    <col min="1" max="1" width="32.7109375" style="3" customWidth="1"/>
    <col min="2" max="5" width="11.28515625" style="3" customWidth="1"/>
    <col min="6" max="6" width="3" style="3" customWidth="1"/>
    <col min="7" max="7" width="11.28515625" style="3" customWidth="1"/>
    <col min="8" max="8" width="10.140625" style="3" customWidth="1"/>
    <col min="9" max="9" width="8" style="3" customWidth="1"/>
    <col min="10" max="10" width="9.85546875" style="3" customWidth="1"/>
    <col min="11" max="16383" width="6.140625" style="3"/>
    <col min="16384" max="16384" width="14" style="3" customWidth="1"/>
  </cols>
  <sheetData>
    <row r="1" spans="1:10" ht="14.1" customHeight="1" thickBot="1" x14ac:dyDescent="0.25">
      <c r="A1" s="1" t="s">
        <v>216</v>
      </c>
      <c r="B1" s="2"/>
      <c r="C1" s="2"/>
      <c r="D1" s="2"/>
      <c r="E1" s="2"/>
      <c r="F1" s="2"/>
      <c r="G1" s="2"/>
    </row>
    <row r="2" spans="1:10" ht="14.1" customHeight="1" x14ac:dyDescent="0.2">
      <c r="A2" s="60"/>
      <c r="B2" s="60"/>
      <c r="C2" s="60"/>
      <c r="D2" s="60"/>
      <c r="E2" s="60"/>
      <c r="F2" s="60"/>
      <c r="G2" s="60"/>
      <c r="J2" s="123" t="s">
        <v>257</v>
      </c>
    </row>
    <row r="3" spans="1:10" ht="14.1" customHeight="1" x14ac:dyDescent="0.2">
      <c r="A3" s="22" t="s">
        <v>198</v>
      </c>
    </row>
    <row r="4" spans="1:10" ht="14.1" customHeight="1" x14ac:dyDescent="0.2">
      <c r="A4" s="22"/>
    </row>
    <row r="5" spans="1:10" s="30" customFormat="1" ht="14.1" customHeight="1" x14ac:dyDescent="0.2">
      <c r="A5" s="70" t="s">
        <v>505</v>
      </c>
    </row>
    <row r="6" spans="1:10" ht="9.9499999999999993" customHeight="1" x14ac:dyDescent="0.2">
      <c r="A6" s="22"/>
    </row>
    <row r="7" spans="1:10" ht="14.1" customHeight="1" x14ac:dyDescent="0.2">
      <c r="A7" s="42"/>
      <c r="B7" s="42" t="s">
        <v>50</v>
      </c>
      <c r="C7" s="42"/>
      <c r="D7" s="42"/>
      <c r="E7" s="42"/>
      <c r="F7" s="64"/>
      <c r="G7" s="42" t="s">
        <v>44</v>
      </c>
    </row>
    <row r="8" spans="1:10" s="10" customFormat="1" ht="14.1" customHeight="1" x14ac:dyDescent="0.15">
      <c r="A8" s="61"/>
      <c r="B8" s="65">
        <v>2011</v>
      </c>
      <c r="C8" s="65">
        <v>2012</v>
      </c>
      <c r="D8" s="65">
        <v>2013</v>
      </c>
      <c r="E8" s="65">
        <v>2014</v>
      </c>
      <c r="F8" s="61"/>
      <c r="G8" s="65">
        <v>2014</v>
      </c>
    </row>
    <row r="9" spans="1:10" ht="14.1" customHeight="1" x14ac:dyDescent="0.2">
      <c r="A9" s="19"/>
      <c r="B9" s="11"/>
      <c r="C9" s="11"/>
      <c r="D9" s="11"/>
      <c r="E9" s="11"/>
      <c r="F9" s="12"/>
      <c r="G9" s="11"/>
    </row>
    <row r="10" spans="1:10" ht="14.1" customHeight="1" x14ac:dyDescent="0.2">
      <c r="A10" s="19" t="s">
        <v>116</v>
      </c>
      <c r="B10" s="12">
        <v>231</v>
      </c>
      <c r="C10" s="12">
        <v>208</v>
      </c>
      <c r="D10" s="12">
        <v>259</v>
      </c>
      <c r="E10" s="12">
        <v>271</v>
      </c>
      <c r="F10" s="12"/>
      <c r="G10" s="12">
        <v>47660</v>
      </c>
      <c r="H10" s="12"/>
    </row>
    <row r="11" spans="1:10" ht="14.1" customHeight="1" x14ac:dyDescent="0.2">
      <c r="A11" s="19" t="s">
        <v>117</v>
      </c>
      <c r="B11" s="12">
        <v>91</v>
      </c>
      <c r="C11" s="12">
        <v>80</v>
      </c>
      <c r="D11" s="12">
        <v>98</v>
      </c>
      <c r="E11" s="12">
        <v>107</v>
      </c>
      <c r="F11" s="12"/>
      <c r="G11" s="12">
        <v>12077</v>
      </c>
      <c r="H11" s="12"/>
    </row>
    <row r="12" spans="1:10" ht="14.1" customHeight="1" x14ac:dyDescent="0.2">
      <c r="A12" s="19" t="s">
        <v>118</v>
      </c>
      <c r="B12" s="12">
        <v>648</v>
      </c>
      <c r="C12" s="12">
        <v>627</v>
      </c>
      <c r="D12" s="12">
        <v>767</v>
      </c>
      <c r="E12" s="12">
        <v>771</v>
      </c>
      <c r="F12" s="12"/>
      <c r="G12" s="12">
        <v>181267</v>
      </c>
      <c r="H12" s="12"/>
    </row>
    <row r="13" spans="1:10" ht="14.1" customHeight="1" x14ac:dyDescent="0.2">
      <c r="A13" s="19"/>
      <c r="B13" s="11"/>
      <c r="C13" s="11"/>
      <c r="D13" s="12"/>
      <c r="E13" s="12"/>
      <c r="F13" s="12"/>
      <c r="G13" s="12"/>
      <c r="H13" s="12"/>
    </row>
    <row r="14" spans="1:10" ht="14.1" customHeight="1" x14ac:dyDescent="0.2">
      <c r="A14" s="19" t="s">
        <v>119</v>
      </c>
      <c r="B14" s="12">
        <v>2</v>
      </c>
      <c r="C14" s="12">
        <v>1</v>
      </c>
      <c r="D14" s="12">
        <v>8</v>
      </c>
      <c r="E14" s="12">
        <v>8</v>
      </c>
      <c r="F14" s="12"/>
      <c r="G14" s="12">
        <v>1162</v>
      </c>
      <c r="H14" s="12"/>
    </row>
    <row r="15" spans="1:10" ht="14.1" customHeight="1" x14ac:dyDescent="0.2">
      <c r="A15" s="19" t="s">
        <v>117</v>
      </c>
      <c r="B15" s="12">
        <v>2</v>
      </c>
      <c r="C15" s="12">
        <v>1</v>
      </c>
      <c r="D15" s="12">
        <v>5</v>
      </c>
      <c r="E15" s="12">
        <v>5</v>
      </c>
      <c r="F15" s="12"/>
      <c r="G15" s="12">
        <v>701</v>
      </c>
      <c r="H15" s="12"/>
    </row>
    <row r="16" spans="1:10" ht="14.1" customHeight="1" x14ac:dyDescent="0.2">
      <c r="A16" s="19" t="s">
        <v>118</v>
      </c>
      <c r="B16" s="12">
        <v>65</v>
      </c>
      <c r="C16" s="12">
        <v>33</v>
      </c>
      <c r="D16" s="12">
        <v>161</v>
      </c>
      <c r="E16" s="12">
        <v>166</v>
      </c>
      <c r="F16" s="12"/>
      <c r="G16" s="12">
        <v>21581</v>
      </c>
      <c r="H16" s="12"/>
    </row>
    <row r="17" spans="1:8" ht="14.1" customHeight="1" x14ac:dyDescent="0.2">
      <c r="A17" s="19"/>
      <c r="B17" s="12"/>
      <c r="C17" s="12"/>
      <c r="D17" s="12"/>
      <c r="E17" s="12"/>
      <c r="F17" s="12"/>
      <c r="G17" s="12"/>
      <c r="H17" s="12"/>
    </row>
    <row r="18" spans="1:8" ht="14.1" customHeight="1" x14ac:dyDescent="0.2">
      <c r="A18" s="19" t="s">
        <v>120</v>
      </c>
      <c r="B18" s="12">
        <v>9</v>
      </c>
      <c r="C18" s="12">
        <v>14</v>
      </c>
      <c r="D18" s="12">
        <v>10</v>
      </c>
      <c r="E18" s="12">
        <v>7</v>
      </c>
      <c r="F18" s="12"/>
      <c r="G18" s="12">
        <v>2158</v>
      </c>
      <c r="H18" s="12"/>
    </row>
    <row r="19" spans="1:8" ht="14.1" customHeight="1" x14ac:dyDescent="0.2">
      <c r="A19" s="19" t="s">
        <v>117</v>
      </c>
      <c r="B19" s="12">
        <v>3</v>
      </c>
      <c r="C19" s="12">
        <v>6</v>
      </c>
      <c r="D19" s="12">
        <v>5</v>
      </c>
      <c r="E19" s="12">
        <v>4</v>
      </c>
      <c r="F19" s="12"/>
      <c r="G19" s="12">
        <v>910</v>
      </c>
      <c r="H19" s="12"/>
    </row>
    <row r="20" spans="1:8" ht="14.1" customHeight="1" x14ac:dyDescent="0.2">
      <c r="A20" s="19" t="s">
        <v>118</v>
      </c>
      <c r="B20" s="12">
        <v>47</v>
      </c>
      <c r="C20" s="12">
        <v>52</v>
      </c>
      <c r="D20" s="12">
        <v>40</v>
      </c>
      <c r="E20" s="12">
        <v>37</v>
      </c>
      <c r="F20" s="12"/>
      <c r="G20" s="12">
        <v>8673</v>
      </c>
      <c r="H20" s="12"/>
    </row>
    <row r="21" spans="1:8" ht="14.1" customHeight="1" x14ac:dyDescent="0.2">
      <c r="A21" s="19"/>
      <c r="B21" s="12"/>
      <c r="C21" s="12"/>
      <c r="D21" s="12"/>
      <c r="E21" s="12"/>
      <c r="F21" s="12"/>
      <c r="G21" s="12"/>
      <c r="H21" s="12"/>
    </row>
    <row r="22" spans="1:8" ht="14.1" customHeight="1" x14ac:dyDescent="0.2">
      <c r="A22" s="19" t="s">
        <v>121</v>
      </c>
      <c r="B22" s="12">
        <v>90</v>
      </c>
      <c r="C22" s="12">
        <v>98</v>
      </c>
      <c r="D22" s="12">
        <v>88</v>
      </c>
      <c r="E22" s="12">
        <v>65</v>
      </c>
      <c r="F22" s="12"/>
      <c r="G22" s="12">
        <v>14400</v>
      </c>
      <c r="H22" s="12"/>
    </row>
    <row r="23" spans="1:8" ht="14.1" customHeight="1" x14ac:dyDescent="0.2">
      <c r="A23" s="19" t="s">
        <v>117</v>
      </c>
      <c r="B23" s="12">
        <v>34</v>
      </c>
      <c r="C23" s="12">
        <v>35</v>
      </c>
      <c r="D23" s="12">
        <v>31</v>
      </c>
      <c r="E23" s="12">
        <v>28</v>
      </c>
      <c r="F23" s="12"/>
      <c r="G23" s="12">
        <v>4400</v>
      </c>
      <c r="H23" s="12"/>
    </row>
    <row r="24" spans="1:8" ht="14.1" customHeight="1" x14ac:dyDescent="0.2">
      <c r="A24" s="19" t="s">
        <v>118</v>
      </c>
      <c r="B24" s="12">
        <v>35</v>
      </c>
      <c r="C24" s="12">
        <v>33</v>
      </c>
      <c r="D24" s="12">
        <v>55</v>
      </c>
      <c r="E24" s="12">
        <v>63</v>
      </c>
      <c r="F24" s="12"/>
      <c r="G24" s="12">
        <v>36028</v>
      </c>
      <c r="H24" s="12"/>
    </row>
    <row r="25" spans="1:8" ht="14.1" customHeight="1" x14ac:dyDescent="0.2">
      <c r="A25" s="19"/>
      <c r="B25" s="12"/>
      <c r="C25" s="12"/>
      <c r="D25" s="12"/>
      <c r="E25" s="12"/>
      <c r="F25" s="12"/>
      <c r="G25" s="12"/>
      <c r="H25" s="12"/>
    </row>
    <row r="26" spans="1:8" ht="14.1" customHeight="1" x14ac:dyDescent="0.2">
      <c r="A26" s="19" t="s">
        <v>122</v>
      </c>
      <c r="B26" s="12">
        <v>396</v>
      </c>
      <c r="C26" s="12">
        <v>441</v>
      </c>
      <c r="D26" s="12">
        <v>392</v>
      </c>
      <c r="E26" s="12">
        <v>367</v>
      </c>
      <c r="F26" s="12"/>
      <c r="G26" s="12">
        <v>94589</v>
      </c>
      <c r="H26" s="12"/>
    </row>
    <row r="27" spans="1:8" ht="14.1" customHeight="1" x14ac:dyDescent="0.2">
      <c r="A27" s="19" t="s">
        <v>117</v>
      </c>
      <c r="B27" s="12">
        <v>164</v>
      </c>
      <c r="C27" s="12">
        <v>184</v>
      </c>
      <c r="D27" s="12">
        <v>161</v>
      </c>
      <c r="E27" s="12">
        <v>137</v>
      </c>
      <c r="F27" s="12"/>
      <c r="G27" s="12">
        <v>20362</v>
      </c>
      <c r="H27" s="12"/>
    </row>
    <row r="28" spans="1:8" ht="14.1" customHeight="1" x14ac:dyDescent="0.2">
      <c r="A28" s="19" t="s">
        <v>118</v>
      </c>
      <c r="B28" s="12">
        <v>621</v>
      </c>
      <c r="C28" s="12">
        <v>693</v>
      </c>
      <c r="D28" s="12">
        <v>582</v>
      </c>
      <c r="E28" s="12">
        <v>507</v>
      </c>
      <c r="F28" s="12"/>
      <c r="G28" s="12">
        <v>118556</v>
      </c>
      <c r="H28" s="12"/>
    </row>
    <row r="29" spans="1:8" ht="14.1" customHeight="1" x14ac:dyDescent="0.2">
      <c r="A29" s="40"/>
      <c r="B29" s="40"/>
      <c r="C29" s="40"/>
      <c r="D29" s="40"/>
      <c r="E29" s="40"/>
      <c r="F29" s="40"/>
      <c r="G29" s="40"/>
      <c r="H29" s="29"/>
    </row>
    <row r="30" spans="1:8" ht="14.1" customHeight="1" x14ac:dyDescent="0.2">
      <c r="A30" s="39" t="s">
        <v>183</v>
      </c>
      <c r="B30" s="12"/>
      <c r="C30" s="12"/>
      <c r="D30" s="12"/>
      <c r="E30" s="12"/>
      <c r="F30" s="12"/>
      <c r="G30" s="12"/>
    </row>
    <row r="31" spans="1:8" ht="14.1" customHeight="1" x14ac:dyDescent="0.2">
      <c r="A31" s="19"/>
      <c r="B31" s="12"/>
      <c r="C31" s="12"/>
      <c r="D31" s="12"/>
      <c r="E31" s="12"/>
      <c r="F31" s="12"/>
      <c r="G31" s="12"/>
    </row>
    <row r="32" spans="1:8" ht="14.1" customHeight="1" x14ac:dyDescent="0.2">
      <c r="A32" s="19"/>
      <c r="B32" s="12"/>
      <c r="C32" s="12"/>
      <c r="D32" s="12"/>
      <c r="E32" s="12"/>
      <c r="F32" s="12"/>
      <c r="G32" s="12"/>
    </row>
    <row r="33" spans="1:7" ht="14.1" customHeight="1" x14ac:dyDescent="0.2">
      <c r="A33" s="19"/>
      <c r="B33" s="12"/>
      <c r="C33" s="12"/>
      <c r="D33" s="12"/>
      <c r="E33" s="12"/>
      <c r="F33" s="12"/>
      <c r="G33" s="12"/>
    </row>
    <row r="34" spans="1:7" ht="14.1" customHeight="1" x14ac:dyDescent="0.2">
      <c r="A34" s="19"/>
      <c r="B34" s="12"/>
      <c r="C34" s="12"/>
      <c r="D34" s="12"/>
      <c r="E34" s="12"/>
      <c r="F34" s="11"/>
      <c r="G34" s="11"/>
    </row>
    <row r="35" spans="1:7" ht="14.1" customHeight="1" x14ac:dyDescent="0.2">
      <c r="A35" s="19"/>
      <c r="B35" s="59"/>
      <c r="C35"/>
      <c r="D35"/>
      <c r="E35"/>
      <c r="F35" s="11"/>
      <c r="G35" s="11"/>
    </row>
    <row r="36" spans="1:7" ht="14.1" customHeight="1" x14ac:dyDescent="0.2">
      <c r="A36" s="19"/>
      <c r="B36" s="11"/>
      <c r="C36" s="11"/>
      <c r="D36" s="11"/>
      <c r="E36" s="11"/>
      <c r="F36" s="11"/>
      <c r="G36" s="11"/>
    </row>
    <row r="37" spans="1:7" ht="14.1" customHeight="1" x14ac:dyDescent="0.2">
      <c r="A37" s="19"/>
      <c r="B37" s="11"/>
      <c r="C37" s="11"/>
      <c r="D37" s="11"/>
      <c r="E37" s="11"/>
      <c r="F37" s="11"/>
      <c r="G37" s="12"/>
    </row>
    <row r="38" spans="1:7" ht="14.1" customHeight="1" x14ac:dyDescent="0.2">
      <c r="A38" s="19"/>
      <c r="B38" s="59"/>
      <c r="C38" s="59"/>
      <c r="D38" s="59"/>
      <c r="E38" s="59"/>
      <c r="F38" s="11"/>
      <c r="G38" s="12"/>
    </row>
    <row r="39" spans="1:7" ht="14.1" customHeight="1" x14ac:dyDescent="0.2">
      <c r="A39" s="19"/>
      <c r="B39" s="11"/>
      <c r="C39" s="11"/>
      <c r="D39" s="11"/>
      <c r="E39" s="11"/>
      <c r="F39" s="11"/>
      <c r="G39" s="12"/>
    </row>
    <row r="40" spans="1:7" ht="14.1" customHeight="1" x14ac:dyDescent="0.2">
      <c r="A40" s="19"/>
      <c r="B40" s="11"/>
      <c r="C40" s="11"/>
      <c r="D40" s="11"/>
      <c r="E40" s="11"/>
      <c r="F40" s="11"/>
      <c r="G40" s="12"/>
    </row>
    <row r="41" spans="1:7" ht="14.1" customHeight="1" x14ac:dyDescent="0.2"/>
    <row r="42" spans="1:7" ht="14.1" customHeight="1" x14ac:dyDescent="0.2">
      <c r="A42" s="110"/>
    </row>
    <row r="43" spans="1:7" ht="14.1" customHeight="1" x14ac:dyDescent="0.2"/>
    <row r="44" spans="1:7" ht="14.1" customHeight="1" x14ac:dyDescent="0.2">
      <c r="A44" s="34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46.7109375" style="29" customWidth="1"/>
    <col min="2" max="6" width="6.7109375" style="29" customWidth="1"/>
    <col min="7" max="7" width="3.140625" style="29" customWidth="1"/>
    <col min="8" max="8" width="8.7109375" style="29" customWidth="1"/>
    <col min="9" max="15" width="11.42578125" style="29" customWidth="1"/>
    <col min="16" max="16383" width="11.42578125" style="29"/>
    <col min="16384" max="16384" width="17.85546875" style="29" customWidth="1"/>
  </cols>
  <sheetData>
    <row r="1" spans="1:15" s="3" customFormat="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1"/>
    </row>
    <row r="2" spans="1:15" s="3" customFormat="1" ht="14.1" customHeight="1" x14ac:dyDescent="0.2">
      <c r="A2" s="60"/>
      <c r="B2" s="60"/>
      <c r="C2" s="60"/>
      <c r="D2" s="60"/>
      <c r="E2" s="60"/>
      <c r="F2" s="60"/>
      <c r="G2" s="60"/>
      <c r="H2" s="60"/>
      <c r="K2" s="123" t="s">
        <v>257</v>
      </c>
    </row>
    <row r="3" spans="1:15" s="3" customFormat="1" ht="14.1" customHeight="1" x14ac:dyDescent="0.2">
      <c r="A3" s="22" t="s">
        <v>209</v>
      </c>
    </row>
    <row r="4" spans="1:15" s="3" customFormat="1" ht="14.1" customHeight="1" x14ac:dyDescent="0.2">
      <c r="A4" s="22"/>
    </row>
    <row r="5" spans="1:15" s="3" customFormat="1" ht="14.1" customHeight="1" x14ac:dyDescent="0.2">
      <c r="A5" s="70" t="s">
        <v>147</v>
      </c>
    </row>
    <row r="6" spans="1:15" ht="9.9499999999999993" customHeight="1" x14ac:dyDescent="0.2"/>
    <row r="7" spans="1:15" s="3" customFormat="1" ht="14.1" customHeight="1" x14ac:dyDescent="0.2">
      <c r="A7" s="42"/>
      <c r="B7" s="42" t="s">
        <v>50</v>
      </c>
      <c r="C7" s="42"/>
      <c r="D7" s="42"/>
      <c r="E7" s="42"/>
      <c r="F7" s="42"/>
      <c r="G7" s="42"/>
      <c r="H7" s="42" t="s">
        <v>44</v>
      </c>
    </row>
    <row r="8" spans="1:15" s="3" customFormat="1" ht="14.1" customHeight="1" x14ac:dyDescent="0.2">
      <c r="A8" s="61"/>
      <c r="B8" s="43">
        <v>2010</v>
      </c>
      <c r="C8" s="43">
        <v>2011</v>
      </c>
      <c r="D8" s="43">
        <v>2012</v>
      </c>
      <c r="E8" s="43">
        <v>2013</v>
      </c>
      <c r="F8" s="43">
        <v>2014</v>
      </c>
      <c r="G8" s="61"/>
      <c r="H8" s="43">
        <v>2014</v>
      </c>
    </row>
    <row r="9" spans="1:15" ht="14.1" customHeight="1" x14ac:dyDescent="0.2"/>
    <row r="10" spans="1:15" s="3" customFormat="1" ht="14.1" customHeight="1" x14ac:dyDescent="0.2">
      <c r="A10" s="23" t="s">
        <v>20</v>
      </c>
      <c r="B10" s="12">
        <v>626</v>
      </c>
      <c r="C10" s="12">
        <v>653</v>
      </c>
      <c r="D10" s="12">
        <v>641</v>
      </c>
      <c r="E10" s="12">
        <v>645</v>
      </c>
      <c r="F10" s="12">
        <v>668</v>
      </c>
      <c r="G10" s="12"/>
      <c r="H10" s="12">
        <v>107922</v>
      </c>
      <c r="I10" s="12"/>
      <c r="O10" s="12"/>
    </row>
    <row r="11" spans="1:15" s="3" customFormat="1" ht="14.1" customHeight="1" x14ac:dyDescent="0.2">
      <c r="A11" s="66" t="s">
        <v>148</v>
      </c>
      <c r="B11" s="12">
        <v>457</v>
      </c>
      <c r="C11" s="12">
        <v>461</v>
      </c>
      <c r="D11" s="12">
        <v>454</v>
      </c>
      <c r="E11" s="12">
        <v>450</v>
      </c>
      <c r="F11" s="12">
        <v>482</v>
      </c>
      <c r="G11" s="12"/>
      <c r="H11" s="12">
        <v>83257</v>
      </c>
      <c r="I11" s="12"/>
      <c r="O11" s="12"/>
    </row>
    <row r="12" spans="1:15" s="3" customFormat="1" ht="23.1" customHeight="1" x14ac:dyDescent="0.2">
      <c r="A12" s="109" t="s">
        <v>149</v>
      </c>
      <c r="B12" s="12">
        <v>18</v>
      </c>
      <c r="C12" s="12">
        <v>28</v>
      </c>
      <c r="D12" s="12">
        <v>26</v>
      </c>
      <c r="E12" s="12">
        <v>31</v>
      </c>
      <c r="F12" s="12">
        <v>38</v>
      </c>
      <c r="G12" s="12"/>
      <c r="H12" s="12">
        <v>4980</v>
      </c>
      <c r="I12" s="12"/>
      <c r="L12" s="25"/>
      <c r="O12" s="12"/>
    </row>
    <row r="13" spans="1:15" s="3" customFormat="1" ht="14.1" customHeight="1" x14ac:dyDescent="0.2">
      <c r="A13" s="109" t="s">
        <v>150</v>
      </c>
      <c r="B13" s="12">
        <v>44</v>
      </c>
      <c r="C13" s="12">
        <v>42</v>
      </c>
      <c r="D13" s="12">
        <v>43</v>
      </c>
      <c r="E13" s="12">
        <v>37</v>
      </c>
      <c r="F13" s="12">
        <v>41</v>
      </c>
      <c r="G13" s="12"/>
      <c r="H13" s="12">
        <v>8152</v>
      </c>
      <c r="I13" s="12"/>
      <c r="O13" s="12"/>
    </row>
    <row r="14" spans="1:15" s="3" customFormat="1" ht="23.1" customHeight="1" x14ac:dyDescent="0.2">
      <c r="A14" s="109" t="s">
        <v>151</v>
      </c>
      <c r="B14" s="12">
        <v>28</v>
      </c>
      <c r="C14" s="12">
        <v>30</v>
      </c>
      <c r="D14" s="12">
        <v>31</v>
      </c>
      <c r="E14" s="12">
        <v>29</v>
      </c>
      <c r="F14" s="12">
        <v>26</v>
      </c>
      <c r="G14" s="12"/>
      <c r="H14" s="12">
        <v>8952</v>
      </c>
      <c r="I14" s="12"/>
      <c r="O14" s="12"/>
    </row>
    <row r="15" spans="1:15" s="3" customFormat="1" ht="14.1" customHeight="1" x14ac:dyDescent="0.2">
      <c r="A15" s="109" t="s">
        <v>152</v>
      </c>
      <c r="B15" s="12" t="s">
        <v>15</v>
      </c>
      <c r="C15" s="12" t="s">
        <v>15</v>
      </c>
      <c r="D15" s="12" t="s">
        <v>15</v>
      </c>
      <c r="E15" s="12" t="s">
        <v>15</v>
      </c>
      <c r="F15" s="12" t="s">
        <v>15</v>
      </c>
      <c r="G15" s="12"/>
      <c r="H15" s="12">
        <v>109</v>
      </c>
      <c r="I15" s="12"/>
      <c r="O15" s="12"/>
    </row>
    <row r="16" spans="1:15" s="3" customFormat="1" ht="23.1" customHeight="1" x14ac:dyDescent="0.2">
      <c r="A16" s="109" t="s">
        <v>153</v>
      </c>
      <c r="B16" s="12">
        <v>178</v>
      </c>
      <c r="C16" s="12">
        <v>174</v>
      </c>
      <c r="D16" s="12">
        <v>184</v>
      </c>
      <c r="E16" s="12">
        <v>183</v>
      </c>
      <c r="F16" s="12">
        <v>200</v>
      </c>
      <c r="G16" s="12"/>
      <c r="H16" s="12">
        <v>27880</v>
      </c>
      <c r="I16" s="12"/>
      <c r="K16" s="25"/>
      <c r="M16" s="25"/>
      <c r="O16" s="12"/>
    </row>
    <row r="17" spans="1:15" s="3" customFormat="1" ht="14.1" customHeight="1" x14ac:dyDescent="0.2">
      <c r="A17" s="109" t="s">
        <v>154</v>
      </c>
      <c r="B17" s="12">
        <v>64</v>
      </c>
      <c r="C17" s="12">
        <v>79</v>
      </c>
      <c r="D17" s="12">
        <v>60</v>
      </c>
      <c r="E17" s="12">
        <v>63</v>
      </c>
      <c r="F17" s="12">
        <v>60</v>
      </c>
      <c r="G17" s="12"/>
      <c r="H17" s="12">
        <v>9443</v>
      </c>
      <c r="I17" s="12"/>
      <c r="O17" s="12"/>
    </row>
    <row r="18" spans="1:15" s="3" customFormat="1" ht="14.1" customHeight="1" x14ac:dyDescent="0.2">
      <c r="A18" s="109" t="s">
        <v>237</v>
      </c>
      <c r="B18" s="12">
        <v>27</v>
      </c>
      <c r="C18" s="12">
        <v>24</v>
      </c>
      <c r="D18" s="12">
        <v>27</v>
      </c>
      <c r="E18" s="12">
        <v>25</v>
      </c>
      <c r="F18" s="12">
        <v>30</v>
      </c>
      <c r="G18" s="12"/>
      <c r="H18" s="12">
        <v>7695</v>
      </c>
      <c r="I18" s="12"/>
      <c r="O18" s="12"/>
    </row>
    <row r="19" spans="1:15" s="3" customFormat="1" ht="14.1" customHeight="1" x14ac:dyDescent="0.2">
      <c r="A19" s="109" t="s">
        <v>238</v>
      </c>
      <c r="B19" s="12">
        <v>81</v>
      </c>
      <c r="C19" s="12">
        <v>77</v>
      </c>
      <c r="D19" s="12">
        <v>74</v>
      </c>
      <c r="E19" s="12">
        <v>73</v>
      </c>
      <c r="F19" s="12">
        <v>76</v>
      </c>
      <c r="G19" s="12"/>
      <c r="H19" s="12">
        <v>14331</v>
      </c>
      <c r="I19" s="12"/>
      <c r="O19" s="12"/>
    </row>
    <row r="20" spans="1:15" s="3" customFormat="1" ht="23.1" customHeight="1" x14ac:dyDescent="0.2">
      <c r="A20" s="109" t="s">
        <v>248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 s="12"/>
      <c r="H20" s="12">
        <v>312</v>
      </c>
      <c r="I20" s="12"/>
      <c r="O20" s="12"/>
    </row>
    <row r="21" spans="1:15" s="3" customFormat="1" ht="14.1" customHeight="1" x14ac:dyDescent="0.2">
      <c r="A21" s="109" t="s">
        <v>239</v>
      </c>
      <c r="B21" s="12">
        <v>17</v>
      </c>
      <c r="C21" s="12">
        <v>7</v>
      </c>
      <c r="D21" s="12">
        <v>9</v>
      </c>
      <c r="E21" s="12">
        <v>9</v>
      </c>
      <c r="F21" s="12">
        <v>11</v>
      </c>
      <c r="G21" s="12"/>
      <c r="H21" s="12">
        <v>1403</v>
      </c>
      <c r="I21" s="12"/>
      <c r="O21" s="12"/>
    </row>
    <row r="22" spans="1:15" s="3" customFormat="1" ht="14.1" customHeight="1" x14ac:dyDescent="0.2">
      <c r="A22" s="66" t="s">
        <v>155</v>
      </c>
      <c r="B22" s="12">
        <v>169</v>
      </c>
      <c r="C22" s="12">
        <v>192</v>
      </c>
      <c r="D22" s="12">
        <v>187</v>
      </c>
      <c r="E22" s="12">
        <v>195</v>
      </c>
      <c r="F22" s="12">
        <v>186</v>
      </c>
      <c r="G22" s="12"/>
      <c r="H22" s="12">
        <v>24665</v>
      </c>
      <c r="I22" s="12"/>
      <c r="O22" s="12"/>
    </row>
    <row r="23" spans="1:15" s="3" customFormat="1" ht="14.1" customHeight="1" x14ac:dyDescent="0.2">
      <c r="A23" s="40"/>
      <c r="B23" s="40"/>
      <c r="C23" s="40"/>
      <c r="D23" s="40"/>
      <c r="E23" s="40"/>
      <c r="F23" s="40"/>
      <c r="G23" s="40"/>
      <c r="H23" s="40"/>
      <c r="I23" s="29"/>
    </row>
    <row r="24" spans="1:15" s="3" customFormat="1" ht="14.1" customHeight="1" x14ac:dyDescent="0.2">
      <c r="A24" s="39" t="s">
        <v>183</v>
      </c>
      <c r="B24" s="12"/>
      <c r="C24" s="12"/>
      <c r="D24" s="12"/>
      <c r="E24" s="12"/>
      <c r="F24" s="12"/>
      <c r="G24" s="12"/>
      <c r="H24" s="12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8" style="29" customWidth="1"/>
    <col min="2" max="2" width="7.7109375" style="29" customWidth="1"/>
    <col min="3" max="5" width="8.85546875" style="29" customWidth="1"/>
    <col min="6" max="6" width="8.85546875" style="26" customWidth="1"/>
    <col min="7" max="7" width="4" style="29" customWidth="1"/>
    <col min="8" max="8" width="13.42578125" style="26" customWidth="1"/>
    <col min="9" max="17" width="11.42578125" style="29" customWidth="1"/>
    <col min="18" max="16383" width="11.42578125" style="29"/>
    <col min="16384" max="16384" width="14.7109375" style="29" customWidth="1"/>
  </cols>
  <sheetData>
    <row r="1" spans="1:11" s="3" customFormat="1" ht="14.1" customHeight="1" thickBot="1" x14ac:dyDescent="0.25">
      <c r="A1" s="1" t="s">
        <v>216</v>
      </c>
      <c r="B1" s="2"/>
      <c r="C1" s="2"/>
      <c r="D1" s="2"/>
      <c r="E1" s="2"/>
      <c r="F1" s="72"/>
      <c r="G1" s="2"/>
      <c r="H1" s="72"/>
    </row>
    <row r="2" spans="1:11" s="3" customFormat="1" ht="14.1" customHeight="1" x14ac:dyDescent="0.2">
      <c r="A2" s="60"/>
      <c r="B2" s="60"/>
      <c r="C2" s="60"/>
      <c r="D2" s="60"/>
      <c r="E2" s="60"/>
      <c r="F2" s="5"/>
      <c r="G2" s="60"/>
      <c r="H2" s="5"/>
      <c r="K2" s="123" t="s">
        <v>257</v>
      </c>
    </row>
    <row r="3" spans="1:11" s="3" customFormat="1" ht="14.1" customHeight="1" x14ac:dyDescent="0.2">
      <c r="A3" s="22" t="s">
        <v>210</v>
      </c>
      <c r="F3" s="26"/>
      <c r="H3" s="26"/>
    </row>
    <row r="4" spans="1:11" s="3" customFormat="1" ht="12" customHeight="1" x14ac:dyDescent="0.2">
      <c r="A4" s="22" t="s">
        <v>192</v>
      </c>
      <c r="F4" s="26"/>
      <c r="H4" s="26"/>
    </row>
    <row r="5" spans="1:11" s="3" customFormat="1" ht="14.1" customHeight="1" x14ac:dyDescent="0.2">
      <c r="A5" s="22"/>
      <c r="F5" s="26"/>
      <c r="H5" s="26"/>
    </row>
    <row r="6" spans="1:11" s="3" customFormat="1" ht="14.1" customHeight="1" x14ac:dyDescent="0.2">
      <c r="A6" s="70" t="s">
        <v>167</v>
      </c>
      <c r="F6" s="26"/>
      <c r="H6" s="26"/>
    </row>
    <row r="7" spans="1:11" ht="9.9499999999999993" customHeight="1" x14ac:dyDescent="0.2"/>
    <row r="8" spans="1:11" ht="14.1" customHeight="1" x14ac:dyDescent="0.2">
      <c r="A8" s="42"/>
      <c r="B8" s="42" t="s">
        <v>50</v>
      </c>
      <c r="C8" s="42"/>
      <c r="D8" s="42"/>
      <c r="E8" s="42"/>
      <c r="F8" s="55"/>
      <c r="G8" s="42"/>
      <c r="H8" s="42" t="s">
        <v>44</v>
      </c>
    </row>
    <row r="9" spans="1:11" ht="14.1" customHeight="1" x14ac:dyDescent="0.2">
      <c r="A9" s="61"/>
      <c r="B9" s="43">
        <v>2009</v>
      </c>
      <c r="C9" s="43">
        <v>2010</v>
      </c>
      <c r="D9" s="8">
        <v>2011</v>
      </c>
      <c r="E9" s="8">
        <v>2012</v>
      </c>
      <c r="F9" s="8">
        <v>2013</v>
      </c>
      <c r="G9" s="61"/>
      <c r="H9" s="8">
        <v>2013</v>
      </c>
    </row>
    <row r="10" spans="1:11" ht="14.1" customHeight="1" x14ac:dyDescent="0.2">
      <c r="D10" s="26"/>
      <c r="E10" s="26"/>
    </row>
    <row r="11" spans="1:11" s="3" customFormat="1" ht="14.1" customHeight="1" x14ac:dyDescent="0.2">
      <c r="A11" s="23" t="s">
        <v>176</v>
      </c>
      <c r="B11" s="12">
        <v>16625</v>
      </c>
      <c r="C11" s="12">
        <v>14126</v>
      </c>
      <c r="D11" s="12">
        <v>10189</v>
      </c>
      <c r="E11" s="12">
        <v>9387</v>
      </c>
      <c r="F11" s="12">
        <v>9651</v>
      </c>
      <c r="G11" s="12"/>
      <c r="H11" s="12">
        <v>1071063</v>
      </c>
      <c r="I11" s="12"/>
      <c r="J11"/>
      <c r="K11"/>
    </row>
    <row r="12" spans="1:11" s="3" customFormat="1" ht="14.1" customHeight="1" x14ac:dyDescent="0.2">
      <c r="A12" s="19" t="s">
        <v>177</v>
      </c>
      <c r="B12" s="12">
        <v>8816</v>
      </c>
      <c r="C12" s="12">
        <v>7714</v>
      </c>
      <c r="D12" s="12">
        <v>6780</v>
      </c>
      <c r="E12" s="12">
        <v>6482</v>
      </c>
      <c r="F12" s="12">
        <v>7909</v>
      </c>
      <c r="G12" s="12"/>
      <c r="H12" s="12">
        <v>830215</v>
      </c>
      <c r="I12" s="12"/>
      <c r="J12"/>
      <c r="K12"/>
    </row>
    <row r="13" spans="1:11" s="3" customFormat="1" ht="14.1" customHeight="1" x14ac:dyDescent="0.2">
      <c r="A13" s="19" t="s">
        <v>178</v>
      </c>
      <c r="B13" s="12">
        <v>4358</v>
      </c>
      <c r="C13" s="12">
        <v>6412</v>
      </c>
      <c r="D13" s="12">
        <v>3409</v>
      </c>
      <c r="E13" s="12">
        <v>2905</v>
      </c>
      <c r="F13" s="12">
        <v>1742</v>
      </c>
      <c r="G13" s="12"/>
      <c r="H13" s="12">
        <v>211795</v>
      </c>
      <c r="I13" s="12"/>
      <c r="J13"/>
      <c r="K13"/>
    </row>
    <row r="14" spans="1:11" s="3" customFormat="1" ht="14.1" customHeight="1" x14ac:dyDescent="0.2">
      <c r="A14" s="19" t="s">
        <v>179</v>
      </c>
      <c r="B14" s="12">
        <v>3451</v>
      </c>
      <c r="C14" s="12" t="s">
        <v>15</v>
      </c>
      <c r="D14" s="12" t="s">
        <v>15</v>
      </c>
      <c r="E14" s="12" t="s">
        <v>15</v>
      </c>
      <c r="F14" s="12" t="s">
        <v>15</v>
      </c>
      <c r="G14" s="12"/>
      <c r="H14" s="12">
        <v>29054</v>
      </c>
      <c r="I14" s="12"/>
      <c r="J14"/>
      <c r="K14"/>
    </row>
    <row r="15" spans="1:11" s="3" customFormat="1" ht="14.1" customHeight="1" x14ac:dyDescent="0.2">
      <c r="A15" s="19" t="s">
        <v>180</v>
      </c>
      <c r="B15" s="49">
        <v>0.21</v>
      </c>
      <c r="C15" s="49">
        <v>0.18</v>
      </c>
      <c r="D15" s="49">
        <v>0.13</v>
      </c>
      <c r="E15" s="49">
        <v>0.12</v>
      </c>
      <c r="F15" s="49">
        <v>0.12</v>
      </c>
      <c r="G15" s="49"/>
      <c r="H15" s="49">
        <v>0.1</v>
      </c>
      <c r="I15" s="49"/>
      <c r="J15"/>
      <c r="K15"/>
    </row>
    <row r="16" spans="1:11" ht="14.1" customHeight="1" x14ac:dyDescent="0.2">
      <c r="A16" s="40"/>
      <c r="B16" s="40"/>
      <c r="C16" s="40"/>
      <c r="D16" s="40"/>
      <c r="E16" s="40"/>
      <c r="F16" s="73"/>
      <c r="G16" s="40"/>
      <c r="H16" s="73"/>
      <c r="J16"/>
      <c r="K16"/>
    </row>
    <row r="17" spans="1:11" ht="14.1" customHeight="1" x14ac:dyDescent="0.2">
      <c r="A17" s="39" t="s">
        <v>183</v>
      </c>
      <c r="B17" s="12"/>
      <c r="C17" s="12"/>
      <c r="D17" s="12"/>
      <c r="E17" s="12"/>
      <c r="F17" s="12"/>
      <c r="G17" s="39"/>
      <c r="H17" s="12"/>
      <c r="J17"/>
      <c r="K17"/>
    </row>
    <row r="18" spans="1:11" ht="14.1" customHeight="1" x14ac:dyDescent="0.2">
      <c r="A18" s="39"/>
      <c r="B18" s="12"/>
      <c r="C18" s="12"/>
      <c r="D18" s="12"/>
      <c r="E18" s="12"/>
      <c r="F18" s="12"/>
      <c r="G18" s="39"/>
      <c r="H18" s="12"/>
      <c r="J18"/>
      <c r="K18"/>
    </row>
    <row r="19" spans="1:11" ht="14.1" customHeight="1" x14ac:dyDescent="0.2">
      <c r="A19" s="39"/>
      <c r="B19" s="12"/>
      <c r="C19" s="12"/>
      <c r="D19" s="12"/>
      <c r="E19" s="12"/>
      <c r="F19" s="12"/>
      <c r="G19" s="39"/>
      <c r="H19" s="12"/>
    </row>
    <row r="20" spans="1:11" s="3" customFormat="1" ht="14.1" customHeight="1" x14ac:dyDescent="0.2">
      <c r="A20" s="22" t="s">
        <v>211</v>
      </c>
      <c r="F20" s="26"/>
      <c r="H20" s="26"/>
    </row>
    <row r="21" spans="1:11" s="3" customFormat="1" ht="12" customHeight="1" x14ac:dyDescent="0.2">
      <c r="A21" s="22" t="s">
        <v>193</v>
      </c>
      <c r="F21" s="26"/>
      <c r="H21" s="26"/>
    </row>
    <row r="22" spans="1:11" s="3" customFormat="1" ht="14.1" customHeight="1" x14ac:dyDescent="0.2">
      <c r="A22" s="22"/>
      <c r="F22" s="26"/>
      <c r="H22" s="26"/>
    </row>
    <row r="23" spans="1:11" s="3" customFormat="1" ht="14.1" customHeight="1" x14ac:dyDescent="0.2">
      <c r="A23" s="70" t="s">
        <v>167</v>
      </c>
      <c r="F23" s="26"/>
      <c r="H23" s="26"/>
    </row>
    <row r="24" spans="1:11" ht="9.9499999999999993" customHeight="1" x14ac:dyDescent="0.2"/>
    <row r="25" spans="1:11" ht="14.1" customHeight="1" x14ac:dyDescent="0.2">
      <c r="A25" s="42"/>
      <c r="B25" s="42" t="s">
        <v>50</v>
      </c>
      <c r="C25" s="42"/>
      <c r="D25" s="42"/>
      <c r="E25" s="42"/>
      <c r="F25" s="55"/>
      <c r="G25" s="42"/>
      <c r="H25" s="42" t="s">
        <v>44</v>
      </c>
    </row>
    <row r="26" spans="1:11" ht="14.1" customHeight="1" x14ac:dyDescent="0.2">
      <c r="A26" s="61"/>
      <c r="B26" s="43">
        <v>2009</v>
      </c>
      <c r="C26" s="43">
        <v>2010</v>
      </c>
      <c r="D26" s="8">
        <v>2011</v>
      </c>
      <c r="E26" s="8">
        <v>2012</v>
      </c>
      <c r="F26" s="8">
        <v>2013</v>
      </c>
      <c r="G26" s="61"/>
      <c r="H26" s="8">
        <v>2013</v>
      </c>
    </row>
    <row r="27" spans="1:11" ht="14.1" customHeight="1" x14ac:dyDescent="0.2">
      <c r="D27" s="26"/>
      <c r="E27" s="26"/>
    </row>
    <row r="28" spans="1:11" s="3" customFormat="1" ht="14.1" customHeight="1" x14ac:dyDescent="0.2">
      <c r="A28" s="23" t="s">
        <v>20</v>
      </c>
      <c r="B28" s="12">
        <v>16625</v>
      </c>
      <c r="C28" s="12">
        <v>14126</v>
      </c>
      <c r="D28" s="12">
        <v>10189</v>
      </c>
      <c r="E28" s="12">
        <v>9387</v>
      </c>
      <c r="F28" s="12">
        <v>9651</v>
      </c>
      <c r="G28" s="12"/>
      <c r="H28" s="12">
        <v>1071063</v>
      </c>
      <c r="I28" s="12"/>
      <c r="K28" s="25"/>
    </row>
    <row r="29" spans="1:11" s="3" customFormat="1" ht="14.1" customHeight="1" x14ac:dyDescent="0.2">
      <c r="A29" s="19" t="s">
        <v>172</v>
      </c>
      <c r="B29" s="12">
        <v>10073</v>
      </c>
      <c r="C29" s="12">
        <v>7523</v>
      </c>
      <c r="D29" s="12">
        <v>4793</v>
      </c>
      <c r="E29" s="12">
        <v>4882</v>
      </c>
      <c r="F29" s="12">
        <v>4422</v>
      </c>
      <c r="G29" s="12"/>
      <c r="H29" s="12">
        <v>397815</v>
      </c>
      <c r="I29" s="12"/>
      <c r="K29" s="25"/>
    </row>
    <row r="30" spans="1:11" s="3" customFormat="1" ht="14.1" customHeight="1" x14ac:dyDescent="0.2">
      <c r="A30" s="19" t="s">
        <v>173</v>
      </c>
      <c r="B30" s="12">
        <v>66</v>
      </c>
      <c r="C30" s="12" t="s">
        <v>15</v>
      </c>
      <c r="D30" s="12">
        <v>824</v>
      </c>
      <c r="E30" s="12">
        <v>80</v>
      </c>
      <c r="F30" s="12">
        <v>859</v>
      </c>
      <c r="G30" s="12"/>
      <c r="H30" s="12">
        <v>229685</v>
      </c>
      <c r="I30" s="12"/>
      <c r="K30" s="25"/>
    </row>
    <row r="31" spans="1:11" s="3" customFormat="1" ht="14.1" customHeight="1" x14ac:dyDescent="0.2">
      <c r="A31" s="19" t="s">
        <v>174</v>
      </c>
      <c r="B31" s="12">
        <v>46</v>
      </c>
      <c r="C31" s="12" t="s">
        <v>15</v>
      </c>
      <c r="D31" s="12">
        <v>8</v>
      </c>
      <c r="E31" s="12">
        <v>23</v>
      </c>
      <c r="F31" s="12">
        <v>15</v>
      </c>
      <c r="G31" s="12"/>
      <c r="H31" s="12">
        <v>48445</v>
      </c>
      <c r="I31" s="12"/>
      <c r="K31" s="25"/>
    </row>
    <row r="32" spans="1:11" s="3" customFormat="1" ht="14.1" customHeight="1" x14ac:dyDescent="0.2">
      <c r="A32" s="19" t="s">
        <v>175</v>
      </c>
      <c r="B32" s="12">
        <v>6440</v>
      </c>
      <c r="C32" s="12">
        <v>6604</v>
      </c>
      <c r="D32" s="12">
        <v>4564</v>
      </c>
      <c r="E32" s="12">
        <v>4403</v>
      </c>
      <c r="F32" s="12">
        <v>4355</v>
      </c>
      <c r="G32" s="12"/>
      <c r="H32" s="12">
        <v>395119</v>
      </c>
      <c r="I32" s="12"/>
      <c r="K32" s="25"/>
    </row>
    <row r="33" spans="1:17" ht="14.1" customHeight="1" x14ac:dyDescent="0.2">
      <c r="A33" s="40"/>
      <c r="B33" s="40"/>
      <c r="C33" s="40"/>
      <c r="D33" s="40"/>
      <c r="E33" s="40"/>
      <c r="F33" s="73"/>
      <c r="G33" s="40"/>
      <c r="H33" s="73"/>
    </row>
    <row r="34" spans="1:17" ht="14.1" customHeight="1" x14ac:dyDescent="0.2">
      <c r="A34" s="39" t="s">
        <v>183</v>
      </c>
      <c r="B34" s="12"/>
      <c r="C34" s="12"/>
      <c r="D34" s="12"/>
      <c r="E34" s="12"/>
      <c r="F34" s="12"/>
      <c r="G34" s="39"/>
      <c r="H34" s="12"/>
    </row>
    <row r="35" spans="1:17" ht="14.1" customHeight="1" x14ac:dyDescent="0.2">
      <c r="A35" s="47"/>
    </row>
    <row r="36" spans="1:17" ht="14.1" customHeight="1" x14ac:dyDescent="0.2">
      <c r="A36" s="47"/>
    </row>
    <row r="37" spans="1:17" s="3" customFormat="1" ht="14.1" customHeight="1" x14ac:dyDescent="0.2">
      <c r="A37" s="22" t="s">
        <v>212</v>
      </c>
      <c r="F37" s="26"/>
      <c r="H37" s="26"/>
    </row>
    <row r="38" spans="1:17" s="3" customFormat="1" ht="12" customHeight="1" x14ac:dyDescent="0.2">
      <c r="A38" s="22" t="s">
        <v>192</v>
      </c>
      <c r="F38" s="26"/>
      <c r="H38" s="26"/>
    </row>
    <row r="39" spans="1:17" s="3" customFormat="1" ht="14.1" customHeight="1" x14ac:dyDescent="0.2">
      <c r="A39" s="22"/>
      <c r="F39" s="26"/>
      <c r="H39" s="26"/>
    </row>
    <row r="40" spans="1:17" s="3" customFormat="1" ht="14.1" customHeight="1" x14ac:dyDescent="0.2">
      <c r="A40" s="70" t="s">
        <v>167</v>
      </c>
      <c r="F40" s="26"/>
      <c r="H40" s="26"/>
    </row>
    <row r="41" spans="1:17" ht="9.9499999999999993" customHeight="1" x14ac:dyDescent="0.2"/>
    <row r="42" spans="1:17" ht="14.1" customHeight="1" x14ac:dyDescent="0.2">
      <c r="A42" s="42"/>
      <c r="B42" s="42" t="s">
        <v>50</v>
      </c>
      <c r="C42" s="42"/>
      <c r="D42" s="42"/>
      <c r="E42" s="42"/>
      <c r="F42" s="55"/>
      <c r="G42" s="42"/>
      <c r="H42" s="42" t="s">
        <v>44</v>
      </c>
    </row>
    <row r="43" spans="1:17" ht="14.1" customHeight="1" x14ac:dyDescent="0.2">
      <c r="A43" s="61"/>
      <c r="B43" s="43">
        <v>2009</v>
      </c>
      <c r="C43" s="43">
        <v>2010</v>
      </c>
      <c r="D43" s="43">
        <v>2011</v>
      </c>
      <c r="E43" s="8">
        <v>2012</v>
      </c>
      <c r="F43" s="8">
        <v>2013</v>
      </c>
      <c r="G43" s="44"/>
      <c r="H43" s="8">
        <v>2013</v>
      </c>
    </row>
    <row r="44" spans="1:17" ht="14.1" customHeight="1" x14ac:dyDescent="0.2">
      <c r="E44" s="26"/>
    </row>
    <row r="45" spans="1:17" s="3" customFormat="1" ht="14.1" customHeight="1" x14ac:dyDescent="0.2">
      <c r="A45" s="23" t="s">
        <v>20</v>
      </c>
      <c r="B45" s="12">
        <v>29841</v>
      </c>
      <c r="C45" s="12">
        <v>16967</v>
      </c>
      <c r="D45" s="12">
        <v>13382</v>
      </c>
      <c r="E45" s="12">
        <v>9428</v>
      </c>
      <c r="F45" s="12">
        <v>9447</v>
      </c>
      <c r="G45" s="12"/>
      <c r="H45" s="12">
        <v>1658976</v>
      </c>
      <c r="I45" s="12"/>
      <c r="J45" s="155"/>
      <c r="K45" s="154"/>
      <c r="L45" s="154"/>
      <c r="N45" s="25"/>
      <c r="O45" s="25"/>
      <c r="P45" s="25"/>
      <c r="Q45" s="25"/>
    </row>
    <row r="46" spans="1:17" s="3" customFormat="1" ht="14.1" customHeight="1" x14ac:dyDescent="0.2">
      <c r="A46" s="19" t="s">
        <v>156</v>
      </c>
      <c r="B46" s="12">
        <v>2257</v>
      </c>
      <c r="C46" s="12">
        <v>1859</v>
      </c>
      <c r="D46" s="12">
        <v>1909</v>
      </c>
      <c r="E46" s="12">
        <v>1874</v>
      </c>
      <c r="F46" s="12">
        <v>1878</v>
      </c>
      <c r="G46" s="12"/>
      <c r="H46" s="12">
        <v>573315</v>
      </c>
      <c r="I46" s="12"/>
      <c r="J46" s="155"/>
      <c r="K46" s="154"/>
      <c r="L46" s="154"/>
    </row>
    <row r="47" spans="1:17" s="3" customFormat="1" ht="14.1" customHeight="1" x14ac:dyDescent="0.2">
      <c r="A47" s="19" t="s">
        <v>157</v>
      </c>
      <c r="B47" s="12">
        <v>11581</v>
      </c>
      <c r="C47" s="12">
        <v>7822</v>
      </c>
      <c r="D47" s="12">
        <v>7238</v>
      </c>
      <c r="E47" s="12">
        <v>6252</v>
      </c>
      <c r="F47" s="12">
        <v>6281</v>
      </c>
      <c r="G47" s="12"/>
      <c r="H47" s="12">
        <v>622708</v>
      </c>
      <c r="I47" s="12"/>
      <c r="J47"/>
      <c r="K47"/>
      <c r="L47"/>
    </row>
    <row r="48" spans="1:17" s="3" customFormat="1" ht="14.1" customHeight="1" x14ac:dyDescent="0.2">
      <c r="A48" s="19" t="s">
        <v>158</v>
      </c>
      <c r="B48" s="12" t="s">
        <v>15</v>
      </c>
      <c r="C48" s="12" t="s">
        <v>15</v>
      </c>
      <c r="D48" s="12" t="s">
        <v>15</v>
      </c>
      <c r="E48" s="12" t="s">
        <v>15</v>
      </c>
      <c r="F48" s="12" t="s">
        <v>15</v>
      </c>
      <c r="G48" s="12"/>
      <c r="H48" s="12">
        <v>572</v>
      </c>
      <c r="I48" s="12"/>
      <c r="J48"/>
      <c r="K48"/>
      <c r="L48"/>
    </row>
    <row r="49" spans="1:12" s="3" customFormat="1" ht="14.1" customHeight="1" x14ac:dyDescent="0.2">
      <c r="A49" s="19" t="s">
        <v>159</v>
      </c>
      <c r="B49" s="12">
        <v>1194</v>
      </c>
      <c r="C49" s="12">
        <v>1042</v>
      </c>
      <c r="D49" s="12">
        <v>911</v>
      </c>
      <c r="E49" s="12">
        <v>775</v>
      </c>
      <c r="F49" s="12">
        <v>756</v>
      </c>
      <c r="G49" s="12"/>
      <c r="H49" s="12">
        <v>319768</v>
      </c>
      <c r="I49" s="12"/>
      <c r="J49"/>
      <c r="K49"/>
      <c r="L49"/>
    </row>
    <row r="50" spans="1:12" s="3" customFormat="1" ht="14.1" customHeight="1" x14ac:dyDescent="0.2">
      <c r="A50" s="19" t="s">
        <v>160</v>
      </c>
      <c r="B50" s="12">
        <v>14687</v>
      </c>
      <c r="C50" s="12">
        <v>6198</v>
      </c>
      <c r="D50" s="12">
        <v>3245</v>
      </c>
      <c r="E50" s="12">
        <v>457</v>
      </c>
      <c r="F50" s="12">
        <v>527</v>
      </c>
      <c r="G50" s="12"/>
      <c r="H50" s="12">
        <v>122811</v>
      </c>
      <c r="I50" s="12"/>
      <c r="J50"/>
      <c r="K50"/>
      <c r="L50"/>
    </row>
    <row r="51" spans="1:12" s="3" customFormat="1" ht="14.1" customHeight="1" x14ac:dyDescent="0.2">
      <c r="A51" s="19" t="s">
        <v>161</v>
      </c>
      <c r="B51" s="12">
        <v>122</v>
      </c>
      <c r="C51" s="12">
        <v>47</v>
      </c>
      <c r="D51" s="12">
        <v>79</v>
      </c>
      <c r="E51" s="12">
        <v>70</v>
      </c>
      <c r="F51" s="12">
        <v>4</v>
      </c>
      <c r="G51" s="12"/>
      <c r="H51" s="12">
        <v>17837</v>
      </c>
      <c r="I51" s="12"/>
      <c r="J51"/>
      <c r="K51"/>
      <c r="L51"/>
    </row>
    <row r="52" spans="1:12" s="3" customFormat="1" ht="14.1" customHeight="1" x14ac:dyDescent="0.2">
      <c r="A52" s="19" t="s">
        <v>162</v>
      </c>
      <c r="B52" s="12" t="s">
        <v>15</v>
      </c>
      <c r="C52" s="12" t="s">
        <v>15</v>
      </c>
      <c r="D52" s="12" t="s">
        <v>15</v>
      </c>
      <c r="E52" s="12" t="s">
        <v>15</v>
      </c>
      <c r="F52" s="12" t="s">
        <v>15</v>
      </c>
      <c r="G52" s="12"/>
      <c r="H52" s="12">
        <v>1965</v>
      </c>
      <c r="I52" s="12"/>
      <c r="J52"/>
      <c r="K52"/>
      <c r="L52"/>
    </row>
    <row r="53" spans="1:12" ht="14.1" customHeight="1" x14ac:dyDescent="0.2">
      <c r="A53" s="40"/>
      <c r="B53" s="40"/>
      <c r="C53" s="40"/>
      <c r="D53" s="40"/>
      <c r="E53" s="40"/>
      <c r="F53" s="73"/>
      <c r="G53" s="40"/>
      <c r="H53" s="73"/>
    </row>
    <row r="54" spans="1:12" ht="14.1" customHeight="1" x14ac:dyDescent="0.2">
      <c r="A54" s="39" t="s">
        <v>183</v>
      </c>
      <c r="B54" s="12"/>
      <c r="C54" s="12"/>
      <c r="D54" s="12"/>
      <c r="E54" s="12"/>
      <c r="F54" s="12"/>
      <c r="G54" s="39"/>
      <c r="H54" s="12"/>
    </row>
    <row r="55" spans="1:12" ht="12" customHeight="1" x14ac:dyDescent="0.2">
      <c r="A55" s="71" t="s">
        <v>449</v>
      </c>
    </row>
    <row r="56" spans="1:12" x14ac:dyDescent="0.2">
      <c r="A56" s="71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36.7109375" style="29" customWidth="1"/>
    <col min="2" max="6" width="8.28515625" style="29" customWidth="1"/>
    <col min="7" max="7" width="4.28515625" style="29" customWidth="1"/>
    <col min="8" max="8" width="9.7109375" style="29" customWidth="1"/>
    <col min="9" max="12" width="11.42578125" style="29" customWidth="1"/>
    <col min="13" max="16383" width="11.42578125" style="29"/>
    <col min="16384" max="16384" width="14.85546875" style="29" customWidth="1"/>
  </cols>
  <sheetData>
    <row r="1" spans="1:12" s="3" customFormat="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2" s="3" customFormat="1" ht="14.1" customHeight="1" x14ac:dyDescent="0.2">
      <c r="A2" s="60"/>
      <c r="B2" s="60"/>
      <c r="C2" s="60"/>
      <c r="D2" s="60"/>
      <c r="E2" s="60"/>
      <c r="F2" s="60"/>
      <c r="G2" s="60"/>
      <c r="H2" s="60"/>
      <c r="K2" s="123" t="s">
        <v>257</v>
      </c>
    </row>
    <row r="3" spans="1:12" s="3" customFormat="1" ht="14.1" customHeight="1" x14ac:dyDescent="0.2">
      <c r="A3" s="22" t="s">
        <v>451</v>
      </c>
    </row>
    <row r="4" spans="1:12" s="3" customFormat="1" ht="12" customHeight="1" x14ac:dyDescent="0.2">
      <c r="A4" s="22" t="s">
        <v>453</v>
      </c>
    </row>
    <row r="5" spans="1:12" s="3" customFormat="1" ht="14.1" customHeight="1" x14ac:dyDescent="0.2">
      <c r="A5" s="22"/>
    </row>
    <row r="6" spans="1:12" ht="14.1" customHeight="1" x14ac:dyDescent="0.2">
      <c r="A6" s="70" t="s">
        <v>450</v>
      </c>
    </row>
    <row r="7" spans="1:12" s="47" customFormat="1" ht="9.9499999999999993" customHeight="1" x14ac:dyDescent="0.15"/>
    <row r="8" spans="1:12" ht="14.1" customHeight="1" x14ac:dyDescent="0.2">
      <c r="A8" s="42"/>
      <c r="B8" s="42" t="s">
        <v>50</v>
      </c>
      <c r="C8" s="42"/>
      <c r="D8" s="42"/>
      <c r="E8" s="42"/>
      <c r="F8" s="55"/>
      <c r="G8" s="42"/>
      <c r="H8" s="42" t="s">
        <v>44</v>
      </c>
    </row>
    <row r="9" spans="1:12" ht="14.1" customHeight="1" x14ac:dyDescent="0.2">
      <c r="A9" s="61"/>
      <c r="B9" s="43">
        <v>2010</v>
      </c>
      <c r="C9" s="43">
        <v>2011</v>
      </c>
      <c r="D9" s="8">
        <v>2012</v>
      </c>
      <c r="E9" s="43">
        <v>2013</v>
      </c>
      <c r="F9" s="43">
        <v>2014</v>
      </c>
      <c r="G9" s="61"/>
      <c r="H9" s="43">
        <v>2014</v>
      </c>
    </row>
    <row r="10" spans="1:12" s="75" customFormat="1" ht="14.1" customHeight="1" x14ac:dyDescent="0.2">
      <c r="A10" s="74"/>
      <c r="B10" s="74"/>
      <c r="C10" s="74"/>
      <c r="D10" s="74"/>
      <c r="E10" s="74"/>
      <c r="F10" s="74"/>
      <c r="H10" s="74"/>
    </row>
    <row r="11" spans="1:12" s="47" customFormat="1" ht="14.1" customHeight="1" x14ac:dyDescent="0.15">
      <c r="A11" s="76" t="s">
        <v>20</v>
      </c>
      <c r="B11" s="77">
        <v>234</v>
      </c>
      <c r="C11" s="77">
        <v>238</v>
      </c>
      <c r="D11" s="77">
        <v>261</v>
      </c>
      <c r="E11" s="77">
        <v>197</v>
      </c>
      <c r="F11" s="77">
        <v>250</v>
      </c>
      <c r="H11" s="77">
        <v>26179</v>
      </c>
      <c r="I11" s="77"/>
      <c r="L11" s="77"/>
    </row>
    <row r="12" spans="1:12" s="47" customFormat="1" ht="14.1" customHeight="1" x14ac:dyDescent="0.15">
      <c r="A12" s="10" t="s">
        <v>163</v>
      </c>
      <c r="B12" s="77">
        <v>149</v>
      </c>
      <c r="C12" s="77">
        <v>156</v>
      </c>
      <c r="D12" s="77">
        <v>146</v>
      </c>
      <c r="E12" s="77">
        <v>133</v>
      </c>
      <c r="F12" s="77">
        <v>172</v>
      </c>
      <c r="H12" s="77">
        <v>19235</v>
      </c>
      <c r="I12" s="77"/>
      <c r="J12" s="77"/>
      <c r="L12" s="77"/>
    </row>
    <row r="13" spans="1:12" s="47" customFormat="1" ht="14.1" customHeight="1" x14ac:dyDescent="0.15">
      <c r="A13" s="10" t="s">
        <v>181</v>
      </c>
      <c r="B13" s="77">
        <v>36</v>
      </c>
      <c r="C13" s="77">
        <v>57</v>
      </c>
      <c r="D13" s="77">
        <v>67</v>
      </c>
      <c r="E13" s="77">
        <v>35</v>
      </c>
      <c r="F13" s="77">
        <v>46</v>
      </c>
      <c r="H13" s="77">
        <v>4403</v>
      </c>
      <c r="I13" s="77"/>
      <c r="J13" s="77"/>
      <c r="L13" s="77"/>
    </row>
    <row r="14" spans="1:12" s="47" customFormat="1" ht="14.1" customHeight="1" x14ac:dyDescent="0.15">
      <c r="A14" s="10" t="s">
        <v>164</v>
      </c>
      <c r="B14" s="77">
        <v>32</v>
      </c>
      <c r="C14" s="77">
        <v>14</v>
      </c>
      <c r="D14" s="77">
        <v>33</v>
      </c>
      <c r="E14" s="77">
        <v>26</v>
      </c>
      <c r="F14" s="77">
        <v>26</v>
      </c>
      <c r="H14" s="77">
        <v>1786</v>
      </c>
      <c r="I14" s="77"/>
      <c r="L14" s="77"/>
    </row>
    <row r="15" spans="1:12" s="47" customFormat="1" ht="14.1" customHeight="1" x14ac:dyDescent="0.15">
      <c r="A15" s="10" t="s">
        <v>12</v>
      </c>
      <c r="B15" s="77">
        <v>17</v>
      </c>
      <c r="C15" s="77">
        <v>11</v>
      </c>
      <c r="D15" s="77">
        <v>15</v>
      </c>
      <c r="E15" s="77">
        <v>3</v>
      </c>
      <c r="F15" s="77">
        <v>6</v>
      </c>
      <c r="H15" s="77">
        <v>755</v>
      </c>
      <c r="I15" s="77"/>
    </row>
    <row r="16" spans="1:12" s="47" customFormat="1" ht="14.1" customHeight="1" x14ac:dyDescent="0.15">
      <c r="A16" s="40"/>
      <c r="B16" s="40"/>
      <c r="C16" s="40"/>
      <c r="D16" s="40"/>
      <c r="E16" s="40"/>
      <c r="F16" s="40"/>
      <c r="G16" s="40"/>
      <c r="H16" s="40"/>
    </row>
    <row r="17" spans="1:11" s="47" customFormat="1" ht="14.1" customHeight="1" x14ac:dyDescent="0.15">
      <c r="A17" s="39" t="s">
        <v>183</v>
      </c>
      <c r="B17" s="12"/>
      <c r="C17" s="12"/>
      <c r="D17" s="12"/>
      <c r="E17" s="12"/>
      <c r="F17" s="12"/>
      <c r="G17" s="12"/>
      <c r="H17" s="12"/>
    </row>
    <row r="18" spans="1:11" s="47" customFormat="1" ht="14.1" customHeight="1" x14ac:dyDescent="0.15"/>
    <row r="19" spans="1:11" s="3" customFormat="1" ht="14.1" customHeight="1" x14ac:dyDescent="0.2">
      <c r="A19" s="60"/>
      <c r="B19" s="60"/>
      <c r="C19" s="60"/>
      <c r="D19" s="60"/>
      <c r="E19" s="60"/>
      <c r="F19" s="60"/>
      <c r="H19" s="60"/>
    </row>
    <row r="20" spans="1:11" s="3" customFormat="1" ht="14.1" customHeight="1" x14ac:dyDescent="0.2">
      <c r="A20" s="60"/>
      <c r="B20" s="60"/>
      <c r="C20" s="60"/>
      <c r="D20" s="60"/>
      <c r="E20" s="60"/>
      <c r="F20" s="60"/>
      <c r="H20" s="60"/>
    </row>
    <row r="21" spans="1:11" s="3" customFormat="1" ht="14.1" customHeight="1" x14ac:dyDescent="0.2">
      <c r="A21" s="60"/>
      <c r="B21" s="60"/>
      <c r="C21" s="60"/>
      <c r="D21" s="60"/>
      <c r="E21" s="60"/>
      <c r="F21" s="60"/>
      <c r="H21" s="60"/>
    </row>
    <row r="22" spans="1:11" s="3" customFormat="1" ht="14.1" customHeight="1" x14ac:dyDescent="0.2">
      <c r="A22" s="60"/>
      <c r="B22" s="60"/>
      <c r="C22" s="60"/>
      <c r="D22" s="60"/>
      <c r="E22" s="60"/>
      <c r="F22" s="60"/>
      <c r="H22" s="60"/>
    </row>
    <row r="23" spans="1:11" s="3" customFormat="1" ht="14.1" customHeight="1" x14ac:dyDescent="0.2">
      <c r="A23" s="60"/>
      <c r="B23" s="60"/>
      <c r="C23" s="60"/>
      <c r="D23" s="60"/>
      <c r="E23" s="60"/>
      <c r="F23" s="60"/>
      <c r="G23" s="60"/>
      <c r="H23" s="60"/>
    </row>
    <row r="24" spans="1:11" s="3" customFormat="1" ht="14.1" customHeight="1" x14ac:dyDescent="0.2">
      <c r="A24" s="22" t="s">
        <v>452</v>
      </c>
    </row>
    <row r="25" spans="1:11" s="3" customFormat="1" ht="12" customHeight="1" x14ac:dyDescent="0.2">
      <c r="A25" s="22" t="s">
        <v>454</v>
      </c>
    </row>
    <row r="26" spans="1:11" s="3" customFormat="1" ht="14.1" customHeight="1" x14ac:dyDescent="0.2">
      <c r="A26" s="22"/>
    </row>
    <row r="27" spans="1:11" ht="14.1" customHeight="1" x14ac:dyDescent="0.2">
      <c r="A27" s="70" t="s">
        <v>168</v>
      </c>
    </row>
    <row r="28" spans="1:11" s="47" customFormat="1" ht="9.9499999999999993" customHeight="1" x14ac:dyDescent="0.15"/>
    <row r="29" spans="1:11" ht="14.1" customHeight="1" x14ac:dyDescent="0.2">
      <c r="A29" s="42"/>
      <c r="B29" s="42" t="s">
        <v>50</v>
      </c>
      <c r="C29" s="42"/>
      <c r="D29" s="42"/>
      <c r="E29" s="42"/>
      <c r="F29" s="55"/>
      <c r="G29" s="42"/>
      <c r="H29" s="42" t="s">
        <v>44</v>
      </c>
    </row>
    <row r="30" spans="1:11" ht="14.1" customHeight="1" x14ac:dyDescent="0.2">
      <c r="A30" s="61"/>
      <c r="B30" s="43">
        <v>2010</v>
      </c>
      <c r="C30" s="8">
        <v>2011</v>
      </c>
      <c r="D30" s="8">
        <v>2012</v>
      </c>
      <c r="E30" s="43">
        <v>2013</v>
      </c>
      <c r="F30" s="43">
        <v>2014</v>
      </c>
      <c r="G30" s="61"/>
      <c r="H30" s="43">
        <v>2014</v>
      </c>
    </row>
    <row r="31" spans="1:11" s="47" customFormat="1" ht="14.1" customHeight="1" x14ac:dyDescent="0.15"/>
    <row r="32" spans="1:11" s="47" customFormat="1" ht="14.1" customHeight="1" x14ac:dyDescent="0.15">
      <c r="A32" s="47" t="s">
        <v>20</v>
      </c>
      <c r="B32" s="77">
        <v>344</v>
      </c>
      <c r="C32" s="77">
        <v>311</v>
      </c>
      <c r="D32" s="77">
        <v>348</v>
      </c>
      <c r="E32" s="77">
        <v>262</v>
      </c>
      <c r="F32" s="77">
        <v>368</v>
      </c>
      <c r="H32" s="77">
        <v>32223</v>
      </c>
      <c r="K32" s="77"/>
    </row>
    <row r="33" spans="1:11" s="47" customFormat="1" ht="14.1" customHeight="1" x14ac:dyDescent="0.15">
      <c r="A33" s="78" t="s">
        <v>165</v>
      </c>
      <c r="B33" s="77">
        <v>314</v>
      </c>
      <c r="C33" s="77">
        <v>294</v>
      </c>
      <c r="D33" s="77">
        <v>323</v>
      </c>
      <c r="E33" s="77">
        <v>250</v>
      </c>
      <c r="F33" s="77">
        <v>337</v>
      </c>
      <c r="H33" s="77">
        <v>31356</v>
      </c>
      <c r="I33" s="77"/>
      <c r="K33" s="77"/>
    </row>
    <row r="34" spans="1:11" s="47" customFormat="1" ht="14.1" customHeight="1" x14ac:dyDescent="0.15">
      <c r="A34" s="78" t="s">
        <v>166</v>
      </c>
      <c r="B34" s="77">
        <v>30</v>
      </c>
      <c r="C34" s="77">
        <v>17</v>
      </c>
      <c r="D34" s="77">
        <v>25</v>
      </c>
      <c r="E34" s="77">
        <v>12</v>
      </c>
      <c r="F34" s="77">
        <v>31</v>
      </c>
      <c r="H34" s="77">
        <v>867</v>
      </c>
    </row>
    <row r="35" spans="1:11" ht="14.1" customHeight="1" x14ac:dyDescent="0.2">
      <c r="A35" s="40"/>
      <c r="B35" s="40"/>
      <c r="C35" s="40"/>
      <c r="D35" s="40"/>
      <c r="E35" s="40"/>
      <c r="F35" s="40"/>
      <c r="G35" s="40"/>
      <c r="H35" s="40"/>
    </row>
    <row r="36" spans="1:11" ht="14.1" customHeight="1" x14ac:dyDescent="0.2">
      <c r="A36" s="39" t="s">
        <v>183</v>
      </c>
      <c r="B36" s="12"/>
      <c r="C36" s="12"/>
      <c r="D36" s="12"/>
      <c r="E36" s="12"/>
      <c r="F36" s="12"/>
      <c r="G36" s="12"/>
      <c r="H36" s="12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310"/>
  <sheetViews>
    <sheetView zoomScaleNormal="100" workbookViewId="0">
      <selection activeCell="K41" sqref="K41"/>
    </sheetView>
  </sheetViews>
  <sheetFormatPr baseColWidth="10" defaultColWidth="11.42578125" defaultRowHeight="0" customHeight="1" zeroHeight="1" x14ac:dyDescent="0.2"/>
  <cols>
    <col min="1" max="1" width="27.28515625" style="3" customWidth="1"/>
    <col min="2" max="4" width="10.140625" style="3" customWidth="1"/>
    <col min="5" max="5" width="4" style="3" customWidth="1"/>
    <col min="6" max="8" width="10.140625" style="3" customWidth="1"/>
    <col min="9" max="9" width="11.42578125" style="3" customWidth="1"/>
    <col min="10" max="16382" width="11.42578125" style="3"/>
    <col min="16383" max="16384" width="14" style="3" customWidth="1"/>
  </cols>
  <sheetData>
    <row r="1" spans="1:13" ht="14.1" customHeight="1" thickBot="1" x14ac:dyDescent="0.25">
      <c r="A1" s="1" t="s">
        <v>216</v>
      </c>
      <c r="B1" s="1"/>
      <c r="C1" s="1"/>
      <c r="D1" s="2"/>
      <c r="E1" s="2"/>
      <c r="F1" s="2"/>
      <c r="G1" s="2"/>
      <c r="H1" s="2"/>
    </row>
    <row r="2" spans="1:13" ht="14.1" customHeight="1" x14ac:dyDescent="0.2">
      <c r="J2" s="123" t="s">
        <v>257</v>
      </c>
    </row>
    <row r="3" spans="1:13" ht="14.1" customHeight="1" x14ac:dyDescent="0.2">
      <c r="A3" s="22" t="s">
        <v>520</v>
      </c>
      <c r="B3" s="22"/>
      <c r="C3" s="22"/>
    </row>
    <row r="4" spans="1:13" ht="14.1" customHeight="1" x14ac:dyDescent="0.2">
      <c r="A4" s="5"/>
      <c r="B4" s="5"/>
      <c r="C4" s="5"/>
      <c r="D4" s="6"/>
      <c r="E4" s="6"/>
    </row>
    <row r="5" spans="1:13" ht="14.1" customHeight="1" x14ac:dyDescent="0.2">
      <c r="A5" s="130"/>
      <c r="B5" s="124" t="s">
        <v>273</v>
      </c>
      <c r="C5" s="124"/>
      <c r="D5" s="124"/>
      <c r="E5" s="130"/>
      <c r="F5" s="124" t="s">
        <v>272</v>
      </c>
      <c r="G5" s="124"/>
      <c r="H5" s="124"/>
    </row>
    <row r="6" spans="1:13" s="9" customFormat="1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3" ht="14.1" customHeight="1" x14ac:dyDescent="0.2">
      <c r="A7" s="19"/>
      <c r="B7" s="19"/>
      <c r="C7" s="19"/>
    </row>
    <row r="8" spans="1:13" ht="14.1" customHeight="1" x14ac:dyDescent="0.2">
      <c r="A8" s="23" t="s">
        <v>260</v>
      </c>
      <c r="B8" s="12">
        <v>12031</v>
      </c>
      <c r="C8" s="12">
        <v>6127</v>
      </c>
      <c r="D8" s="12">
        <v>5904</v>
      </c>
      <c r="E8" s="12"/>
      <c r="F8" s="12">
        <v>11979</v>
      </c>
      <c r="G8" s="12">
        <v>6113</v>
      </c>
      <c r="H8" s="12">
        <v>5866</v>
      </c>
    </row>
    <row r="9" spans="1:13" ht="14.1" customHeight="1" x14ac:dyDescent="0.2">
      <c r="A9" s="24" t="s">
        <v>298</v>
      </c>
      <c r="B9" s="12">
        <v>3430</v>
      </c>
      <c r="C9" s="12">
        <v>1798</v>
      </c>
      <c r="D9" s="12">
        <v>1632</v>
      </c>
      <c r="E9" s="12"/>
      <c r="F9" s="12">
        <v>3372</v>
      </c>
      <c r="G9" s="12">
        <v>1771</v>
      </c>
      <c r="H9" s="12">
        <v>1601</v>
      </c>
      <c r="J9" s="116"/>
      <c r="K9" s="116"/>
      <c r="M9" s="116"/>
    </row>
    <row r="10" spans="1:13" ht="14.1" customHeight="1" x14ac:dyDescent="0.2">
      <c r="A10" s="19" t="s">
        <v>299</v>
      </c>
      <c r="B10" s="12">
        <v>3173</v>
      </c>
      <c r="C10" s="12">
        <v>1654</v>
      </c>
      <c r="D10" s="12">
        <v>1519</v>
      </c>
      <c r="E10" s="12"/>
      <c r="F10" s="12">
        <v>3186</v>
      </c>
      <c r="G10" s="12">
        <v>1669</v>
      </c>
      <c r="H10" s="12">
        <v>1517</v>
      </c>
      <c r="J10" s="116"/>
      <c r="K10" s="116"/>
      <c r="M10" s="116"/>
    </row>
    <row r="11" spans="1:13" ht="14.1" customHeight="1" x14ac:dyDescent="0.2">
      <c r="A11" s="19" t="s">
        <v>300</v>
      </c>
      <c r="B11" s="12">
        <v>2897</v>
      </c>
      <c r="C11" s="12">
        <v>1431</v>
      </c>
      <c r="D11" s="12">
        <v>1466</v>
      </c>
      <c r="E11" s="12"/>
      <c r="F11" s="12">
        <v>2881</v>
      </c>
      <c r="G11" s="12">
        <v>1419</v>
      </c>
      <c r="H11" s="12">
        <v>1462</v>
      </c>
      <c r="J11" s="116"/>
      <c r="K11" s="116"/>
      <c r="M11" s="116"/>
    </row>
    <row r="12" spans="1:13" ht="14.1" customHeight="1" x14ac:dyDescent="0.2">
      <c r="A12" s="19" t="s">
        <v>301</v>
      </c>
      <c r="B12" s="12">
        <v>2531</v>
      </c>
      <c r="C12" s="12">
        <v>1244</v>
      </c>
      <c r="D12" s="12">
        <v>1287</v>
      </c>
      <c r="E12" s="12"/>
      <c r="F12" s="12">
        <v>2540</v>
      </c>
      <c r="G12" s="12">
        <v>1254</v>
      </c>
      <c r="H12" s="12">
        <v>1286</v>
      </c>
      <c r="J12" s="116"/>
      <c r="K12" s="116"/>
      <c r="M12" s="116"/>
    </row>
    <row r="13" spans="1:13" ht="14.1" customHeight="1" x14ac:dyDescent="0.2">
      <c r="B13" s="12" t="s">
        <v>146</v>
      </c>
      <c r="C13" s="12" t="s">
        <v>146</v>
      </c>
      <c r="D13" s="12" t="s">
        <v>146</v>
      </c>
      <c r="E13" s="12"/>
      <c r="F13" s="12" t="s">
        <v>146</v>
      </c>
      <c r="G13" s="12" t="s">
        <v>146</v>
      </c>
      <c r="H13" s="12" t="s">
        <v>146</v>
      </c>
    </row>
    <row r="14" spans="1:13" ht="14.1" customHeight="1" x14ac:dyDescent="0.2">
      <c r="A14" s="23" t="s">
        <v>25</v>
      </c>
      <c r="B14" s="12">
        <v>7494</v>
      </c>
      <c r="C14" s="12">
        <v>3826</v>
      </c>
      <c r="D14" s="12">
        <v>3668</v>
      </c>
      <c r="E14" s="12"/>
      <c r="F14" s="12">
        <v>7352</v>
      </c>
      <c r="G14" s="12">
        <v>3739</v>
      </c>
      <c r="H14" s="12">
        <v>3613</v>
      </c>
      <c r="L14" s="116"/>
    </row>
    <row r="15" spans="1:13" ht="14.1" customHeight="1" x14ac:dyDescent="0.2">
      <c r="A15" s="19" t="s">
        <v>298</v>
      </c>
      <c r="B15" s="12">
        <v>2190</v>
      </c>
      <c r="C15" s="12">
        <v>1179</v>
      </c>
      <c r="D15" s="12">
        <v>1011</v>
      </c>
      <c r="E15" s="12"/>
      <c r="F15" s="12">
        <v>2104</v>
      </c>
      <c r="G15" s="12">
        <v>1119</v>
      </c>
      <c r="H15" s="12">
        <v>985</v>
      </c>
      <c r="L15" s="116"/>
    </row>
    <row r="16" spans="1:13" ht="14.1" customHeight="1" x14ac:dyDescent="0.2">
      <c r="A16" s="19" t="s">
        <v>299</v>
      </c>
      <c r="B16" s="12">
        <v>1963</v>
      </c>
      <c r="C16" s="12">
        <v>1016</v>
      </c>
      <c r="D16" s="12">
        <v>947</v>
      </c>
      <c r="E16" s="12"/>
      <c r="F16" s="12">
        <v>1952</v>
      </c>
      <c r="G16" s="12">
        <v>1040</v>
      </c>
      <c r="H16" s="12">
        <v>912</v>
      </c>
      <c r="L16" s="116"/>
    </row>
    <row r="17" spans="1:12" ht="14.1" customHeight="1" x14ac:dyDescent="0.2">
      <c r="A17" s="19" t="s">
        <v>300</v>
      </c>
      <c r="B17" s="12">
        <v>1800</v>
      </c>
      <c r="C17" s="12">
        <v>870</v>
      </c>
      <c r="D17" s="12">
        <v>930</v>
      </c>
      <c r="E17" s="12"/>
      <c r="F17" s="12">
        <v>1740</v>
      </c>
      <c r="G17" s="12">
        <v>834</v>
      </c>
      <c r="H17" s="12">
        <v>906</v>
      </c>
      <c r="L17" s="116"/>
    </row>
    <row r="18" spans="1:12" ht="14.1" customHeight="1" x14ac:dyDescent="0.2">
      <c r="A18" s="19" t="s">
        <v>301</v>
      </c>
      <c r="B18" s="12">
        <v>1541</v>
      </c>
      <c r="C18" s="12">
        <v>761</v>
      </c>
      <c r="D18" s="12">
        <v>780</v>
      </c>
      <c r="E18" s="12"/>
      <c r="F18" s="12">
        <v>1556</v>
      </c>
      <c r="G18" s="12">
        <v>746</v>
      </c>
      <c r="H18" s="12">
        <v>810</v>
      </c>
      <c r="L18" s="116"/>
    </row>
    <row r="19" spans="1:12" ht="14.1" customHeight="1" x14ac:dyDescent="0.2">
      <c r="B19" s="12" t="s">
        <v>146</v>
      </c>
      <c r="C19" s="12" t="s">
        <v>146</v>
      </c>
      <c r="D19" s="12" t="s">
        <v>146</v>
      </c>
      <c r="E19" s="12"/>
      <c r="F19" s="12" t="s">
        <v>146</v>
      </c>
      <c r="G19" s="12" t="s">
        <v>146</v>
      </c>
      <c r="H19" s="12" t="s">
        <v>146</v>
      </c>
      <c r="L19" s="116"/>
    </row>
    <row r="20" spans="1:12" ht="14.1" customHeight="1" x14ac:dyDescent="0.2">
      <c r="A20" s="23" t="s">
        <v>26</v>
      </c>
      <c r="B20" s="12">
        <v>4537</v>
      </c>
      <c r="C20" s="12">
        <v>2301</v>
      </c>
      <c r="D20" s="12">
        <v>2236</v>
      </c>
      <c r="E20" s="12"/>
      <c r="F20" s="12">
        <v>4627</v>
      </c>
      <c r="G20" s="12">
        <v>2374</v>
      </c>
      <c r="H20" s="12">
        <v>2253</v>
      </c>
      <c r="L20" s="116"/>
    </row>
    <row r="21" spans="1:12" ht="14.1" customHeight="1" x14ac:dyDescent="0.2">
      <c r="A21" s="19" t="s">
        <v>298</v>
      </c>
      <c r="B21" s="12">
        <v>1240</v>
      </c>
      <c r="C21" s="12">
        <v>619</v>
      </c>
      <c r="D21" s="12">
        <v>621</v>
      </c>
      <c r="E21" s="12"/>
      <c r="F21" s="12">
        <v>1268</v>
      </c>
      <c r="G21" s="12">
        <v>652</v>
      </c>
      <c r="H21" s="12">
        <v>616</v>
      </c>
      <c r="I21" s="25"/>
    </row>
    <row r="22" spans="1:12" ht="14.1" customHeight="1" x14ac:dyDescent="0.2">
      <c r="A22" s="19" t="s">
        <v>299</v>
      </c>
      <c r="B22" s="12">
        <v>1210</v>
      </c>
      <c r="C22" s="12">
        <v>638</v>
      </c>
      <c r="D22" s="12">
        <v>572</v>
      </c>
      <c r="E22" s="12"/>
      <c r="F22" s="12">
        <v>1234</v>
      </c>
      <c r="G22" s="12">
        <v>629</v>
      </c>
      <c r="H22" s="12">
        <v>605</v>
      </c>
    </row>
    <row r="23" spans="1:12" ht="14.1" customHeight="1" x14ac:dyDescent="0.2">
      <c r="A23" s="19" t="s">
        <v>300</v>
      </c>
      <c r="B23" s="12">
        <v>1097</v>
      </c>
      <c r="C23" s="12">
        <v>561</v>
      </c>
      <c r="D23" s="12">
        <v>536</v>
      </c>
      <c r="E23" s="12"/>
      <c r="F23" s="12">
        <v>1141</v>
      </c>
      <c r="G23" s="12">
        <v>585</v>
      </c>
      <c r="H23" s="12">
        <v>556</v>
      </c>
    </row>
    <row r="24" spans="1:12" ht="14.1" customHeight="1" x14ac:dyDescent="0.2">
      <c r="A24" s="19" t="s">
        <v>301</v>
      </c>
      <c r="B24" s="12">
        <v>990</v>
      </c>
      <c r="C24" s="12">
        <v>483</v>
      </c>
      <c r="D24" s="12">
        <v>507</v>
      </c>
      <c r="E24" s="12"/>
      <c r="F24" s="12">
        <v>984</v>
      </c>
      <c r="G24" s="12">
        <v>508</v>
      </c>
      <c r="H24" s="12">
        <v>476</v>
      </c>
    </row>
    <row r="25" spans="1:12" ht="14.1" customHeight="1" x14ac:dyDescent="0.2">
      <c r="A25" s="17"/>
      <c r="B25" s="17"/>
      <c r="C25" s="17"/>
      <c r="D25" s="17"/>
      <c r="E25" s="17"/>
      <c r="F25" s="17"/>
      <c r="G25" s="125"/>
      <c r="H25" s="133"/>
    </row>
    <row r="26" spans="1:12" ht="14.1" customHeight="1" x14ac:dyDescent="0.2">
      <c r="A26" s="18" t="s">
        <v>275</v>
      </c>
    </row>
    <row r="27" spans="1:12" ht="14.1" customHeight="1" x14ac:dyDescent="0.2">
      <c r="A27" s="19"/>
      <c r="B27" s="19"/>
      <c r="C27" s="19"/>
      <c r="D27" s="12"/>
      <c r="E27" s="15"/>
      <c r="G27" s="117"/>
    </row>
    <row r="28" spans="1:12" ht="13.5" customHeight="1" x14ac:dyDescent="0.2">
      <c r="A28" s="19"/>
      <c r="B28" s="19"/>
      <c r="C28" s="19"/>
      <c r="D28" s="12"/>
      <c r="E28" s="15"/>
      <c r="G28" s="117"/>
    </row>
    <row r="29" spans="1:12" ht="13.5" customHeight="1" x14ac:dyDescent="0.2">
      <c r="A29" s="19"/>
      <c r="B29" s="19"/>
      <c r="C29" s="19"/>
      <c r="D29" s="12"/>
      <c r="E29" s="15"/>
      <c r="G29" s="117"/>
    </row>
    <row r="30" spans="1:12" ht="13.5" customHeight="1" x14ac:dyDescent="0.2">
      <c r="A30" s="19"/>
      <c r="B30" s="19"/>
      <c r="C30" s="19"/>
      <c r="D30" s="12"/>
      <c r="E30" s="15"/>
      <c r="G30" s="117"/>
    </row>
    <row r="31" spans="1:12" ht="13.5" customHeight="1" x14ac:dyDescent="0.2">
      <c r="A31" s="19"/>
      <c r="B31" s="19"/>
      <c r="C31" s="19"/>
      <c r="D31" s="12"/>
      <c r="E31" s="15"/>
      <c r="G31" s="117"/>
    </row>
    <row r="32" spans="1:12" ht="13.5" customHeight="1" x14ac:dyDescent="0.2">
      <c r="A32" s="19"/>
      <c r="B32" s="19"/>
      <c r="C32" s="19"/>
      <c r="D32" s="12"/>
      <c r="E32" s="15"/>
      <c r="G32" s="117"/>
    </row>
    <row r="33" spans="1:7" ht="13.5" customHeight="1" x14ac:dyDescent="0.2">
      <c r="A33" s="19"/>
      <c r="B33" s="19"/>
      <c r="C33" s="19"/>
      <c r="D33" s="12"/>
      <c r="E33" s="15"/>
      <c r="G33" s="117"/>
    </row>
    <row r="34" spans="1:7" ht="13.5" customHeight="1" x14ac:dyDescent="0.2">
      <c r="A34" s="19"/>
      <c r="B34" s="19"/>
      <c r="C34" s="19"/>
      <c r="D34" s="12"/>
      <c r="E34" s="15"/>
      <c r="G34" s="117"/>
    </row>
    <row r="35" spans="1:7" ht="13.5" customHeight="1" x14ac:dyDescent="0.2">
      <c r="A35" s="19"/>
      <c r="B35" s="19"/>
      <c r="C35" s="19"/>
      <c r="D35" s="12"/>
      <c r="E35" s="15"/>
      <c r="G35" s="117"/>
    </row>
    <row r="36" spans="1:7" ht="13.5" customHeight="1" x14ac:dyDescent="0.2">
      <c r="A36" s="19"/>
      <c r="B36" s="19"/>
      <c r="C36" s="19"/>
      <c r="D36" s="12"/>
      <c r="E36" s="15"/>
      <c r="G36" s="117"/>
    </row>
    <row r="37" spans="1:7" ht="13.5" customHeight="1" x14ac:dyDescent="0.2">
      <c r="A37" s="19"/>
      <c r="B37" s="19"/>
      <c r="C37" s="19"/>
      <c r="D37" s="12"/>
      <c r="E37" s="15"/>
      <c r="G37" s="117"/>
    </row>
    <row r="38" spans="1:7" s="4" customFormat="1" ht="13.5" customHeight="1" x14ac:dyDescent="0.2">
      <c r="A38" s="19"/>
      <c r="B38" s="19"/>
      <c r="C38" s="19"/>
      <c r="D38" s="12"/>
      <c r="E38" s="15"/>
      <c r="G38" s="117"/>
    </row>
    <row r="39" spans="1:7" ht="13.5" customHeight="1" x14ac:dyDescent="0.2">
      <c r="A39" s="19"/>
      <c r="B39" s="19"/>
      <c r="C39" s="19"/>
      <c r="D39" s="12"/>
      <c r="E39" s="15"/>
      <c r="G39" s="117"/>
    </row>
    <row r="40" spans="1:7" s="10" customFormat="1" ht="13.5" customHeight="1" x14ac:dyDescent="0.2">
      <c r="A40" s="19"/>
      <c r="B40" s="19"/>
      <c r="C40" s="19"/>
      <c r="D40" s="12"/>
      <c r="E40" s="15"/>
      <c r="G40" s="117"/>
    </row>
    <row r="41" spans="1:7" ht="13.5" customHeight="1" x14ac:dyDescent="0.2">
      <c r="A41"/>
      <c r="B41"/>
      <c r="C41"/>
      <c r="D41"/>
      <c r="E41"/>
      <c r="F41"/>
      <c r="G41" s="117"/>
    </row>
    <row r="42" spans="1:7" ht="13.5" customHeight="1" x14ac:dyDescent="0.2">
      <c r="A42"/>
      <c r="B42"/>
      <c r="C42"/>
      <c r="D42"/>
      <c r="E42"/>
      <c r="F42"/>
    </row>
    <row r="43" spans="1:7" ht="13.5" customHeight="1" x14ac:dyDescent="0.2">
      <c r="A43"/>
      <c r="B43"/>
      <c r="C43"/>
      <c r="D43"/>
      <c r="E43"/>
      <c r="F43"/>
    </row>
    <row r="44" spans="1:7" ht="14.1" hidden="1" customHeight="1" x14ac:dyDescent="0.2">
      <c r="A44" s="10"/>
      <c r="B44" s="10"/>
      <c r="C44" s="10"/>
    </row>
    <row r="45" spans="1:7" ht="14.1" hidden="1" customHeight="1" x14ac:dyDescent="0.2"/>
    <row r="46" spans="1:7" ht="14.1" hidden="1" customHeight="1" x14ac:dyDescent="0.2">
      <c r="A46" s="19"/>
      <c r="B46" s="19"/>
      <c r="C46" s="19"/>
    </row>
    <row r="47" spans="1:7" ht="14.1" hidden="1" customHeight="1" x14ac:dyDescent="0.2">
      <c r="A47" s="19"/>
      <c r="B47" s="19"/>
      <c r="C47" s="19"/>
    </row>
    <row r="48" spans="1:7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I29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28.5703125" style="29" customWidth="1"/>
    <col min="2" max="6" width="12.7109375" style="29" customWidth="1"/>
    <col min="7" max="7" width="11.42578125" style="29" customWidth="1"/>
    <col min="8" max="8" width="9.85546875" style="29" customWidth="1"/>
    <col min="9" max="16383" width="11.42578125" style="29"/>
    <col min="16384" max="16384" width="12.5703125" style="29" customWidth="1"/>
  </cols>
  <sheetData>
    <row r="1" spans="1:9" s="3" customFormat="1" ht="14.1" customHeight="1" thickBot="1" x14ac:dyDescent="0.25">
      <c r="A1" s="1" t="s">
        <v>216</v>
      </c>
      <c r="B1" s="2"/>
      <c r="C1" s="2"/>
      <c r="D1" s="2"/>
      <c r="E1" s="2"/>
      <c r="F1" s="2"/>
    </row>
    <row r="2" spans="1:9" s="3" customFormat="1" ht="14.1" customHeight="1" x14ac:dyDescent="0.2">
      <c r="A2" s="60"/>
      <c r="B2" s="60"/>
      <c r="C2" s="60"/>
      <c r="D2" s="60"/>
      <c r="I2" s="123" t="s">
        <v>257</v>
      </c>
    </row>
    <row r="3" spans="1:9" s="3" customFormat="1" ht="14.1" customHeight="1" x14ac:dyDescent="0.2">
      <c r="A3" s="22" t="s">
        <v>214</v>
      </c>
      <c r="B3" s="60"/>
      <c r="C3" s="60"/>
      <c r="D3" s="60"/>
    </row>
    <row r="4" spans="1:9" s="3" customFormat="1" ht="14.1" customHeight="1" x14ac:dyDescent="0.2">
      <c r="A4" s="60"/>
      <c r="B4" s="60"/>
      <c r="C4" s="60"/>
      <c r="D4" s="60"/>
    </row>
    <row r="5" spans="1:9" s="3" customFormat="1" ht="14.1" customHeight="1" x14ac:dyDescent="0.2">
      <c r="A5" s="22" t="s">
        <v>200</v>
      </c>
    </row>
    <row r="6" spans="1:9" s="3" customFormat="1" ht="14.1" customHeight="1" x14ac:dyDescent="0.2">
      <c r="A6" s="4"/>
    </row>
    <row r="7" spans="1:9" s="47" customFormat="1" ht="15.95" customHeight="1" x14ac:dyDescent="0.15">
      <c r="A7" s="43"/>
      <c r="B7" s="43">
        <v>2011</v>
      </c>
      <c r="C7" s="43">
        <v>2012</v>
      </c>
      <c r="D7" s="43">
        <v>2013</v>
      </c>
      <c r="E7" s="43">
        <v>2014</v>
      </c>
      <c r="F7" s="43">
        <v>2015</v>
      </c>
    </row>
    <row r="8" spans="1:9" s="47" customFormat="1" ht="14.1" customHeight="1" x14ac:dyDescent="0.15"/>
    <row r="9" spans="1:9" s="47" customFormat="1" ht="14.1" customHeight="1" x14ac:dyDescent="0.15">
      <c r="A9" s="23" t="s">
        <v>20</v>
      </c>
      <c r="B9" s="12">
        <f>SUM(B10:B24)</f>
        <v>800</v>
      </c>
      <c r="C9" s="12">
        <f>SUM(C10:C24)</f>
        <v>800</v>
      </c>
      <c r="D9" s="12">
        <f>SUM(D10:D24)</f>
        <v>807</v>
      </c>
      <c r="E9" s="12">
        <f>SUM(E10:E24)</f>
        <v>809</v>
      </c>
      <c r="F9" s="12">
        <f>SUM(F10:F24)</f>
        <v>811</v>
      </c>
    </row>
    <row r="10" spans="1:9" ht="14.1" customHeight="1" x14ac:dyDescent="0.2">
      <c r="A10" s="19" t="s">
        <v>222</v>
      </c>
      <c r="B10" s="12">
        <v>10</v>
      </c>
      <c r="C10" s="12">
        <v>10</v>
      </c>
      <c r="D10" s="12">
        <v>10</v>
      </c>
      <c r="E10" s="12">
        <v>10</v>
      </c>
      <c r="F10" s="12">
        <v>10</v>
      </c>
    </row>
    <row r="11" spans="1:9" ht="14.1" customHeight="1" x14ac:dyDescent="0.2">
      <c r="A11" s="19" t="s">
        <v>201</v>
      </c>
      <c r="B11" s="12">
        <v>10</v>
      </c>
      <c r="C11" s="12">
        <v>10</v>
      </c>
      <c r="D11" s="12">
        <v>10</v>
      </c>
      <c r="E11" s="12">
        <v>10</v>
      </c>
      <c r="F11" s="12">
        <v>10</v>
      </c>
    </row>
    <row r="12" spans="1:9" ht="14.1" customHeight="1" x14ac:dyDescent="0.2">
      <c r="A12" s="19" t="s">
        <v>202</v>
      </c>
      <c r="B12" s="12">
        <v>3</v>
      </c>
      <c r="C12" s="12">
        <v>3</v>
      </c>
      <c r="D12" s="12">
        <v>3</v>
      </c>
      <c r="E12" s="12">
        <v>3</v>
      </c>
      <c r="F12" s="12">
        <v>3</v>
      </c>
    </row>
    <row r="13" spans="1:9" ht="14.1" customHeight="1" x14ac:dyDescent="0.2">
      <c r="A13" s="19" t="s">
        <v>123</v>
      </c>
      <c r="B13" s="12">
        <v>10</v>
      </c>
      <c r="C13" s="12">
        <v>10</v>
      </c>
      <c r="D13" s="12">
        <v>10</v>
      </c>
      <c r="E13" s="12">
        <v>10</v>
      </c>
      <c r="F13" s="12">
        <v>10</v>
      </c>
    </row>
    <row r="14" spans="1:9" ht="14.1" customHeight="1" x14ac:dyDescent="0.2">
      <c r="A14" s="19" t="s">
        <v>223</v>
      </c>
      <c r="B14" s="12">
        <v>12</v>
      </c>
      <c r="C14" s="12">
        <v>12</v>
      </c>
      <c r="D14" s="12">
        <v>12</v>
      </c>
      <c r="E14" s="12">
        <v>12</v>
      </c>
      <c r="F14" s="12">
        <v>12</v>
      </c>
    </row>
    <row r="15" spans="1:9" ht="14.1" customHeight="1" x14ac:dyDescent="0.2">
      <c r="A15" s="19" t="s">
        <v>42</v>
      </c>
      <c r="B15" s="12">
        <v>7</v>
      </c>
      <c r="C15" s="12">
        <v>7</v>
      </c>
      <c r="D15" s="12">
        <v>7</v>
      </c>
      <c r="E15" s="12">
        <v>7</v>
      </c>
      <c r="F15" s="12">
        <v>7</v>
      </c>
    </row>
    <row r="16" spans="1:9" ht="14.1" customHeight="1" x14ac:dyDescent="0.2">
      <c r="A16" s="19" t="s">
        <v>203</v>
      </c>
      <c r="B16" s="12">
        <v>13</v>
      </c>
      <c r="C16" s="12">
        <v>13</v>
      </c>
      <c r="D16" s="12">
        <v>13</v>
      </c>
      <c r="E16" s="12">
        <v>13</v>
      </c>
      <c r="F16" s="12">
        <v>13</v>
      </c>
    </row>
    <row r="17" spans="1:7" ht="14.1" customHeight="1" x14ac:dyDescent="0.2">
      <c r="A17" s="19" t="s">
        <v>128</v>
      </c>
      <c r="B17" s="12">
        <v>11</v>
      </c>
      <c r="C17" s="12">
        <v>11</v>
      </c>
      <c r="D17" s="12">
        <v>11</v>
      </c>
      <c r="E17" s="12">
        <v>11</v>
      </c>
      <c r="F17" s="12">
        <v>11</v>
      </c>
    </row>
    <row r="18" spans="1:7" ht="14.1" customHeight="1" x14ac:dyDescent="0.2">
      <c r="A18" s="19" t="s">
        <v>204</v>
      </c>
      <c r="B18" s="12">
        <v>206</v>
      </c>
      <c r="C18" s="12">
        <v>206</v>
      </c>
      <c r="D18" s="12">
        <v>208</v>
      </c>
      <c r="E18" s="12">
        <v>208</v>
      </c>
      <c r="F18" s="12">
        <v>208</v>
      </c>
      <c r="G18" s="112"/>
    </row>
    <row r="19" spans="1:7" ht="14.1" customHeight="1" x14ac:dyDescent="0.2">
      <c r="A19" s="19" t="s">
        <v>43</v>
      </c>
      <c r="B19" s="12">
        <v>53</v>
      </c>
      <c r="C19" s="12">
        <v>53</v>
      </c>
      <c r="D19" s="12">
        <v>53</v>
      </c>
      <c r="E19" s="12">
        <v>53</v>
      </c>
      <c r="F19" s="12">
        <v>53</v>
      </c>
    </row>
    <row r="20" spans="1:7" ht="14.1" customHeight="1" x14ac:dyDescent="0.2">
      <c r="A20" s="19" t="s">
        <v>205</v>
      </c>
      <c r="B20" s="12">
        <v>208</v>
      </c>
      <c r="C20" s="12">
        <v>208</v>
      </c>
      <c r="D20" s="12">
        <v>208</v>
      </c>
      <c r="E20" s="12">
        <v>208</v>
      </c>
      <c r="F20" s="12">
        <v>208</v>
      </c>
      <c r="G20" s="112"/>
    </row>
    <row r="21" spans="1:7" ht="14.1" customHeight="1" x14ac:dyDescent="0.2">
      <c r="A21" s="19" t="s">
        <v>206</v>
      </c>
      <c r="B21" s="12">
        <v>43</v>
      </c>
      <c r="C21" s="12">
        <v>43</v>
      </c>
      <c r="D21" s="12">
        <v>44</v>
      </c>
      <c r="E21" s="12">
        <v>45</v>
      </c>
      <c r="F21" s="12">
        <v>46</v>
      </c>
    </row>
    <row r="22" spans="1:7" ht="14.1" customHeight="1" x14ac:dyDescent="0.2">
      <c r="A22" s="19" t="s">
        <v>224</v>
      </c>
      <c r="B22" s="12">
        <v>47</v>
      </c>
      <c r="C22" s="12">
        <v>48</v>
      </c>
      <c r="D22" s="12">
        <v>53</v>
      </c>
      <c r="E22" s="12">
        <v>54</v>
      </c>
      <c r="F22" s="12">
        <v>55</v>
      </c>
    </row>
    <row r="23" spans="1:7" ht="14.1" customHeight="1" x14ac:dyDescent="0.2">
      <c r="A23" s="19" t="s">
        <v>207</v>
      </c>
      <c r="B23" s="12">
        <v>108</v>
      </c>
      <c r="C23" s="12">
        <v>107</v>
      </c>
      <c r="D23" s="12">
        <v>105</v>
      </c>
      <c r="E23" s="12">
        <v>105</v>
      </c>
      <c r="F23" s="12">
        <v>105</v>
      </c>
      <c r="G23" s="112"/>
    </row>
    <row r="24" spans="1:7" ht="14.1" customHeight="1" x14ac:dyDescent="0.2">
      <c r="A24" s="10" t="s">
        <v>225</v>
      </c>
      <c r="B24" s="12">
        <v>59</v>
      </c>
      <c r="C24" s="12">
        <v>59</v>
      </c>
      <c r="D24" s="12">
        <v>60</v>
      </c>
      <c r="E24" s="12">
        <v>60</v>
      </c>
      <c r="F24" s="12">
        <v>60</v>
      </c>
    </row>
    <row r="25" spans="1:7" ht="14.1" customHeight="1" x14ac:dyDescent="0.2">
      <c r="A25" s="33"/>
      <c r="B25" s="80"/>
      <c r="C25" s="80"/>
      <c r="D25" s="80"/>
      <c r="E25" s="80"/>
      <c r="F25" s="80"/>
    </row>
    <row r="26" spans="1:7" ht="14.1" customHeight="1" x14ac:dyDescent="0.2">
      <c r="A26" s="68" t="s">
        <v>242</v>
      </c>
    </row>
    <row r="27" spans="1:7" ht="14.1" customHeight="1" x14ac:dyDescent="0.2">
      <c r="A27" s="39"/>
    </row>
    <row r="28" spans="1:7" ht="14.1" customHeight="1" x14ac:dyDescent="0.2">
      <c r="A28" s="39"/>
    </row>
    <row r="29" spans="1:7" ht="12" customHeight="1" x14ac:dyDescent="0.2">
      <c r="A29" s="39"/>
    </row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P27"/>
  <sheetViews>
    <sheetView zoomScaleNormal="100" workbookViewId="0">
      <selection activeCell="K41" sqref="K41"/>
    </sheetView>
  </sheetViews>
  <sheetFormatPr baseColWidth="10" defaultColWidth="11.42578125" defaultRowHeight="12.75" x14ac:dyDescent="0.2"/>
  <cols>
    <col min="1" max="1" width="20.85546875" style="29" customWidth="1"/>
    <col min="2" max="2" width="5.28515625" style="29" customWidth="1"/>
    <col min="3" max="3" width="10.42578125" style="29" customWidth="1"/>
    <col min="4" max="4" width="9.140625" style="29" customWidth="1"/>
    <col min="5" max="5" width="7.5703125" style="29" customWidth="1"/>
    <col min="6" max="6" width="6.28515625" style="29" customWidth="1"/>
    <col min="7" max="7" width="7" style="29" customWidth="1"/>
    <col min="8" max="8" width="7.5703125" style="29" customWidth="1"/>
    <col min="9" max="10" width="6.28515625" style="29" customWidth="1"/>
    <col min="11" max="11" width="5.5703125" style="29" customWidth="1"/>
    <col min="12" max="16" width="11.42578125" style="29" customWidth="1"/>
    <col min="17" max="16383" width="11.42578125" style="29"/>
    <col min="16384" max="16384" width="16.5703125" style="29" customWidth="1"/>
  </cols>
  <sheetData>
    <row r="1" spans="1:16" s="3" customFormat="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s="3" customFormat="1" ht="14.1" customHeight="1" x14ac:dyDescent="0.2">
      <c r="A2" s="60"/>
      <c r="B2" s="60"/>
      <c r="C2" s="60"/>
      <c r="D2" s="60"/>
      <c r="N2" s="123" t="s">
        <v>257</v>
      </c>
    </row>
    <row r="3" spans="1:16" s="3" customFormat="1" ht="14.1" customHeight="1" x14ac:dyDescent="0.2">
      <c r="A3" s="22" t="s">
        <v>465</v>
      </c>
    </row>
    <row r="4" spans="1:16" s="3" customFormat="1" ht="14.1" customHeight="1" x14ac:dyDescent="0.2">
      <c r="I4" s="38"/>
      <c r="J4" s="38"/>
      <c r="K4" s="38"/>
    </row>
    <row r="5" spans="1:16" s="3" customFormat="1" ht="12" customHeight="1" x14ac:dyDescent="0.2">
      <c r="A5" s="54"/>
      <c r="B5" s="54" t="s">
        <v>55</v>
      </c>
      <c r="C5" s="54" t="s">
        <v>124</v>
      </c>
      <c r="D5" s="170" t="s">
        <v>226</v>
      </c>
      <c r="E5" s="170" t="s">
        <v>59</v>
      </c>
      <c r="F5" s="170" t="s">
        <v>130</v>
      </c>
      <c r="G5" s="54" t="s">
        <v>58</v>
      </c>
      <c r="H5" s="54" t="s">
        <v>59</v>
      </c>
      <c r="I5" s="97" t="s">
        <v>57</v>
      </c>
      <c r="J5" s="54" t="s">
        <v>130</v>
      </c>
      <c r="K5" s="54" t="s">
        <v>126</v>
      </c>
    </row>
    <row r="6" spans="1:16" s="3" customFormat="1" ht="12" customHeight="1" x14ac:dyDescent="0.2">
      <c r="A6" s="79"/>
      <c r="B6" s="98"/>
      <c r="C6" s="79" t="s">
        <v>208</v>
      </c>
      <c r="D6" s="171" t="s">
        <v>208</v>
      </c>
      <c r="E6" s="171" t="s">
        <v>131</v>
      </c>
      <c r="F6" s="171" t="s">
        <v>129</v>
      </c>
      <c r="G6" s="79" t="s">
        <v>133</v>
      </c>
      <c r="H6" s="79" t="s">
        <v>38</v>
      </c>
      <c r="I6" s="98"/>
      <c r="J6" s="79" t="s">
        <v>132</v>
      </c>
      <c r="K6" s="98"/>
    </row>
    <row r="7" spans="1:16" s="3" customFormat="1" ht="12" customHeight="1" x14ac:dyDescent="0.2">
      <c r="A7" s="56"/>
      <c r="B7" s="99"/>
      <c r="C7" s="56" t="s">
        <v>127</v>
      </c>
      <c r="D7" s="172" t="s">
        <v>125</v>
      </c>
      <c r="E7" s="100"/>
      <c r="F7" s="100"/>
      <c r="G7" s="99"/>
      <c r="H7" s="99"/>
      <c r="I7" s="99"/>
      <c r="J7" s="99"/>
      <c r="K7" s="101"/>
      <c r="M7" s="92"/>
    </row>
    <row r="8" spans="1:16" s="3" customFormat="1" ht="14.1" customHeight="1" x14ac:dyDescent="0.2">
      <c r="I8" s="38"/>
      <c r="K8" s="38"/>
      <c r="L8" s="25"/>
    </row>
    <row r="9" spans="1:16" s="3" customFormat="1" ht="14.1" customHeight="1" x14ac:dyDescent="0.2">
      <c r="A9" s="23" t="s">
        <v>20</v>
      </c>
      <c r="B9" s="12">
        <v>811</v>
      </c>
      <c r="C9" s="12">
        <v>254</v>
      </c>
      <c r="D9" s="12">
        <v>160</v>
      </c>
      <c r="E9" s="12">
        <v>10</v>
      </c>
      <c r="F9" s="12">
        <v>53</v>
      </c>
      <c r="G9" s="12">
        <v>60</v>
      </c>
      <c r="H9" s="12">
        <v>7</v>
      </c>
      <c r="I9" s="12">
        <v>221</v>
      </c>
      <c r="J9" s="12">
        <v>11</v>
      </c>
      <c r="K9" s="12">
        <v>35</v>
      </c>
      <c r="L9" s="25"/>
    </row>
    <row r="10" spans="1:16" s="3" customFormat="1" ht="14.1" customHeight="1" x14ac:dyDescent="0.2">
      <c r="A10" s="10" t="s">
        <v>457</v>
      </c>
      <c r="B10" s="12">
        <v>11</v>
      </c>
      <c r="C10" s="41">
        <v>4</v>
      </c>
      <c r="D10" s="41">
        <v>2</v>
      </c>
      <c r="E10" s="41" t="s">
        <v>15</v>
      </c>
      <c r="F10" s="41">
        <v>1</v>
      </c>
      <c r="G10" s="41">
        <v>1</v>
      </c>
      <c r="H10" s="41" t="s">
        <v>15</v>
      </c>
      <c r="I10" s="41">
        <v>3</v>
      </c>
      <c r="J10" s="41" t="s">
        <v>15</v>
      </c>
      <c r="K10" s="41" t="s">
        <v>15</v>
      </c>
      <c r="L10" s="25"/>
    </row>
    <row r="11" spans="1:16" s="3" customFormat="1" ht="14.1" customHeight="1" x14ac:dyDescent="0.2">
      <c r="A11" s="10" t="s">
        <v>31</v>
      </c>
      <c r="B11" s="12">
        <v>20</v>
      </c>
      <c r="C11" s="41">
        <v>9</v>
      </c>
      <c r="D11" s="41">
        <v>2</v>
      </c>
      <c r="E11" s="41">
        <v>1</v>
      </c>
      <c r="F11" s="41">
        <v>1</v>
      </c>
      <c r="G11" s="41">
        <v>2</v>
      </c>
      <c r="H11" s="41">
        <v>1</v>
      </c>
      <c r="I11" s="41">
        <v>4</v>
      </c>
      <c r="J11" s="41" t="s">
        <v>15</v>
      </c>
      <c r="K11" s="41" t="s">
        <v>15</v>
      </c>
      <c r="L11" s="25"/>
      <c r="P11" s="3" t="s">
        <v>134</v>
      </c>
    </row>
    <row r="12" spans="1:16" s="3" customFormat="1" ht="14.1" customHeight="1" x14ac:dyDescent="0.2">
      <c r="A12" s="10" t="s">
        <v>32</v>
      </c>
      <c r="B12" s="12">
        <v>18</v>
      </c>
      <c r="C12" s="41">
        <v>9</v>
      </c>
      <c r="D12" s="41">
        <v>1</v>
      </c>
      <c r="E12" s="41" t="s">
        <v>15</v>
      </c>
      <c r="F12" s="41">
        <v>1</v>
      </c>
      <c r="G12" s="41">
        <v>2</v>
      </c>
      <c r="H12" s="41" t="s">
        <v>15</v>
      </c>
      <c r="I12" s="41">
        <v>4</v>
      </c>
      <c r="J12" s="41">
        <v>1</v>
      </c>
      <c r="K12" s="41" t="s">
        <v>15</v>
      </c>
      <c r="L12" s="25"/>
    </row>
    <row r="13" spans="1:16" s="3" customFormat="1" ht="14.1" customHeight="1" x14ac:dyDescent="0.2">
      <c r="A13" s="10" t="s">
        <v>455</v>
      </c>
      <c r="B13" s="12">
        <v>11</v>
      </c>
      <c r="C13" s="41">
        <v>3</v>
      </c>
      <c r="D13" s="41">
        <v>3</v>
      </c>
      <c r="E13" s="41">
        <v>1</v>
      </c>
      <c r="F13" s="41" t="s">
        <v>15</v>
      </c>
      <c r="G13" s="41">
        <v>1</v>
      </c>
      <c r="H13" s="41" t="s">
        <v>15</v>
      </c>
      <c r="I13" s="41">
        <v>1</v>
      </c>
      <c r="J13" s="41" t="s">
        <v>15</v>
      </c>
      <c r="K13" s="41">
        <v>2</v>
      </c>
      <c r="L13" s="25"/>
    </row>
    <row r="14" spans="1:16" s="3" customFormat="1" ht="14.1" customHeight="1" x14ac:dyDescent="0.2">
      <c r="A14" s="10" t="s">
        <v>33</v>
      </c>
      <c r="B14" s="12">
        <v>42</v>
      </c>
      <c r="C14" s="81">
        <v>19</v>
      </c>
      <c r="D14" s="81">
        <v>4</v>
      </c>
      <c r="E14" s="81">
        <v>1</v>
      </c>
      <c r="F14" s="81">
        <v>3</v>
      </c>
      <c r="G14" s="81">
        <v>4</v>
      </c>
      <c r="H14" s="81">
        <v>1</v>
      </c>
      <c r="I14" s="81">
        <v>6</v>
      </c>
      <c r="J14" s="81">
        <v>2</v>
      </c>
      <c r="K14" s="81">
        <v>2</v>
      </c>
      <c r="L14" s="25"/>
    </row>
    <row r="15" spans="1:16" s="3" customFormat="1" ht="14.1" customHeight="1" x14ac:dyDescent="0.2">
      <c r="A15" s="10" t="s">
        <v>34</v>
      </c>
      <c r="B15" s="12">
        <v>14</v>
      </c>
      <c r="C15" s="41">
        <v>5</v>
      </c>
      <c r="D15" s="41">
        <v>4</v>
      </c>
      <c r="E15" s="41" t="s">
        <v>15</v>
      </c>
      <c r="F15" s="41">
        <v>1</v>
      </c>
      <c r="G15" s="41">
        <v>1</v>
      </c>
      <c r="H15" s="41" t="s">
        <v>15</v>
      </c>
      <c r="I15" s="41">
        <v>3</v>
      </c>
      <c r="J15" s="41" t="s">
        <v>15</v>
      </c>
      <c r="K15" s="41" t="s">
        <v>15</v>
      </c>
      <c r="L15" s="25"/>
    </row>
    <row r="16" spans="1:16" s="3" customFormat="1" ht="14.1" customHeight="1" x14ac:dyDescent="0.2">
      <c r="A16" s="10" t="s">
        <v>458</v>
      </c>
      <c r="B16" s="12">
        <v>31</v>
      </c>
      <c r="C16" s="81">
        <v>6</v>
      </c>
      <c r="D16" s="81">
        <v>3</v>
      </c>
      <c r="E16" s="81" t="s">
        <v>15</v>
      </c>
      <c r="F16" s="81">
        <v>1</v>
      </c>
      <c r="G16" s="81">
        <v>2</v>
      </c>
      <c r="H16" s="81" t="s">
        <v>15</v>
      </c>
      <c r="I16" s="81">
        <v>17</v>
      </c>
      <c r="J16" s="81">
        <v>1</v>
      </c>
      <c r="K16" s="81">
        <v>1</v>
      </c>
      <c r="L16" s="25"/>
    </row>
    <row r="17" spans="1:12" s="3" customFormat="1" ht="14.1" customHeight="1" x14ac:dyDescent="0.2">
      <c r="A17" s="10" t="s">
        <v>459</v>
      </c>
      <c r="B17" s="12">
        <v>10</v>
      </c>
      <c r="C17" s="41">
        <v>3</v>
      </c>
      <c r="D17" s="41">
        <v>1</v>
      </c>
      <c r="E17" s="41" t="s">
        <v>15</v>
      </c>
      <c r="F17" s="41">
        <v>2</v>
      </c>
      <c r="G17" s="41">
        <v>1</v>
      </c>
      <c r="H17" s="41" t="s">
        <v>15</v>
      </c>
      <c r="I17" s="41">
        <v>3</v>
      </c>
      <c r="J17" s="41" t="s">
        <v>15</v>
      </c>
      <c r="K17" s="41" t="s">
        <v>15</v>
      </c>
      <c r="L17" s="25"/>
    </row>
    <row r="18" spans="1:12" s="3" customFormat="1" ht="14.1" customHeight="1" x14ac:dyDescent="0.2">
      <c r="A18" s="10" t="s">
        <v>35</v>
      </c>
      <c r="B18" s="12">
        <v>36</v>
      </c>
      <c r="C18" s="81">
        <v>9</v>
      </c>
      <c r="D18" s="81">
        <v>4</v>
      </c>
      <c r="E18" s="81" t="s">
        <v>15</v>
      </c>
      <c r="F18" s="81">
        <v>5</v>
      </c>
      <c r="G18" s="81">
        <v>6</v>
      </c>
      <c r="H18" s="81">
        <v>1</v>
      </c>
      <c r="I18" s="81">
        <v>10</v>
      </c>
      <c r="J18" s="81" t="s">
        <v>15</v>
      </c>
      <c r="K18" s="81">
        <v>1</v>
      </c>
    </row>
    <row r="19" spans="1:12" s="3" customFormat="1" ht="14.1" customHeight="1" x14ac:dyDescent="0.2">
      <c r="A19" s="10" t="s">
        <v>460</v>
      </c>
      <c r="B19" s="12">
        <v>15</v>
      </c>
      <c r="C19" s="41">
        <v>5</v>
      </c>
      <c r="D19" s="41">
        <v>2</v>
      </c>
      <c r="E19" s="41" t="s">
        <v>15</v>
      </c>
      <c r="F19" s="41">
        <v>1</v>
      </c>
      <c r="G19" s="41">
        <v>2</v>
      </c>
      <c r="H19" s="41" t="s">
        <v>15</v>
      </c>
      <c r="I19" s="41">
        <v>2</v>
      </c>
      <c r="J19" s="41" t="s">
        <v>15</v>
      </c>
      <c r="K19" s="41">
        <v>3</v>
      </c>
    </row>
    <row r="20" spans="1:12" s="3" customFormat="1" ht="14.1" customHeight="1" x14ac:dyDescent="0.2">
      <c r="A20" s="10" t="s">
        <v>36</v>
      </c>
      <c r="B20" s="12">
        <v>227</v>
      </c>
      <c r="C20" s="81">
        <v>80</v>
      </c>
      <c r="D20" s="81">
        <v>15</v>
      </c>
      <c r="E20" s="81">
        <v>1</v>
      </c>
      <c r="F20" s="81">
        <v>18</v>
      </c>
      <c r="G20" s="81">
        <v>12</v>
      </c>
      <c r="H20" s="81">
        <v>3</v>
      </c>
      <c r="I20" s="81">
        <v>78</v>
      </c>
      <c r="J20" s="81">
        <v>6</v>
      </c>
      <c r="K20" s="81">
        <v>14</v>
      </c>
    </row>
    <row r="21" spans="1:12" s="3" customFormat="1" ht="14.1" customHeight="1" x14ac:dyDescent="0.2">
      <c r="A21" s="10" t="s">
        <v>37</v>
      </c>
      <c r="B21" s="12">
        <v>17</v>
      </c>
      <c r="C21" s="41">
        <v>7</v>
      </c>
      <c r="D21" s="41">
        <v>3</v>
      </c>
      <c r="E21" s="41">
        <v>1</v>
      </c>
      <c r="F21" s="41" t="s">
        <v>15</v>
      </c>
      <c r="G21" s="41">
        <v>2</v>
      </c>
      <c r="H21" s="41" t="s">
        <v>15</v>
      </c>
      <c r="I21" s="41">
        <v>3</v>
      </c>
      <c r="J21" s="41">
        <v>1</v>
      </c>
      <c r="K21" s="41" t="s">
        <v>15</v>
      </c>
    </row>
    <row r="22" spans="1:12" s="3" customFormat="1" ht="14.1" customHeight="1" x14ac:dyDescent="0.2">
      <c r="A22" s="10" t="s">
        <v>461</v>
      </c>
      <c r="B22" s="12">
        <v>10</v>
      </c>
      <c r="C22" s="41">
        <v>2</v>
      </c>
      <c r="D22" s="41">
        <v>2</v>
      </c>
      <c r="E22" s="41">
        <v>1</v>
      </c>
      <c r="F22" s="41">
        <v>2</v>
      </c>
      <c r="G22" s="41">
        <v>1</v>
      </c>
      <c r="H22" s="41" t="s">
        <v>15</v>
      </c>
      <c r="I22" s="41">
        <v>2</v>
      </c>
      <c r="J22" s="41" t="s">
        <v>15</v>
      </c>
      <c r="K22" s="41" t="s">
        <v>15</v>
      </c>
    </row>
    <row r="23" spans="1:12" s="3" customFormat="1" ht="14.1" customHeight="1" x14ac:dyDescent="0.2">
      <c r="A23" s="10" t="s">
        <v>462</v>
      </c>
      <c r="B23" s="12">
        <v>26</v>
      </c>
      <c r="C23" s="41">
        <v>7</v>
      </c>
      <c r="D23" s="41">
        <v>2</v>
      </c>
      <c r="E23" s="41">
        <v>1</v>
      </c>
      <c r="F23" s="41">
        <v>2</v>
      </c>
      <c r="G23" s="41">
        <v>4</v>
      </c>
      <c r="H23" s="41">
        <v>1</v>
      </c>
      <c r="I23" s="41">
        <v>8</v>
      </c>
      <c r="J23" s="41" t="s">
        <v>15</v>
      </c>
      <c r="K23" s="41">
        <v>1</v>
      </c>
    </row>
    <row r="24" spans="1:12" s="3" customFormat="1" ht="14.1" customHeight="1" x14ac:dyDescent="0.2">
      <c r="A24" s="10" t="s">
        <v>463</v>
      </c>
      <c r="B24" s="12">
        <v>10</v>
      </c>
      <c r="C24" s="41">
        <v>2</v>
      </c>
      <c r="D24" s="41">
        <v>1</v>
      </c>
      <c r="E24" s="41" t="s">
        <v>15</v>
      </c>
      <c r="F24" s="41" t="s">
        <v>15</v>
      </c>
      <c r="G24" s="41">
        <v>1</v>
      </c>
      <c r="H24" s="41" t="s">
        <v>15</v>
      </c>
      <c r="I24" s="41">
        <v>6</v>
      </c>
      <c r="J24" s="41" t="s">
        <v>15</v>
      </c>
      <c r="K24" s="41" t="s">
        <v>15</v>
      </c>
    </row>
    <row r="25" spans="1:12" s="3" customFormat="1" ht="14.1" customHeight="1" x14ac:dyDescent="0.2">
      <c r="A25" s="10" t="s">
        <v>456</v>
      </c>
      <c r="B25" s="12">
        <v>313</v>
      </c>
      <c r="C25" s="41">
        <v>84</v>
      </c>
      <c r="D25" s="41">
        <v>111</v>
      </c>
      <c r="E25" s="41">
        <v>3</v>
      </c>
      <c r="F25" s="41">
        <v>15</v>
      </c>
      <c r="G25" s="41">
        <v>18</v>
      </c>
      <c r="H25" s="41" t="s">
        <v>15</v>
      </c>
      <c r="I25" s="41">
        <v>71</v>
      </c>
      <c r="J25" s="41" t="s">
        <v>15</v>
      </c>
      <c r="K25" s="41">
        <v>11</v>
      </c>
    </row>
    <row r="26" spans="1:12" ht="14.1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2" ht="14.1" customHeight="1" x14ac:dyDescent="0.2">
      <c r="A27" s="68" t="s">
        <v>242</v>
      </c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sortState ref="A8:K23">
    <sortCondition ref="A8:A23"/>
  </sortState>
  <phoneticPr fontId="1" type="noConversion"/>
  <hyperlinks>
    <hyperlink ref="N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AH75"/>
  <sheetViews>
    <sheetView zoomScaleNormal="100" workbookViewId="0">
      <selection activeCell="K41" sqref="K41"/>
    </sheetView>
  </sheetViews>
  <sheetFormatPr baseColWidth="10" defaultRowHeight="12.75" x14ac:dyDescent="0.2"/>
  <cols>
    <col min="1" max="1" width="29.140625" style="29" customWidth="1"/>
    <col min="2" max="2" width="8.85546875" style="29" customWidth="1"/>
    <col min="3" max="3" width="5.42578125" style="29" customWidth="1"/>
    <col min="4" max="4" width="8.140625" style="29" customWidth="1"/>
    <col min="5" max="5" width="7.7109375" style="29" customWidth="1"/>
    <col min="6" max="6" width="1.140625" style="29" customWidth="1"/>
    <col min="7" max="7" width="8.85546875" style="29" customWidth="1"/>
    <col min="8" max="8" width="6.7109375" style="29" customWidth="1"/>
    <col min="9" max="9" width="8.28515625" style="29" customWidth="1"/>
    <col min="10" max="10" width="7.7109375" style="29" customWidth="1"/>
    <col min="11" max="11" width="8.7109375" style="29" customWidth="1"/>
    <col min="12" max="12" width="14.5703125" style="29" customWidth="1"/>
    <col min="13" max="13" width="11.42578125" style="29"/>
    <col min="14" max="14" width="15.5703125" style="29" customWidth="1"/>
    <col min="15" max="15" width="13.28515625" style="29" customWidth="1"/>
    <col min="16" max="16" width="13.42578125" style="29" customWidth="1"/>
    <col min="17" max="17" width="13.28515625" style="29" customWidth="1"/>
    <col min="18" max="18" width="13.7109375" style="29" customWidth="1"/>
    <col min="19" max="16384" width="11.42578125" style="29"/>
  </cols>
  <sheetData>
    <row r="1" spans="1:16" s="3" customFormat="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  <c r="I1" s="2"/>
      <c r="J1" s="2"/>
    </row>
    <row r="2" spans="1:16" s="3" customFormat="1" ht="14.1" customHeight="1" x14ac:dyDescent="0.2">
      <c r="L2" s="123" t="s">
        <v>257</v>
      </c>
    </row>
    <row r="3" spans="1:16" s="3" customFormat="1" ht="14.1" customHeight="1" x14ac:dyDescent="0.2">
      <c r="A3" s="4" t="s">
        <v>215</v>
      </c>
    </row>
    <row r="4" spans="1:16" s="3" customFormat="1" ht="14.1" customHeight="1" x14ac:dyDescent="0.2"/>
    <row r="5" spans="1:16" s="3" customFormat="1" ht="14.1" customHeight="1" x14ac:dyDescent="0.2">
      <c r="A5" s="4" t="s">
        <v>199</v>
      </c>
      <c r="B5" s="11"/>
      <c r="C5" s="11"/>
      <c r="D5" s="11"/>
      <c r="E5" s="11"/>
      <c r="F5" s="11"/>
      <c r="G5" s="11"/>
      <c r="H5" s="11"/>
      <c r="I5" s="11"/>
      <c r="J5" s="11"/>
      <c r="L5" s="173"/>
      <c r="M5" s="174"/>
      <c r="N5" s="174"/>
      <c r="O5" s="174"/>
      <c r="P5" s="174"/>
    </row>
    <row r="6" spans="1:16" s="3" customFormat="1" ht="14.1" customHeight="1" x14ac:dyDescent="0.2">
      <c r="A6" s="4"/>
      <c r="B6" s="11"/>
      <c r="C6" s="11"/>
      <c r="D6" s="11"/>
      <c r="E6" s="11"/>
      <c r="F6" s="11"/>
      <c r="G6" s="11"/>
      <c r="H6" s="11"/>
      <c r="I6" s="11"/>
      <c r="J6" s="11"/>
      <c r="L6" s="174"/>
      <c r="M6" s="174"/>
      <c r="N6" s="174"/>
      <c r="O6" s="174"/>
      <c r="P6" s="174"/>
    </row>
    <row r="7" spans="1:16" s="3" customFormat="1" ht="14.1" customHeight="1" x14ac:dyDescent="0.2">
      <c r="A7" s="70" t="s">
        <v>469</v>
      </c>
      <c r="B7" s="30"/>
      <c r="C7" s="30"/>
      <c r="D7" s="30"/>
      <c r="E7" s="30"/>
      <c r="F7" s="30"/>
      <c r="G7" s="30"/>
      <c r="H7" s="30"/>
      <c r="I7" s="30"/>
      <c r="J7" s="30"/>
      <c r="L7" s="174"/>
      <c r="M7" s="174"/>
      <c r="N7" s="174"/>
      <c r="O7" s="174"/>
      <c r="P7" s="174"/>
    </row>
    <row r="8" spans="1:16" s="3" customFormat="1" ht="9.9499999999999993" customHeight="1" x14ac:dyDescent="0.2">
      <c r="A8" s="10"/>
      <c r="L8" s="174"/>
      <c r="M8" s="174"/>
      <c r="N8" s="174"/>
      <c r="O8" s="174"/>
      <c r="P8" s="174"/>
    </row>
    <row r="9" spans="1:16" s="3" customFormat="1" ht="12" customHeight="1" x14ac:dyDescent="0.2">
      <c r="A9" s="82"/>
      <c r="B9" s="83" t="s">
        <v>50</v>
      </c>
      <c r="C9" s="84"/>
      <c r="D9" s="84"/>
      <c r="E9" s="85"/>
      <c r="F9" s="86"/>
      <c r="G9" s="83" t="s">
        <v>44</v>
      </c>
      <c r="H9" s="84"/>
      <c r="I9" s="84"/>
      <c r="J9" s="85"/>
      <c r="L9" s="174"/>
      <c r="M9" s="174"/>
      <c r="N9" s="174"/>
      <c r="O9" s="174"/>
      <c r="P9" s="174"/>
    </row>
    <row r="10" spans="1:16" s="3" customFormat="1" ht="12" customHeight="1" x14ac:dyDescent="0.2">
      <c r="A10" s="87"/>
      <c r="B10" s="102" t="s">
        <v>75</v>
      </c>
      <c r="C10" s="102" t="s">
        <v>69</v>
      </c>
      <c r="D10" s="178" t="s">
        <v>62</v>
      </c>
      <c r="E10" s="179"/>
      <c r="F10" s="103"/>
      <c r="G10" s="102" t="s">
        <v>75</v>
      </c>
      <c r="H10" s="102" t="s">
        <v>69</v>
      </c>
      <c r="I10" s="178" t="s">
        <v>62</v>
      </c>
      <c r="J10" s="179"/>
      <c r="M10" s="175" t="s">
        <v>470</v>
      </c>
      <c r="N10" s="175"/>
      <c r="O10" s="175"/>
    </row>
    <row r="11" spans="1:16" s="3" customFormat="1" ht="12" customHeight="1" x14ac:dyDescent="0.2">
      <c r="A11" s="88"/>
      <c r="B11" s="88" t="s">
        <v>76</v>
      </c>
      <c r="C11" s="104" t="s">
        <v>77</v>
      </c>
      <c r="D11" s="88" t="s">
        <v>78</v>
      </c>
      <c r="E11" s="104" t="s">
        <v>79</v>
      </c>
      <c r="F11" s="88"/>
      <c r="G11" s="88" t="s">
        <v>76</v>
      </c>
      <c r="H11" s="104" t="s">
        <v>77</v>
      </c>
      <c r="I11" s="88" t="s">
        <v>78</v>
      </c>
      <c r="J11" s="104" t="s">
        <v>79</v>
      </c>
      <c r="M11" s="175" t="s">
        <v>235</v>
      </c>
      <c r="N11" s="175" t="s">
        <v>236</v>
      </c>
      <c r="O11" s="175"/>
    </row>
    <row r="12" spans="1:16" s="3" customFormat="1" ht="14.1" customHeight="1" x14ac:dyDescent="0.2">
      <c r="B12" s="12"/>
      <c r="C12" s="12"/>
      <c r="D12" s="49"/>
      <c r="E12" s="49"/>
      <c r="F12" s="12"/>
      <c r="G12" s="12"/>
      <c r="H12" s="12"/>
      <c r="I12" s="49"/>
      <c r="J12" s="49"/>
      <c r="M12" s="176">
        <v>258167.51664900003</v>
      </c>
      <c r="N12" s="176">
        <v>38102545.920077994</v>
      </c>
      <c r="O12" s="175"/>
    </row>
    <row r="13" spans="1:16" s="3" customFormat="1" ht="14.1" customHeight="1" x14ac:dyDescent="0.2">
      <c r="A13" s="23" t="s">
        <v>464</v>
      </c>
      <c r="B13" s="114">
        <f>B15+B19+B22+B28</f>
        <v>133.43258709999998</v>
      </c>
      <c r="C13" s="114">
        <f>C15+C19+C22+C28</f>
        <v>58.262654360000006</v>
      </c>
      <c r="D13" s="114">
        <f>B13*1000000/$M$12</f>
        <v>516.84498821520037</v>
      </c>
      <c r="E13" s="114">
        <f>C13*1000000/$M$12</f>
        <v>225.67771157365578</v>
      </c>
      <c r="F13" s="114"/>
      <c r="G13" s="114">
        <f>G15+G19+G22+G26+G28</f>
        <v>30616.646718640004</v>
      </c>
      <c r="H13" s="114" t="s">
        <v>145</v>
      </c>
      <c r="I13" s="114">
        <f>G13*1000000/$N$12</f>
        <v>803.5328343376309</v>
      </c>
      <c r="J13" s="114" t="s">
        <v>145</v>
      </c>
    </row>
    <row r="14" spans="1:16" s="3" customFormat="1" ht="9.9499999999999993" customHeight="1" x14ac:dyDescent="0.2">
      <c r="A14" s="10"/>
      <c r="B14" s="114"/>
      <c r="C14" s="114"/>
      <c r="D14" s="114"/>
      <c r="E14" s="114"/>
      <c r="F14" s="114"/>
      <c r="G14" s="114"/>
      <c r="H14" s="114"/>
      <c r="I14" s="114"/>
      <c r="J14" s="114"/>
      <c r="M14"/>
      <c r="N14"/>
      <c r="O14"/>
    </row>
    <row r="15" spans="1:16" s="3" customFormat="1" ht="14.1" customHeight="1" x14ac:dyDescent="0.2">
      <c r="A15" s="10" t="s">
        <v>68</v>
      </c>
      <c r="B15" s="114">
        <f>SUM(B16:B18)</f>
        <v>16.41161</v>
      </c>
      <c r="C15" s="114">
        <f>SUM(C16:C18)</f>
        <v>5.0106459999999995</v>
      </c>
      <c r="D15" s="114">
        <f>B15*1000000/$M$12</f>
        <v>63.569616398770002</v>
      </c>
      <c r="E15" s="114">
        <f t="shared" ref="E15:E16" si="0">C15*1000000/$M$12</f>
        <v>19.408506790621473</v>
      </c>
      <c r="F15" s="114"/>
      <c r="G15" s="114">
        <f>SUM(G16:G18)</f>
        <v>8703.00533</v>
      </c>
      <c r="H15" s="114" t="s">
        <v>145</v>
      </c>
      <c r="I15" s="114">
        <f t="shared" ref="I15:I20" si="1">G15*1000000/$N$12</f>
        <v>228.41007391618899</v>
      </c>
      <c r="J15" s="114" t="s">
        <v>145</v>
      </c>
      <c r="M15" s="25"/>
      <c r="N15" s="25"/>
      <c r="O15"/>
    </row>
    <row r="16" spans="1:16" s="3" customFormat="1" ht="14.1" customHeight="1" x14ac:dyDescent="0.2">
      <c r="A16" s="78" t="s">
        <v>63</v>
      </c>
      <c r="B16" s="114">
        <v>5.4116099999999996</v>
      </c>
      <c r="C16" s="114">
        <v>1.050646</v>
      </c>
      <c r="D16" s="114">
        <f>B16*1000000/$M$12</f>
        <v>20.96162240022446</v>
      </c>
      <c r="E16" s="114">
        <f t="shared" si="0"/>
        <v>4.0696289511450798</v>
      </c>
      <c r="F16" s="114"/>
      <c r="G16" s="114">
        <v>1674.7680909999999</v>
      </c>
      <c r="H16" s="114">
        <v>314.514658</v>
      </c>
      <c r="I16" s="114">
        <f t="shared" si="1"/>
        <v>43.954230631016372</v>
      </c>
      <c r="J16" s="114">
        <f>H16*1000000/$N$12</f>
        <v>8.2544263225798691</v>
      </c>
      <c r="M16"/>
      <c r="N16"/>
      <c r="O16"/>
    </row>
    <row r="17" spans="1:34" s="3" customFormat="1" ht="14.1" customHeight="1" x14ac:dyDescent="0.2">
      <c r="A17" s="78" t="s">
        <v>64</v>
      </c>
      <c r="B17" s="114">
        <v>11</v>
      </c>
      <c r="C17" s="114">
        <f>B17-7.04</f>
        <v>3.96</v>
      </c>
      <c r="D17" s="114">
        <f>B17*1000000/$M$12</f>
        <v>42.607993998545545</v>
      </c>
      <c r="E17" s="114">
        <f>C17*1000000/$M$12</f>
        <v>15.338877839476396</v>
      </c>
      <c r="F17" s="114"/>
      <c r="G17" s="114">
        <v>1840</v>
      </c>
      <c r="H17" s="114">
        <f>G17-1168-110</f>
        <v>562</v>
      </c>
      <c r="I17" s="114">
        <f t="shared" si="1"/>
        <v>48.290736368627243</v>
      </c>
      <c r="J17" s="114">
        <f>H17*1000000/$N$12</f>
        <v>14.749670564765495</v>
      </c>
      <c r="M17"/>
      <c r="N17"/>
      <c r="O17"/>
    </row>
    <row r="18" spans="1:34" s="3" customFormat="1" ht="14.1" customHeight="1" x14ac:dyDescent="0.2">
      <c r="A18" s="78" t="s">
        <v>65</v>
      </c>
      <c r="B18" s="114" t="s">
        <v>15</v>
      </c>
      <c r="C18" s="114" t="s">
        <v>15</v>
      </c>
      <c r="D18" s="114" t="s">
        <v>15</v>
      </c>
      <c r="E18" s="114" t="s">
        <v>15</v>
      </c>
      <c r="F18" s="114"/>
      <c r="G18" s="114">
        <v>5188.237239</v>
      </c>
      <c r="H18" s="114" t="s">
        <v>145</v>
      </c>
      <c r="I18" s="114">
        <f t="shared" si="1"/>
        <v>136.16510691654537</v>
      </c>
      <c r="J18" s="114" t="s">
        <v>145</v>
      </c>
      <c r="M18"/>
      <c r="N18"/>
      <c r="O18"/>
    </row>
    <row r="19" spans="1:34" s="3" customFormat="1" ht="14.1" customHeight="1" x14ac:dyDescent="0.2">
      <c r="A19" s="10" t="s">
        <v>171</v>
      </c>
      <c r="B19" s="114">
        <f>B20+B21</f>
        <v>67.302145999999993</v>
      </c>
      <c r="C19" s="114">
        <f>C20+C21</f>
        <v>38.736957000000004</v>
      </c>
      <c r="D19" s="114">
        <f t="shared" ref="D19:E25" si="2">B19*1000000/$M$12</f>
        <v>260.69176662338509</v>
      </c>
      <c r="E19" s="114">
        <f t="shared" si="2"/>
        <v>150.04582103435609</v>
      </c>
      <c r="F19" s="114"/>
      <c r="G19" s="114">
        <f>G20+G21</f>
        <v>8779.7138329999998</v>
      </c>
      <c r="H19" s="114">
        <f>H20+H21</f>
        <v>3287.0084740000002</v>
      </c>
      <c r="I19" s="114">
        <f t="shared" si="1"/>
        <v>230.42328592467001</v>
      </c>
      <c r="J19" s="114">
        <f>H19*1000000/$N$12</f>
        <v>86.26742372792269</v>
      </c>
      <c r="M19" s="114"/>
    </row>
    <row r="20" spans="1:34" s="3" customFormat="1" ht="14.1" customHeight="1" x14ac:dyDescent="0.2">
      <c r="A20" s="78" t="s">
        <v>66</v>
      </c>
      <c r="B20" s="114">
        <v>40.722146000000002</v>
      </c>
      <c r="C20" s="114">
        <f>B20-19.336728</f>
        <v>21.385418000000001</v>
      </c>
      <c r="D20" s="114">
        <f t="shared" si="2"/>
        <v>157.7353593068996</v>
      </c>
      <c r="E20" s="114">
        <f t="shared" si="2"/>
        <v>82.835432890944347</v>
      </c>
      <c r="F20" s="114"/>
      <c r="G20" s="114">
        <v>4844.5481870000003</v>
      </c>
      <c r="H20" s="114">
        <f>G20-3323.607192</f>
        <v>1520.9409950000004</v>
      </c>
      <c r="I20" s="114">
        <f t="shared" si="1"/>
        <v>127.14499963235221</v>
      </c>
      <c r="J20" s="114">
        <f>H20*1000000/$N$12</f>
        <v>39.917043816186215</v>
      </c>
      <c r="L20" s="25"/>
      <c r="M20" s="25"/>
      <c r="N20" s="25"/>
      <c r="O20" s="25"/>
      <c r="P20" s="25"/>
    </row>
    <row r="21" spans="1:34" s="3" customFormat="1" ht="14.1" customHeight="1" x14ac:dyDescent="0.2">
      <c r="A21" s="78" t="s">
        <v>67</v>
      </c>
      <c r="B21" s="114">
        <v>26.58</v>
      </c>
      <c r="C21" s="114">
        <f>B21-9.228461</f>
        <v>17.351538999999999</v>
      </c>
      <c r="D21" s="114">
        <f t="shared" si="2"/>
        <v>102.95640731648551</v>
      </c>
      <c r="E21" s="114">
        <f t="shared" si="2"/>
        <v>67.21038814341172</v>
      </c>
      <c r="F21" s="114"/>
      <c r="G21" s="114">
        <v>3935.1656459999999</v>
      </c>
      <c r="H21" s="114">
        <f>G21-2169.098167</f>
        <v>1766.0674789999998</v>
      </c>
      <c r="I21" s="114">
        <f>G21*1000000/$N$12</f>
        <v>103.27828629231779</v>
      </c>
      <c r="J21" s="114">
        <f>H21*1000000/$N$12</f>
        <v>46.350379911736475</v>
      </c>
      <c r="L21" s="25"/>
      <c r="N21" s="25"/>
      <c r="O21" s="25"/>
      <c r="P21" s="25"/>
    </row>
    <row r="22" spans="1:34" s="3" customFormat="1" ht="14.1" customHeight="1" x14ac:dyDescent="0.2">
      <c r="A22" s="10" t="s">
        <v>169</v>
      </c>
      <c r="B22" s="114">
        <f>B23+B24+B25</f>
        <v>10.316000000000001</v>
      </c>
      <c r="C22" s="114">
        <f>C23+C24+C25</f>
        <v>7.7889999999999997</v>
      </c>
      <c r="D22" s="114">
        <f t="shared" si="2"/>
        <v>39.958551462635988</v>
      </c>
      <c r="E22" s="114">
        <f t="shared" si="2"/>
        <v>30.170333204970113</v>
      </c>
      <c r="F22" s="114"/>
      <c r="G22" s="114">
        <f>G23+G24+G25</f>
        <v>1805.3089999999997</v>
      </c>
      <c r="H22" s="114">
        <f>H23+H24+H25</f>
        <v>930.95999999999992</v>
      </c>
      <c r="I22" s="114">
        <f t="shared" ref="I22:I26" si="3">G22*1000000/$N$12</f>
        <v>47.380272273320692</v>
      </c>
      <c r="J22" s="114">
        <f t="shared" ref="J22:J26" si="4">H22*1000000/$N$12</f>
        <v>24.433013005291965</v>
      </c>
      <c r="L22" s="25"/>
      <c r="N22" s="25"/>
      <c r="O22" s="25"/>
    </row>
    <row r="23" spans="1:34" s="3" customFormat="1" ht="14.1" customHeight="1" x14ac:dyDescent="0.2">
      <c r="A23" s="78" t="s">
        <v>170</v>
      </c>
      <c r="B23" s="114">
        <v>7.8109999999999999</v>
      </c>
      <c r="C23" s="114">
        <f>B23-1.371</f>
        <v>6.4399999999999995</v>
      </c>
      <c r="D23" s="114">
        <f t="shared" si="2"/>
        <v>30.255549192967205</v>
      </c>
      <c r="E23" s="114">
        <f t="shared" si="2"/>
        <v>24.945043759148479</v>
      </c>
      <c r="F23" s="114"/>
      <c r="G23" s="114">
        <v>1379.6579999999999</v>
      </c>
      <c r="H23" s="114">
        <f>G23-629.317</f>
        <v>750.34099999999989</v>
      </c>
      <c r="I23" s="114">
        <f t="shared" si="3"/>
        <v>36.20907649829757</v>
      </c>
      <c r="J23" s="114">
        <f t="shared" si="4"/>
        <v>19.692673596506591</v>
      </c>
      <c r="K23"/>
      <c r="L23"/>
      <c r="M23"/>
      <c r="N23"/>
      <c r="O23"/>
      <c r="P23"/>
      <c r="Q23"/>
    </row>
    <row r="24" spans="1:34" s="3" customFormat="1" ht="14.1" customHeight="1" x14ac:dyDescent="0.2">
      <c r="A24" s="78" t="s">
        <v>244</v>
      </c>
      <c r="B24" s="114">
        <v>0.64</v>
      </c>
      <c r="C24" s="114">
        <f>B24-0.139</f>
        <v>0.501</v>
      </c>
      <c r="D24" s="114">
        <f t="shared" si="2"/>
        <v>2.4790105599153773</v>
      </c>
      <c r="E24" s="114">
        <f t="shared" si="2"/>
        <v>1.9406004539337562</v>
      </c>
      <c r="F24" s="114"/>
      <c r="G24" s="114">
        <v>109.482</v>
      </c>
      <c r="H24" s="114">
        <f>G24-56.699</f>
        <v>52.783000000000001</v>
      </c>
      <c r="I24" s="114">
        <f t="shared" si="3"/>
        <v>2.8733513038641565</v>
      </c>
      <c r="J24" s="114">
        <f t="shared" si="4"/>
        <v>1.3852880096441587</v>
      </c>
      <c r="K24"/>
      <c r="L24"/>
      <c r="M24"/>
      <c r="N24"/>
      <c r="O24"/>
      <c r="P24"/>
      <c r="Q24"/>
    </row>
    <row r="25" spans="1:34" s="3" customFormat="1" ht="14.1" customHeight="1" x14ac:dyDescent="0.2">
      <c r="A25" s="78" t="s">
        <v>245</v>
      </c>
      <c r="B25" s="114">
        <v>1.865</v>
      </c>
      <c r="C25" s="114">
        <f>B25-1.017</f>
        <v>0.84800000000000009</v>
      </c>
      <c r="D25" s="114">
        <f t="shared" si="2"/>
        <v>7.2239917097534034</v>
      </c>
      <c r="E25" s="114">
        <f t="shared" si="2"/>
        <v>3.284688991887875</v>
      </c>
      <c r="F25" s="114"/>
      <c r="G25" s="114">
        <v>316.16899999999998</v>
      </c>
      <c r="H25" s="114">
        <f>G25-188.333</f>
        <v>127.83599999999998</v>
      </c>
      <c r="I25" s="114">
        <f t="shared" si="3"/>
        <v>8.2978444711589709</v>
      </c>
      <c r="J25" s="114">
        <f t="shared" si="4"/>
        <v>3.355051399141213</v>
      </c>
      <c r="K25"/>
    </row>
    <row r="26" spans="1:34" s="3" customFormat="1" ht="14.1" customHeight="1" x14ac:dyDescent="0.2">
      <c r="A26" s="10" t="s">
        <v>467</v>
      </c>
      <c r="B26" s="114" t="s">
        <v>15</v>
      </c>
      <c r="C26" s="114" t="s">
        <v>15</v>
      </c>
      <c r="D26" s="114" t="s">
        <v>15</v>
      </c>
      <c r="E26" s="114" t="s">
        <v>15</v>
      </c>
      <c r="F26" s="114"/>
      <c r="G26" s="114">
        <v>8562.7089940000005</v>
      </c>
      <c r="H26" s="114">
        <f>G26-8243.122097</f>
        <v>319.58689700000104</v>
      </c>
      <c r="I26" s="114">
        <f t="shared" si="3"/>
        <v>224.72800142963447</v>
      </c>
      <c r="J26" s="114">
        <f t="shared" si="4"/>
        <v>8.3875470597253692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3" customFormat="1" ht="14.1" customHeight="1" x14ac:dyDescent="0.2">
      <c r="A27" s="10" t="s">
        <v>468</v>
      </c>
      <c r="B27" s="114"/>
      <c r="C27" s="114"/>
      <c r="D27" s="114"/>
      <c r="E27" s="114"/>
      <c r="F27" s="114"/>
      <c r="G27" s="114"/>
      <c r="H27" s="114"/>
      <c r="I27" s="114"/>
      <c r="J27" s="11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3" customFormat="1" ht="14.1" customHeight="1" x14ac:dyDescent="0.2">
      <c r="A28" s="157" t="s">
        <v>466</v>
      </c>
      <c r="B28" s="114">
        <f>19.70141555+4.64234004+15.05907551</f>
        <v>39.4028311</v>
      </c>
      <c r="C28" s="114">
        <f>B28-(16.33838987+4.04770605+12.29068382)</f>
        <v>6.7260513599999996</v>
      </c>
      <c r="D28" s="114">
        <f>B28*1000000/$M$12</f>
        <v>152.62505373040943</v>
      </c>
      <c r="E28" s="114">
        <f t="shared" ref="E28" si="5">C28*1000000/$M$12</f>
        <v>26.053050543708096</v>
      </c>
      <c r="F28" s="114"/>
      <c r="G28" s="114">
        <f>1482.58219687+170.92962524+1112.39773953</f>
        <v>2765.90956164</v>
      </c>
      <c r="H28" s="114">
        <f>G28-(1223.95345473+157.22189061+899.64694145)</f>
        <v>485.08727485000009</v>
      </c>
      <c r="I28" s="114">
        <f>G28*1000000/$N$12</f>
        <v>72.591200793816625</v>
      </c>
      <c r="J28" s="114">
        <f t="shared" ref="J28" si="6">H28*1000000/$N$12</f>
        <v>12.731098753020206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3" customFormat="1" ht="9" customHeight="1" x14ac:dyDescent="0.2">
      <c r="A29" s="78"/>
      <c r="B29" s="114"/>
      <c r="C29" s="114"/>
      <c r="D29" s="114"/>
      <c r="E29" s="114"/>
      <c r="F29" s="114"/>
      <c r="G29" s="114"/>
      <c r="H29" s="114"/>
      <c r="I29" s="114"/>
      <c r="J29" s="11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3" customFormat="1" ht="14.1" customHeight="1" x14ac:dyDescent="0.2">
      <c r="A30" s="23" t="s">
        <v>234</v>
      </c>
      <c r="B30" s="114">
        <v>95.000456199999988</v>
      </c>
      <c r="C30" s="114">
        <v>42.143807480000007</v>
      </c>
      <c r="D30" s="114">
        <v>367.97989705715349</v>
      </c>
      <c r="E30" s="114">
        <v>163.24209965306355</v>
      </c>
      <c r="F30" s="114"/>
      <c r="G30" s="114">
        <v>28379.327377179998</v>
      </c>
      <c r="H30" s="114" t="s">
        <v>145</v>
      </c>
      <c r="I30" s="114">
        <v>744.81446559258961</v>
      </c>
      <c r="J30" s="114" t="s">
        <v>145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3" customFormat="1" ht="9.9499999999999993" customHeight="1" x14ac:dyDescent="0.2">
      <c r="A31" s="10"/>
      <c r="B31" s="114"/>
      <c r="C31" s="114"/>
      <c r="D31" s="114"/>
      <c r="E31" s="114"/>
      <c r="F31" s="114"/>
      <c r="G31" s="114"/>
      <c r="H31" s="114"/>
      <c r="I31" s="114"/>
      <c r="J31" s="11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3" customFormat="1" ht="14.1" customHeight="1" x14ac:dyDescent="0.2">
      <c r="A32" s="10" t="s">
        <v>68</v>
      </c>
      <c r="B32" s="114">
        <v>16.449120000000001</v>
      </c>
      <c r="C32" s="114">
        <v>4.1390169999999999</v>
      </c>
      <c r="D32" s="114">
        <v>63.360172726875199</v>
      </c>
      <c r="E32" s="114">
        <v>15.943031118957901</v>
      </c>
      <c r="F32" s="114"/>
      <c r="G32" s="114">
        <v>8271.596646</v>
      </c>
      <c r="H32" s="114" t="s">
        <v>145</v>
      </c>
      <c r="I32" s="114">
        <v>216.7439576785342</v>
      </c>
      <c r="J32" s="114" t="s">
        <v>145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71" customFormat="1" ht="14.1" customHeight="1" x14ac:dyDescent="0.2">
      <c r="A33" s="78" t="s">
        <v>63</v>
      </c>
      <c r="B33" s="114">
        <v>5.4491199999999997</v>
      </c>
      <c r="C33" s="114">
        <v>1.1390169999999999</v>
      </c>
      <c r="D33" s="114">
        <v>20.989401524791003</v>
      </c>
      <c r="E33" s="114">
        <v>4.3873662456622116</v>
      </c>
      <c r="F33" s="114"/>
      <c r="G33" s="114">
        <v>1521.2166460000001</v>
      </c>
      <c r="H33" s="114">
        <v>287.82392900000002</v>
      </c>
      <c r="I33" s="114">
        <v>39.86104865255367</v>
      </c>
      <c r="J33" s="114">
        <v>7.5419656150923773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71" customFormat="1" ht="14.1" customHeight="1" x14ac:dyDescent="0.2">
      <c r="A34" s="78" t="s">
        <v>64</v>
      </c>
      <c r="B34" s="114">
        <v>11</v>
      </c>
      <c r="C34" s="114">
        <v>3</v>
      </c>
      <c r="D34" s="114">
        <v>42.370771202084192</v>
      </c>
      <c r="E34" s="114">
        <v>11.555664873295688</v>
      </c>
      <c r="F34" s="114"/>
      <c r="G34" s="114">
        <v>1667</v>
      </c>
      <c r="H34" s="114">
        <v>540</v>
      </c>
      <c r="I34" s="114">
        <v>43.681068228204865</v>
      </c>
      <c r="J34" s="114">
        <v>14.149836138710635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78" t="s">
        <v>65</v>
      </c>
      <c r="B35" s="114" t="s">
        <v>15</v>
      </c>
      <c r="C35" s="114" t="s">
        <v>15</v>
      </c>
      <c r="D35" s="114" t="s">
        <v>15</v>
      </c>
      <c r="E35" s="114" t="s">
        <v>15</v>
      </c>
      <c r="F35" s="114"/>
      <c r="G35" s="114">
        <v>5083.38</v>
      </c>
      <c r="H35" s="114" t="s">
        <v>145</v>
      </c>
      <c r="I35" s="114">
        <v>133.20184079777567</v>
      </c>
      <c r="J35" s="114" t="s">
        <v>145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10" t="s">
        <v>171</v>
      </c>
      <c r="B36" s="114">
        <v>65.855999999999995</v>
      </c>
      <c r="C36" s="114">
        <v>31.264461600000004</v>
      </c>
      <c r="D36" s="114">
        <v>253.66995529858693</v>
      </c>
      <c r="E36" s="114">
        <v>120.42721356454066</v>
      </c>
      <c r="F36" s="114"/>
      <c r="G36" s="114">
        <v>8434.2434429999994</v>
      </c>
      <c r="H36" s="114">
        <v>3122.163442999999</v>
      </c>
      <c r="I36" s="114">
        <v>221.00585680082332</v>
      </c>
      <c r="J36" s="114">
        <v>81.811298364301123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78" t="s">
        <v>66</v>
      </c>
      <c r="B37" s="114">
        <v>39.4</v>
      </c>
      <c r="C37" s="114">
        <v>13</v>
      </c>
      <c r="D37" s="114">
        <v>151.76439866928339</v>
      </c>
      <c r="E37" s="114">
        <v>50.074547784281322</v>
      </c>
      <c r="F37" s="114"/>
      <c r="G37" s="114">
        <v>4651.603443</v>
      </c>
      <c r="H37" s="114">
        <v>1069.0334429999998</v>
      </c>
      <c r="I37" s="114">
        <v>121.88782685317076</v>
      </c>
      <c r="J37" s="114">
        <v>28.012311194910463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78" t="s">
        <v>67</v>
      </c>
      <c r="B38" s="114">
        <v>26.456000000000003</v>
      </c>
      <c r="C38" s="114">
        <v>18.264461600000004</v>
      </c>
      <c r="D38" s="114">
        <v>101.9055566293036</v>
      </c>
      <c r="E38" s="114">
        <v>70.352665780259343</v>
      </c>
      <c r="F38" s="114"/>
      <c r="G38" s="114">
        <v>3782.64</v>
      </c>
      <c r="H38" s="114">
        <v>2053.1299999999992</v>
      </c>
      <c r="I38" s="114">
        <v>99.118029947652573</v>
      </c>
      <c r="J38" s="114">
        <v>53.798987169390657</v>
      </c>
      <c r="K38" s="7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10" t="s">
        <v>169</v>
      </c>
      <c r="B39" s="114">
        <v>10.291</v>
      </c>
      <c r="C39" s="114">
        <v>6.431</v>
      </c>
      <c r="D39" s="114">
        <v>39.639782403695314</v>
      </c>
      <c r="E39" s="114">
        <v>24.77149360005486</v>
      </c>
      <c r="F39" s="114"/>
      <c r="G39" s="114">
        <v>3069.2649999999999</v>
      </c>
      <c r="H39" s="114">
        <v>2257.415</v>
      </c>
      <c r="I39" s="114">
        <v>80.425179289406842</v>
      </c>
      <c r="J39" s="114">
        <v>59.151948790865674</v>
      </c>
      <c r="K39" s="1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1" customHeight="1" x14ac:dyDescent="0.2">
      <c r="A40" s="78" t="s">
        <v>170</v>
      </c>
      <c r="B40" s="114">
        <v>8.0510000000000002</v>
      </c>
      <c r="C40" s="114">
        <v>5.4610000000000003</v>
      </c>
      <c r="D40" s="114">
        <v>31.01155263163453</v>
      </c>
      <c r="E40" s="114">
        <v>21.035161957689251</v>
      </c>
      <c r="F40" s="114"/>
      <c r="G40" s="114">
        <v>1403.7149999999999</v>
      </c>
      <c r="H40" s="114">
        <v>795.02499999999986</v>
      </c>
      <c r="I40" s="114">
        <v>36.78210599157444</v>
      </c>
      <c r="J40" s="114">
        <v>20.832358289219297</v>
      </c>
      <c r="K40" s="78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1" customHeight="1" x14ac:dyDescent="0.2">
      <c r="A41" s="78" t="s">
        <v>244</v>
      </c>
      <c r="B41" s="114">
        <v>0.62</v>
      </c>
      <c r="C41" s="114">
        <v>0.31</v>
      </c>
      <c r="D41" s="114">
        <v>2.388170740481109</v>
      </c>
      <c r="E41" s="114">
        <v>1.1940853702405545</v>
      </c>
      <c r="F41" s="114"/>
      <c r="G41" s="114">
        <v>1401.45</v>
      </c>
      <c r="H41" s="114">
        <v>1350.4</v>
      </c>
      <c r="I41" s="114">
        <v>36.722755289992627</v>
      </c>
      <c r="J41" s="114">
        <v>35.38507170687933</v>
      </c>
      <c r="K41" s="78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1" customHeight="1" x14ac:dyDescent="0.2">
      <c r="A42" s="10" t="s">
        <v>245</v>
      </c>
      <c r="B42" s="114">
        <v>1.62</v>
      </c>
      <c r="C42" s="114">
        <v>0.66000000000000014</v>
      </c>
      <c r="D42" s="114">
        <v>6.2400590315796718</v>
      </c>
      <c r="E42" s="114">
        <v>2.5422462721250523</v>
      </c>
      <c r="F42" s="114"/>
      <c r="G42" s="114">
        <v>264.10000000000002</v>
      </c>
      <c r="H42" s="114">
        <v>111.99000000000001</v>
      </c>
      <c r="I42" s="114">
        <v>6.9203180078397759</v>
      </c>
      <c r="J42" s="114">
        <v>2.9345187947670448</v>
      </c>
      <c r="K42" s="1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1" customHeight="1" x14ac:dyDescent="0.2">
      <c r="A43" s="10" t="s">
        <v>467</v>
      </c>
      <c r="B43" s="114" t="s">
        <v>15</v>
      </c>
      <c r="C43" s="114" t="s">
        <v>15</v>
      </c>
      <c r="D43" s="114" t="s">
        <v>15</v>
      </c>
      <c r="E43" s="114" t="s">
        <v>15</v>
      </c>
      <c r="F43" s="114"/>
      <c r="G43" s="114">
        <v>6564.6715130000002</v>
      </c>
      <c r="H43" s="114">
        <v>254.83151300000009</v>
      </c>
      <c r="I43" s="114">
        <v>172.01671521002152</v>
      </c>
      <c r="J43" s="114">
        <v>6.6774521332031664</v>
      </c>
      <c r="K43" s="10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1" customHeight="1" x14ac:dyDescent="0.2">
      <c r="A44" s="10" t="s">
        <v>468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1" customHeight="1" x14ac:dyDescent="0.2">
      <c r="A45" s="10" t="s">
        <v>466</v>
      </c>
      <c r="B45" s="114">
        <v>2.4043361999999999</v>
      </c>
      <c r="C45" s="114">
        <v>0.30932888000000025</v>
      </c>
      <c r="D45" s="114">
        <v>9.2612344566444111</v>
      </c>
      <c r="E45" s="114">
        <v>4.24737321761052E-2</v>
      </c>
      <c r="F45" s="114"/>
      <c r="G45" s="114">
        <v>2039.5507751800001</v>
      </c>
      <c r="H45" s="114">
        <v>358.86959163999995</v>
      </c>
      <c r="I45" s="114">
        <v>53.443165306254173</v>
      </c>
      <c r="J45" s="114">
        <v>9.4036035497629609</v>
      </c>
      <c r="K45" s="10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1" customHeight="1" x14ac:dyDescent="0.2">
      <c r="A46" s="33"/>
      <c r="B46" s="48"/>
      <c r="C46" s="48"/>
      <c r="D46" s="48"/>
      <c r="E46" s="48"/>
      <c r="F46" s="48"/>
      <c r="G46" s="48"/>
      <c r="H46" s="48"/>
      <c r="I46" s="48"/>
      <c r="J46" s="4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1" customHeight="1" x14ac:dyDescent="0.2">
      <c r="A47" s="39" t="s">
        <v>227</v>
      </c>
      <c r="B47" s="3"/>
      <c r="C47" s="3"/>
      <c r="D47" s="3"/>
      <c r="E47" s="3"/>
      <c r="F47" s="3"/>
      <c r="G47" s="3"/>
      <c r="H47" s="3"/>
      <c r="I47" s="3"/>
      <c r="J47" s="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1" customHeight="1" x14ac:dyDescent="0.2">
      <c r="A48" s="31" t="s">
        <v>240</v>
      </c>
      <c r="B48" s="35"/>
      <c r="C48" s="35"/>
      <c r="D48" s="35"/>
      <c r="E48" s="35"/>
      <c r="F48" s="35"/>
      <c r="G48" s="35"/>
      <c r="H48" s="35"/>
      <c r="I48" s="35"/>
      <c r="J48" s="3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1" customHeight="1" x14ac:dyDescent="0.2">
      <c r="A49" s="31" t="s">
        <v>80</v>
      </c>
      <c r="B49" s="35"/>
      <c r="C49" s="35"/>
      <c r="D49" s="35"/>
      <c r="E49" s="35"/>
      <c r="F49" s="35"/>
      <c r="G49" s="35"/>
      <c r="H49" s="35"/>
      <c r="I49" s="35"/>
      <c r="J49" s="35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1" customHeight="1" x14ac:dyDescent="0.2">
      <c r="A50" s="89" t="s">
        <v>530</v>
      </c>
      <c r="B50" s="35"/>
      <c r="C50" s="35"/>
      <c r="D50" s="35"/>
      <c r="E50" s="35"/>
      <c r="F50" s="35"/>
      <c r="G50" s="35"/>
      <c r="H50" s="35"/>
      <c r="I50" s="35"/>
      <c r="J50" s="35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9.9499999999999993" customHeight="1" x14ac:dyDescent="0.2">
      <c r="A51" s="31" t="s">
        <v>531</v>
      </c>
      <c r="B51" s="35"/>
      <c r="C51" s="35"/>
      <c r="D51" s="35"/>
      <c r="E51" s="35"/>
      <c r="F51" s="35"/>
      <c r="G51" s="35"/>
      <c r="H51" s="35"/>
      <c r="I51" s="35"/>
      <c r="J51" s="35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1" customHeight="1" x14ac:dyDescent="0.2">
      <c r="A52" s="31" t="s">
        <v>81</v>
      </c>
      <c r="B52" s="71"/>
      <c r="C52" s="71"/>
      <c r="D52" s="71"/>
      <c r="E52" s="71"/>
      <c r="F52" s="71"/>
      <c r="G52" s="71"/>
      <c r="H52" s="71"/>
      <c r="I52" s="71"/>
      <c r="J52" s="71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1" customHeight="1" x14ac:dyDescent="0.2">
      <c r="A53" s="31" t="s">
        <v>82</v>
      </c>
      <c r="B53" s="71"/>
      <c r="C53" s="71"/>
      <c r="D53" s="71"/>
      <c r="E53" s="71"/>
      <c r="F53" s="71"/>
      <c r="G53" s="71"/>
      <c r="H53" s="71"/>
      <c r="I53" s="71"/>
      <c r="J53" s="71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9.9499999999999993" customHeight="1" x14ac:dyDescent="0.2">
      <c r="A54" s="71" t="s">
        <v>113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2:34" x14ac:dyDescent="0.2"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2:34" x14ac:dyDescent="0.2"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2:34" x14ac:dyDescent="0.2"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2:34" x14ac:dyDescent="0.2"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2:34" x14ac:dyDescent="0.2"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2:34" x14ac:dyDescent="0.2"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2:34" x14ac:dyDescent="0.2"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2:34" x14ac:dyDescent="0.2"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2:34" x14ac:dyDescent="0.2"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2:34" x14ac:dyDescent="0.2"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2:34" x14ac:dyDescent="0.2"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</sheetData>
  <mergeCells count="2">
    <mergeCell ref="D10:E10"/>
    <mergeCell ref="I10:J10"/>
  </mergeCells>
  <phoneticPr fontId="1" type="noConversion"/>
  <hyperlinks>
    <hyperlink ref="L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334"/>
  <sheetViews>
    <sheetView zoomScaleNormal="100" workbookViewId="0">
      <selection activeCell="K41" sqref="K41"/>
    </sheetView>
  </sheetViews>
  <sheetFormatPr baseColWidth="10" defaultColWidth="11.42578125" defaultRowHeight="0" customHeight="1" zeroHeight="1" x14ac:dyDescent="0.2"/>
  <cols>
    <col min="1" max="1" width="35.5703125" style="3" customWidth="1"/>
    <col min="2" max="2" width="8.85546875" style="3" customWidth="1"/>
    <col min="3" max="4" width="8.7109375" style="3" customWidth="1"/>
    <col min="5" max="5" width="4" style="3" customWidth="1"/>
    <col min="6" max="6" width="8.85546875" style="3" customWidth="1"/>
    <col min="7" max="8" width="8.7109375" style="3" customWidth="1"/>
    <col min="9" max="16383" width="11.42578125" style="3"/>
    <col min="16384" max="16384" width="22.5703125" style="3" customWidth="1"/>
  </cols>
  <sheetData>
    <row r="1" spans="1:12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J2" s="123" t="s">
        <v>257</v>
      </c>
    </row>
    <row r="3" spans="1:12" ht="14.1" customHeight="1" x14ac:dyDescent="0.2">
      <c r="A3" s="22" t="s">
        <v>521</v>
      </c>
      <c r="B3" s="22"/>
      <c r="C3" s="22"/>
    </row>
    <row r="4" spans="1:12" ht="14.1" customHeight="1" x14ac:dyDescent="0.2">
      <c r="A4" s="5"/>
      <c r="B4" s="5"/>
      <c r="C4" s="5"/>
      <c r="D4" s="6"/>
      <c r="E4" s="6"/>
    </row>
    <row r="5" spans="1:12" s="9" customFormat="1" ht="14.1" customHeight="1" x14ac:dyDescent="0.2">
      <c r="A5" s="130"/>
      <c r="B5" s="124" t="s">
        <v>273</v>
      </c>
      <c r="C5" s="124"/>
      <c r="D5" s="124"/>
      <c r="E5" s="130"/>
      <c r="F5" s="124" t="s">
        <v>272</v>
      </c>
      <c r="G5" s="124"/>
      <c r="H5" s="124"/>
    </row>
    <row r="6" spans="1:12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2" ht="14.1" customHeight="1" x14ac:dyDescent="0.2">
      <c r="A7" s="23"/>
      <c r="B7" s="12"/>
      <c r="C7" s="12"/>
      <c r="D7" s="12"/>
    </row>
    <row r="8" spans="1:12" ht="14.1" customHeight="1" x14ac:dyDescent="0.2">
      <c r="A8" s="23" t="s">
        <v>260</v>
      </c>
      <c r="B8" s="12">
        <v>3985</v>
      </c>
      <c r="C8" s="12">
        <v>1774</v>
      </c>
      <c r="D8" s="12">
        <v>2211</v>
      </c>
      <c r="E8" s="12"/>
      <c r="F8" s="12">
        <v>3962</v>
      </c>
      <c r="G8" s="12">
        <v>1764</v>
      </c>
      <c r="H8" s="12">
        <v>2198</v>
      </c>
      <c r="K8" s="116"/>
      <c r="L8" s="116"/>
    </row>
    <row r="9" spans="1:12" ht="14.1" customHeight="1" x14ac:dyDescent="0.2">
      <c r="A9" s="19" t="s">
        <v>302</v>
      </c>
      <c r="B9" s="12">
        <v>335</v>
      </c>
      <c r="C9" s="12">
        <v>120</v>
      </c>
      <c r="D9" s="12">
        <v>215</v>
      </c>
      <c r="E9" s="12"/>
      <c r="F9" s="12">
        <v>321</v>
      </c>
      <c r="G9" s="12">
        <v>116</v>
      </c>
      <c r="H9" s="12">
        <v>205</v>
      </c>
      <c r="J9" s="116"/>
      <c r="L9" s="116"/>
    </row>
    <row r="10" spans="1:12" ht="14.1" customHeight="1" x14ac:dyDescent="0.2">
      <c r="A10" s="19" t="s">
        <v>303</v>
      </c>
      <c r="B10" s="12">
        <v>110</v>
      </c>
      <c r="C10" s="12">
        <v>40</v>
      </c>
      <c r="D10" s="12">
        <v>70</v>
      </c>
      <c r="E10" s="12"/>
      <c r="F10" s="12">
        <v>108</v>
      </c>
      <c r="G10" s="12">
        <v>40</v>
      </c>
      <c r="H10" s="12">
        <v>68</v>
      </c>
      <c r="J10" s="116"/>
      <c r="L10" s="116"/>
    </row>
    <row r="11" spans="1:12" ht="14.1" customHeight="1" x14ac:dyDescent="0.2">
      <c r="A11" s="19" t="s">
        <v>304</v>
      </c>
      <c r="B11" s="12">
        <v>1861</v>
      </c>
      <c r="C11" s="12">
        <v>733</v>
      </c>
      <c r="D11" s="12">
        <v>1128</v>
      </c>
      <c r="E11" s="12"/>
      <c r="F11" s="12">
        <v>1885</v>
      </c>
      <c r="G11" s="12">
        <v>738</v>
      </c>
      <c r="H11" s="12">
        <v>1147</v>
      </c>
      <c r="J11" s="116"/>
      <c r="L11" s="116"/>
    </row>
    <row r="12" spans="1:12" ht="14.1" customHeight="1" x14ac:dyDescent="0.2">
      <c r="A12" s="24" t="s">
        <v>305</v>
      </c>
      <c r="B12" s="12">
        <v>1679</v>
      </c>
      <c r="C12" s="12">
        <v>881</v>
      </c>
      <c r="D12" s="12">
        <v>798</v>
      </c>
      <c r="E12" s="12"/>
      <c r="F12" s="12">
        <v>1648</v>
      </c>
      <c r="G12" s="12">
        <v>870</v>
      </c>
      <c r="H12" s="12">
        <v>778</v>
      </c>
      <c r="J12" s="116"/>
      <c r="L12" s="116"/>
    </row>
    <row r="13" spans="1:12" ht="14.1" customHeight="1" x14ac:dyDescent="0.2">
      <c r="A13" s="23" t="s">
        <v>507</v>
      </c>
      <c r="B13" s="12">
        <v>1980</v>
      </c>
      <c r="C13" s="12">
        <v>912</v>
      </c>
      <c r="D13" s="12">
        <v>1068</v>
      </c>
      <c r="E13" s="12"/>
      <c r="F13" s="12">
        <v>1963</v>
      </c>
      <c r="G13" s="12">
        <v>879</v>
      </c>
      <c r="H13" s="12">
        <v>1084</v>
      </c>
      <c r="J13" s="116"/>
    </row>
    <row r="14" spans="1:12" ht="14.1" customHeight="1" x14ac:dyDescent="0.2">
      <c r="A14" s="19" t="s">
        <v>302</v>
      </c>
      <c r="B14" s="12">
        <v>143</v>
      </c>
      <c r="C14" s="12">
        <v>63</v>
      </c>
      <c r="D14" s="12">
        <v>80</v>
      </c>
      <c r="E14" s="12"/>
      <c r="F14" s="12">
        <v>151</v>
      </c>
      <c r="G14" s="12">
        <v>54</v>
      </c>
      <c r="H14" s="12">
        <v>97</v>
      </c>
      <c r="J14" s="116"/>
    </row>
    <row r="15" spans="1:12" ht="14.1" customHeight="1" x14ac:dyDescent="0.2">
      <c r="A15" s="19" t="s">
        <v>303</v>
      </c>
      <c r="B15" s="12">
        <v>53</v>
      </c>
      <c r="C15" s="12">
        <v>19</v>
      </c>
      <c r="D15" s="12">
        <v>34</v>
      </c>
      <c r="E15" s="12"/>
      <c r="F15" s="12">
        <v>49</v>
      </c>
      <c r="G15" s="12">
        <v>20</v>
      </c>
      <c r="H15" s="12">
        <v>29</v>
      </c>
      <c r="J15" s="116"/>
    </row>
    <row r="16" spans="1:12" ht="14.1" customHeight="1" x14ac:dyDescent="0.2">
      <c r="A16" s="19" t="s">
        <v>304</v>
      </c>
      <c r="B16" s="12">
        <v>954</v>
      </c>
      <c r="C16" s="12">
        <v>388</v>
      </c>
      <c r="D16" s="12">
        <v>566</v>
      </c>
      <c r="E16" s="12"/>
      <c r="F16" s="12">
        <v>954</v>
      </c>
      <c r="G16" s="12">
        <v>368</v>
      </c>
      <c r="H16" s="12">
        <v>586</v>
      </c>
      <c r="J16" s="116"/>
    </row>
    <row r="17" spans="1:10" ht="14.1" customHeight="1" x14ac:dyDescent="0.2">
      <c r="A17" s="19" t="s">
        <v>305</v>
      </c>
      <c r="B17" s="12">
        <v>830</v>
      </c>
      <c r="C17" s="12">
        <v>442</v>
      </c>
      <c r="D17" s="12">
        <v>388</v>
      </c>
      <c r="E17" s="12"/>
      <c r="F17" s="12">
        <v>809</v>
      </c>
      <c r="G17" s="12">
        <v>437</v>
      </c>
      <c r="H17" s="12">
        <v>372</v>
      </c>
      <c r="J17" s="116"/>
    </row>
    <row r="18" spans="1:10" ht="14.1" customHeight="1" x14ac:dyDescent="0.2">
      <c r="A18" s="23" t="s">
        <v>508</v>
      </c>
      <c r="B18" s="12">
        <v>2005</v>
      </c>
      <c r="C18" s="12">
        <v>862</v>
      </c>
      <c r="D18" s="12">
        <v>1143</v>
      </c>
      <c r="E18" s="12"/>
      <c r="F18" s="12">
        <v>1999</v>
      </c>
      <c r="G18" s="12">
        <v>885</v>
      </c>
      <c r="H18" s="12">
        <v>1114</v>
      </c>
      <c r="J18" s="116"/>
    </row>
    <row r="19" spans="1:10" ht="14.1" customHeight="1" x14ac:dyDescent="0.2">
      <c r="A19" s="19" t="s">
        <v>302</v>
      </c>
      <c r="B19" s="12">
        <v>192</v>
      </c>
      <c r="C19" s="12">
        <v>57</v>
      </c>
      <c r="D19" s="12">
        <v>135</v>
      </c>
      <c r="E19" s="12"/>
      <c r="F19" s="12">
        <v>170</v>
      </c>
      <c r="G19" s="12">
        <v>62</v>
      </c>
      <c r="H19" s="12">
        <v>108</v>
      </c>
    </row>
    <row r="20" spans="1:10" ht="14.1" customHeight="1" x14ac:dyDescent="0.2">
      <c r="A20" s="19" t="s">
        <v>303</v>
      </c>
      <c r="B20" s="12">
        <v>57</v>
      </c>
      <c r="C20" s="12">
        <v>21</v>
      </c>
      <c r="D20" s="12">
        <v>36</v>
      </c>
      <c r="E20" s="12"/>
      <c r="F20" s="12">
        <v>59</v>
      </c>
      <c r="G20" s="12">
        <v>20</v>
      </c>
      <c r="H20" s="12">
        <v>39</v>
      </c>
    </row>
    <row r="21" spans="1:10" ht="14.1" customHeight="1" x14ac:dyDescent="0.2">
      <c r="A21" s="19" t="s">
        <v>304</v>
      </c>
      <c r="B21" s="12">
        <v>907</v>
      </c>
      <c r="C21" s="12">
        <v>345</v>
      </c>
      <c r="D21" s="12">
        <v>562</v>
      </c>
      <c r="E21" s="12"/>
      <c r="F21" s="12">
        <v>931</v>
      </c>
      <c r="G21" s="12">
        <v>370</v>
      </c>
      <c r="H21" s="12">
        <v>561</v>
      </c>
    </row>
    <row r="22" spans="1:10" ht="14.1" customHeight="1" x14ac:dyDescent="0.2">
      <c r="A22" s="19" t="s">
        <v>305</v>
      </c>
      <c r="B22" s="12">
        <v>849</v>
      </c>
      <c r="C22" s="12">
        <v>439</v>
      </c>
      <c r="D22" s="12">
        <v>410</v>
      </c>
      <c r="E22" s="12"/>
      <c r="F22" s="12">
        <v>839</v>
      </c>
      <c r="G22" s="12">
        <v>433</v>
      </c>
      <c r="H22" s="12">
        <v>406</v>
      </c>
    </row>
    <row r="23" spans="1:10" ht="14.1" customHeight="1" x14ac:dyDescent="0.2">
      <c r="A23" s="19"/>
      <c r="B23" s="12"/>
      <c r="C23" s="12"/>
      <c r="D23" s="12"/>
      <c r="E23" s="12"/>
      <c r="F23" s="12"/>
      <c r="G23" s="12"/>
      <c r="H23" s="12"/>
    </row>
    <row r="24" spans="1:10" ht="14.1" customHeight="1" x14ac:dyDescent="0.2">
      <c r="A24" s="23" t="s">
        <v>25</v>
      </c>
      <c r="B24" s="12">
        <f>B25+B30</f>
        <v>3199</v>
      </c>
      <c r="C24" s="12">
        <f t="shared" ref="C24:H24" si="0">C25+C30</f>
        <v>1399</v>
      </c>
      <c r="D24" s="12">
        <f t="shared" si="0"/>
        <v>1800</v>
      </c>
      <c r="E24" s="12"/>
      <c r="F24" s="12">
        <f t="shared" si="0"/>
        <v>3194</v>
      </c>
      <c r="G24" s="12">
        <f t="shared" si="0"/>
        <v>1388</v>
      </c>
      <c r="H24" s="12">
        <f t="shared" si="0"/>
        <v>1806</v>
      </c>
      <c r="J24" s="116"/>
    </row>
    <row r="25" spans="1:10" ht="14.1" customHeight="1" x14ac:dyDescent="0.2">
      <c r="A25" s="23" t="s">
        <v>298</v>
      </c>
      <c r="B25" s="12">
        <v>1610</v>
      </c>
      <c r="C25" s="12">
        <v>723</v>
      </c>
      <c r="D25" s="12">
        <v>887</v>
      </c>
      <c r="E25" s="12"/>
      <c r="F25" s="12">
        <v>1568</v>
      </c>
      <c r="G25" s="12">
        <v>680</v>
      </c>
      <c r="H25" s="12">
        <v>888</v>
      </c>
      <c r="J25" s="116"/>
    </row>
    <row r="26" spans="1:10" ht="14.1" customHeight="1" x14ac:dyDescent="0.2">
      <c r="A26" s="19" t="s">
        <v>302</v>
      </c>
      <c r="B26" s="12">
        <v>143</v>
      </c>
      <c r="C26" s="12">
        <v>63</v>
      </c>
      <c r="D26" s="12">
        <v>80</v>
      </c>
      <c r="E26" s="12"/>
      <c r="F26" s="12">
        <v>151</v>
      </c>
      <c r="G26" s="12">
        <v>54</v>
      </c>
      <c r="H26" s="12">
        <v>97</v>
      </c>
      <c r="J26" s="116"/>
    </row>
    <row r="27" spans="1:10" ht="14.1" customHeight="1" x14ac:dyDescent="0.2">
      <c r="A27" s="19" t="s">
        <v>303</v>
      </c>
      <c r="B27" s="12">
        <v>53</v>
      </c>
      <c r="C27" s="12">
        <v>19</v>
      </c>
      <c r="D27" s="12">
        <v>34</v>
      </c>
      <c r="E27" s="12"/>
      <c r="F27" s="12">
        <v>49</v>
      </c>
      <c r="G27" s="12">
        <v>20</v>
      </c>
      <c r="H27" s="12">
        <v>29</v>
      </c>
      <c r="J27" s="116"/>
    </row>
    <row r="28" spans="1:10" ht="14.1" customHeight="1" x14ac:dyDescent="0.2">
      <c r="A28" s="19" t="s">
        <v>304</v>
      </c>
      <c r="B28" s="12">
        <v>795</v>
      </c>
      <c r="C28" s="12">
        <v>311</v>
      </c>
      <c r="D28" s="12">
        <v>484</v>
      </c>
      <c r="E28" s="12"/>
      <c r="F28" s="12">
        <v>757</v>
      </c>
      <c r="G28" s="12">
        <v>274</v>
      </c>
      <c r="H28" s="12">
        <v>483</v>
      </c>
      <c r="J28" s="116"/>
    </row>
    <row r="29" spans="1:10" ht="14.1" customHeight="1" x14ac:dyDescent="0.2">
      <c r="A29" s="19" t="s">
        <v>305</v>
      </c>
      <c r="B29" s="12">
        <v>619</v>
      </c>
      <c r="C29" s="12">
        <v>330</v>
      </c>
      <c r="D29" s="12">
        <v>289</v>
      </c>
      <c r="E29" s="12"/>
      <c r="F29" s="12">
        <v>611</v>
      </c>
      <c r="G29" s="12">
        <v>332</v>
      </c>
      <c r="H29" s="12">
        <v>279</v>
      </c>
      <c r="J29" s="116"/>
    </row>
    <row r="30" spans="1:10" ht="14.1" customHeight="1" x14ac:dyDescent="0.2">
      <c r="A30" s="23" t="s">
        <v>299</v>
      </c>
      <c r="B30" s="12">
        <v>1589</v>
      </c>
      <c r="C30" s="12">
        <v>676</v>
      </c>
      <c r="D30" s="12">
        <v>913</v>
      </c>
      <c r="E30" s="12"/>
      <c r="F30" s="12">
        <v>1626</v>
      </c>
      <c r="G30" s="12">
        <v>708</v>
      </c>
      <c r="H30" s="12">
        <v>918</v>
      </c>
      <c r="J30" s="116"/>
    </row>
    <row r="31" spans="1:10" ht="14.1" customHeight="1" x14ac:dyDescent="0.2">
      <c r="A31" s="19" t="s">
        <v>302</v>
      </c>
      <c r="B31" s="12">
        <v>192</v>
      </c>
      <c r="C31" s="12">
        <v>57</v>
      </c>
      <c r="D31" s="12">
        <v>135</v>
      </c>
      <c r="E31" s="12"/>
      <c r="F31" s="12">
        <v>170</v>
      </c>
      <c r="G31" s="12">
        <v>62</v>
      </c>
      <c r="H31" s="12">
        <v>108</v>
      </c>
      <c r="J31" s="116"/>
    </row>
    <row r="32" spans="1:10" ht="14.1" customHeight="1" x14ac:dyDescent="0.2">
      <c r="A32" s="19" t="s">
        <v>303</v>
      </c>
      <c r="B32" s="12">
        <v>57</v>
      </c>
      <c r="C32" s="12">
        <v>21</v>
      </c>
      <c r="D32" s="12">
        <v>36</v>
      </c>
      <c r="E32" s="12"/>
      <c r="F32" s="12">
        <v>59</v>
      </c>
      <c r="G32" s="12">
        <v>20</v>
      </c>
      <c r="H32" s="12">
        <v>39</v>
      </c>
      <c r="J32" s="116"/>
    </row>
    <row r="33" spans="1:10" ht="14.1" customHeight="1" x14ac:dyDescent="0.2">
      <c r="A33" s="19" t="s">
        <v>304</v>
      </c>
      <c r="B33" s="12">
        <v>710</v>
      </c>
      <c r="C33" s="12">
        <v>266</v>
      </c>
      <c r="D33" s="12">
        <v>444</v>
      </c>
      <c r="E33" s="12"/>
      <c r="F33" s="12">
        <v>774</v>
      </c>
      <c r="G33" s="12">
        <v>302</v>
      </c>
      <c r="H33" s="12">
        <v>472</v>
      </c>
      <c r="J33" s="116"/>
    </row>
    <row r="34" spans="1:10" ht="14.1" customHeight="1" x14ac:dyDescent="0.2">
      <c r="A34" s="19" t="s">
        <v>305</v>
      </c>
      <c r="B34" s="12">
        <v>630</v>
      </c>
      <c r="C34" s="12">
        <v>332</v>
      </c>
      <c r="D34" s="12">
        <v>298</v>
      </c>
      <c r="E34" s="12"/>
      <c r="F34" s="12">
        <v>623</v>
      </c>
      <c r="G34" s="12">
        <v>324</v>
      </c>
      <c r="H34" s="12">
        <v>299</v>
      </c>
      <c r="J34" s="116"/>
    </row>
    <row r="35" spans="1:10" ht="14.1" customHeight="1" x14ac:dyDescent="0.2">
      <c r="A35" s="19"/>
      <c r="B35" s="12"/>
      <c r="C35" s="12"/>
      <c r="D35" s="12"/>
      <c r="E35" s="12"/>
      <c r="F35" s="12"/>
      <c r="G35" s="12"/>
      <c r="H35" s="12"/>
      <c r="J35" s="116"/>
    </row>
    <row r="36" spans="1:10" ht="14.1" customHeight="1" x14ac:dyDescent="0.2">
      <c r="A36" s="23" t="s">
        <v>26</v>
      </c>
      <c r="B36" s="12">
        <f>B37+B42</f>
        <v>786</v>
      </c>
      <c r="C36" s="12">
        <f t="shared" ref="C36:H36" si="1">C37+C42</f>
        <v>375</v>
      </c>
      <c r="D36" s="12">
        <f t="shared" si="1"/>
        <v>411</v>
      </c>
      <c r="E36" s="12"/>
      <c r="F36" s="12">
        <f t="shared" si="1"/>
        <v>768</v>
      </c>
      <c r="G36" s="12">
        <f t="shared" si="1"/>
        <v>376</v>
      </c>
      <c r="H36" s="12">
        <f t="shared" si="1"/>
        <v>392</v>
      </c>
      <c r="J36" s="116"/>
    </row>
    <row r="37" spans="1:10" ht="14.1" customHeight="1" x14ac:dyDescent="0.2">
      <c r="A37" s="23" t="s">
        <v>298</v>
      </c>
      <c r="B37" s="12">
        <v>370</v>
      </c>
      <c r="C37" s="12">
        <v>189</v>
      </c>
      <c r="D37" s="12">
        <v>181</v>
      </c>
      <c r="E37" s="12"/>
      <c r="F37" s="12">
        <v>395</v>
      </c>
      <c r="G37" s="12">
        <v>199</v>
      </c>
      <c r="H37" s="12">
        <v>196</v>
      </c>
    </row>
    <row r="38" spans="1:10" ht="14.1" customHeight="1" x14ac:dyDescent="0.2">
      <c r="A38" s="19" t="s">
        <v>302</v>
      </c>
      <c r="B38" s="12" t="s">
        <v>15</v>
      </c>
      <c r="C38" s="12" t="s">
        <v>15</v>
      </c>
      <c r="D38" s="12" t="s">
        <v>15</v>
      </c>
      <c r="E38" s="12"/>
      <c r="F38" s="12" t="s">
        <v>15</v>
      </c>
      <c r="G38" s="12" t="s">
        <v>15</v>
      </c>
      <c r="H38" s="12" t="s">
        <v>15</v>
      </c>
    </row>
    <row r="39" spans="1:10" ht="14.1" customHeight="1" x14ac:dyDescent="0.2">
      <c r="A39" s="19" t="s">
        <v>303</v>
      </c>
      <c r="B39" s="12" t="s">
        <v>15</v>
      </c>
      <c r="C39" s="12" t="s">
        <v>15</v>
      </c>
      <c r="D39" s="12" t="s">
        <v>15</v>
      </c>
      <c r="E39" s="12"/>
      <c r="F39" s="12" t="s">
        <v>15</v>
      </c>
      <c r="G39" s="12" t="s">
        <v>15</v>
      </c>
      <c r="H39" s="12" t="s">
        <v>15</v>
      </c>
    </row>
    <row r="40" spans="1:10" ht="14.1" customHeight="1" x14ac:dyDescent="0.2">
      <c r="A40" s="19" t="s">
        <v>304</v>
      </c>
      <c r="B40" s="12">
        <v>159</v>
      </c>
      <c r="C40" s="12">
        <v>77</v>
      </c>
      <c r="D40" s="12">
        <v>82</v>
      </c>
      <c r="E40" s="12"/>
      <c r="F40" s="12">
        <v>197</v>
      </c>
      <c r="G40" s="12">
        <v>94</v>
      </c>
      <c r="H40" s="12">
        <v>103</v>
      </c>
    </row>
    <row r="41" spans="1:10" ht="14.1" customHeight="1" x14ac:dyDescent="0.2">
      <c r="A41" s="19" t="s">
        <v>305</v>
      </c>
      <c r="B41" s="12">
        <v>211</v>
      </c>
      <c r="C41" s="12">
        <v>112</v>
      </c>
      <c r="D41" s="12">
        <v>99</v>
      </c>
      <c r="E41" s="12"/>
      <c r="F41" s="12">
        <v>198</v>
      </c>
      <c r="G41" s="12">
        <v>105</v>
      </c>
      <c r="H41" s="12">
        <v>93</v>
      </c>
    </row>
    <row r="42" spans="1:10" s="4" customFormat="1" ht="14.1" customHeight="1" x14ac:dyDescent="0.2">
      <c r="A42" s="23" t="s">
        <v>299</v>
      </c>
      <c r="B42" s="12">
        <v>416</v>
      </c>
      <c r="C42" s="12">
        <v>186</v>
      </c>
      <c r="D42" s="12">
        <v>230</v>
      </c>
      <c r="E42" s="12"/>
      <c r="F42" s="12">
        <v>373</v>
      </c>
      <c r="G42" s="12">
        <v>177</v>
      </c>
      <c r="H42" s="12">
        <v>196</v>
      </c>
    </row>
    <row r="43" spans="1:10" ht="14.1" customHeight="1" x14ac:dyDescent="0.2">
      <c r="A43" s="19" t="s">
        <v>302</v>
      </c>
      <c r="B43" s="12" t="s">
        <v>15</v>
      </c>
      <c r="C43" s="12" t="s">
        <v>15</v>
      </c>
      <c r="D43" s="12" t="s">
        <v>15</v>
      </c>
      <c r="E43" s="12"/>
      <c r="F43" s="12" t="s">
        <v>15</v>
      </c>
      <c r="G43" s="12" t="s">
        <v>15</v>
      </c>
      <c r="H43" s="12" t="s">
        <v>15</v>
      </c>
    </row>
    <row r="44" spans="1:10" s="10" customFormat="1" ht="14.1" customHeight="1" x14ac:dyDescent="0.15">
      <c r="A44" s="19" t="s">
        <v>303</v>
      </c>
      <c r="B44" s="12" t="s">
        <v>15</v>
      </c>
      <c r="C44" s="12" t="s">
        <v>15</v>
      </c>
      <c r="D44" s="12" t="s">
        <v>15</v>
      </c>
      <c r="E44" s="12"/>
      <c r="F44" s="12" t="s">
        <v>15</v>
      </c>
      <c r="G44" s="12" t="s">
        <v>15</v>
      </c>
      <c r="H44" s="12" t="s">
        <v>15</v>
      </c>
    </row>
    <row r="45" spans="1:10" ht="14.1" customHeight="1" x14ac:dyDescent="0.2">
      <c r="A45" s="19" t="s">
        <v>304</v>
      </c>
      <c r="B45" s="12">
        <v>197</v>
      </c>
      <c r="C45" s="12">
        <v>79</v>
      </c>
      <c r="D45" s="12">
        <v>118</v>
      </c>
      <c r="E45" s="12"/>
      <c r="F45" s="12">
        <v>157</v>
      </c>
      <c r="G45" s="12">
        <v>68</v>
      </c>
      <c r="H45" s="12">
        <v>89</v>
      </c>
    </row>
    <row r="46" spans="1:10" ht="14.1" customHeight="1" x14ac:dyDescent="0.2">
      <c r="A46" s="19" t="s">
        <v>305</v>
      </c>
      <c r="B46" s="12">
        <v>219</v>
      </c>
      <c r="C46" s="12">
        <v>107</v>
      </c>
      <c r="D46" s="12">
        <v>112</v>
      </c>
      <c r="E46" s="12"/>
      <c r="F46" s="12">
        <v>216</v>
      </c>
      <c r="G46" s="12">
        <v>109</v>
      </c>
      <c r="H46" s="12">
        <v>107</v>
      </c>
    </row>
    <row r="47" spans="1:10" ht="14.1" customHeight="1" x14ac:dyDescent="0.2">
      <c r="A47" s="17"/>
      <c r="B47" s="17"/>
      <c r="C47" s="17"/>
      <c r="D47" s="17"/>
      <c r="E47" s="17"/>
      <c r="F47" s="17"/>
      <c r="G47" s="125"/>
      <c r="H47" s="133"/>
    </row>
    <row r="48" spans="1:10" ht="14.1" customHeight="1" x14ac:dyDescent="0.2">
      <c r="A48" s="18" t="s">
        <v>275</v>
      </c>
    </row>
    <row r="49" spans="1:8" s="18" customFormat="1" ht="14.1" customHeight="1" x14ac:dyDescent="0.2">
      <c r="A49" s="31"/>
      <c r="B49" s="11"/>
      <c r="C49" s="11"/>
      <c r="D49" s="11"/>
      <c r="E49" s="3"/>
      <c r="F49" s="3"/>
      <c r="G49" s="3"/>
      <c r="H49" s="3"/>
    </row>
    <row r="50" spans="1:8" ht="14.1" customHeight="1" x14ac:dyDescent="0.2">
      <c r="A50" s="18"/>
      <c r="B50" s="18"/>
      <c r="C50" s="18"/>
      <c r="D50" s="18"/>
      <c r="E50" s="18"/>
      <c r="G50" s="18"/>
      <c r="H50" s="18"/>
    </row>
    <row r="51" spans="1:8" ht="14.1" customHeight="1" x14ac:dyDescent="0.2">
      <c r="A51" s="19"/>
      <c r="B51" s="11"/>
      <c r="C51" s="11"/>
      <c r="D51" s="11"/>
    </row>
    <row r="52" spans="1:8" ht="14.1" customHeight="1" x14ac:dyDescent="0.2"/>
    <row r="53" spans="1:8" ht="14.1" customHeight="1" x14ac:dyDescent="0.2"/>
    <row r="54" spans="1:8" ht="14.1" customHeight="1" x14ac:dyDescent="0.2">
      <c r="F54" s="27"/>
    </row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0" hidden="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306"/>
  <sheetViews>
    <sheetView zoomScaleNormal="100" workbookViewId="0">
      <selection activeCell="K41" sqref="K41"/>
    </sheetView>
  </sheetViews>
  <sheetFormatPr baseColWidth="10" defaultColWidth="5.28515625" defaultRowHeight="11.25" customHeight="1" x14ac:dyDescent="0.2"/>
  <cols>
    <col min="1" max="1" width="40.85546875" style="3" customWidth="1"/>
    <col min="2" max="3" width="8.140625" style="3" customWidth="1"/>
    <col min="4" max="4" width="7.5703125" style="3" customWidth="1"/>
    <col min="5" max="5" width="3.7109375" style="3" customWidth="1"/>
    <col min="6" max="7" width="8.140625" style="3" customWidth="1"/>
    <col min="8" max="8" width="7.42578125" style="3" customWidth="1"/>
    <col min="9" max="9" width="5.28515625" style="3" customWidth="1"/>
    <col min="10" max="10" width="5.28515625" style="3"/>
    <col min="11" max="11" width="6.85546875" style="3" customWidth="1"/>
    <col min="12" max="12" width="7.28515625" style="3" customWidth="1"/>
    <col min="13" max="16383" width="5.28515625" style="3"/>
    <col min="16384" max="16384" width="21.42578125" style="3" customWidth="1"/>
  </cols>
  <sheetData>
    <row r="1" spans="1:15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J2" s="123" t="s">
        <v>257</v>
      </c>
    </row>
    <row r="3" spans="1:15" ht="14.1" customHeight="1" x14ac:dyDescent="0.2">
      <c r="A3" s="22" t="s">
        <v>522</v>
      </c>
      <c r="B3" s="22"/>
      <c r="C3" s="22"/>
    </row>
    <row r="4" spans="1:15" ht="14.1" customHeight="1" x14ac:dyDescent="0.2">
      <c r="A4" s="5"/>
      <c r="B4" s="5"/>
      <c r="C4" s="5"/>
      <c r="D4" s="6"/>
      <c r="E4" s="6"/>
    </row>
    <row r="5" spans="1:15" s="9" customFormat="1" ht="14.1" customHeight="1" x14ac:dyDescent="0.2">
      <c r="A5" s="130"/>
      <c r="B5" s="124" t="s">
        <v>273</v>
      </c>
      <c r="C5" s="124"/>
      <c r="D5" s="124"/>
      <c r="E5" s="130"/>
      <c r="F5" s="124" t="s">
        <v>272</v>
      </c>
      <c r="G5" s="124"/>
      <c r="H5" s="124"/>
    </row>
    <row r="6" spans="1:15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5" ht="14.1" customHeight="1" x14ac:dyDescent="0.2">
      <c r="A7" s="23"/>
      <c r="B7" s="12"/>
      <c r="C7" s="12"/>
      <c r="D7" s="12"/>
      <c r="I7" s="34"/>
    </row>
    <row r="8" spans="1:15" ht="14.1" customHeight="1" x14ac:dyDescent="0.2">
      <c r="A8" s="23" t="s">
        <v>306</v>
      </c>
      <c r="B8" s="12">
        <v>8111</v>
      </c>
      <c r="C8" s="12">
        <v>3036</v>
      </c>
      <c r="D8" s="12">
        <v>5075</v>
      </c>
      <c r="E8" s="12"/>
      <c r="F8" s="12">
        <v>8323</v>
      </c>
      <c r="G8" s="12">
        <v>3117</v>
      </c>
      <c r="H8" s="12">
        <v>5206</v>
      </c>
      <c r="K8" s="116"/>
      <c r="L8" s="116"/>
    </row>
    <row r="9" spans="1:15" ht="14.1" customHeight="1" x14ac:dyDescent="0.2">
      <c r="A9" s="23"/>
      <c r="B9" s="12"/>
      <c r="C9" s="12"/>
      <c r="D9" s="12"/>
      <c r="E9" s="12"/>
      <c r="F9" s="12"/>
      <c r="G9" s="12"/>
      <c r="H9" s="12"/>
      <c r="K9" s="116"/>
      <c r="L9" s="116"/>
    </row>
    <row r="10" spans="1:15" ht="14.1" customHeight="1" x14ac:dyDescent="0.2">
      <c r="A10" s="23" t="s">
        <v>509</v>
      </c>
      <c r="B10" s="12">
        <v>427</v>
      </c>
      <c r="C10" s="12">
        <v>138</v>
      </c>
      <c r="D10" s="12">
        <v>289</v>
      </c>
      <c r="E10" s="12"/>
      <c r="F10" s="12">
        <v>453</v>
      </c>
      <c r="G10" s="12">
        <v>123</v>
      </c>
      <c r="H10" s="12">
        <v>330</v>
      </c>
      <c r="K10" s="116"/>
      <c r="L10" s="116"/>
      <c r="O10" s="116"/>
    </row>
    <row r="11" spans="1:15" ht="14.1" customHeight="1" x14ac:dyDescent="0.2">
      <c r="A11" s="19" t="s">
        <v>307</v>
      </c>
      <c r="B11" s="12">
        <v>14</v>
      </c>
      <c r="C11" s="12">
        <v>7</v>
      </c>
      <c r="D11" s="12">
        <v>7</v>
      </c>
      <c r="E11" s="12"/>
      <c r="F11" s="12" t="s">
        <v>15</v>
      </c>
      <c r="G11" s="12" t="s">
        <v>15</v>
      </c>
      <c r="H11" s="12" t="s">
        <v>15</v>
      </c>
      <c r="K11" s="116"/>
      <c r="L11" s="116"/>
    </row>
    <row r="12" spans="1:15" ht="14.1" customHeight="1" x14ac:dyDescent="0.2">
      <c r="A12" s="19" t="s">
        <v>308</v>
      </c>
      <c r="B12" s="12">
        <v>413</v>
      </c>
      <c r="C12" s="12">
        <v>131</v>
      </c>
      <c r="D12" s="12">
        <v>282</v>
      </c>
      <c r="E12" s="12"/>
      <c r="F12" s="12">
        <v>453</v>
      </c>
      <c r="G12" s="12">
        <v>123</v>
      </c>
      <c r="H12" s="12">
        <v>330</v>
      </c>
      <c r="K12" s="116"/>
      <c r="L12" s="116"/>
    </row>
    <row r="13" spans="1:15" ht="14.1" customHeight="1" x14ac:dyDescent="0.2">
      <c r="A13" s="19"/>
      <c r="B13" s="12"/>
      <c r="C13" s="12"/>
      <c r="D13" s="12"/>
      <c r="E13" s="12"/>
      <c r="F13" s="12"/>
      <c r="G13" s="12"/>
      <c r="H13" s="12"/>
      <c r="K13" s="116"/>
      <c r="L13" s="116"/>
    </row>
    <row r="14" spans="1:15" ht="14.1" customHeight="1" x14ac:dyDescent="0.2">
      <c r="A14" s="135" t="s">
        <v>510</v>
      </c>
      <c r="B14" s="12">
        <v>3083</v>
      </c>
      <c r="C14" s="12">
        <v>1432</v>
      </c>
      <c r="D14" s="12">
        <v>1651</v>
      </c>
      <c r="E14" s="12"/>
      <c r="F14" s="12">
        <v>3121</v>
      </c>
      <c r="G14" s="12">
        <v>1424</v>
      </c>
      <c r="H14" s="12">
        <v>1697</v>
      </c>
      <c r="K14" s="116"/>
      <c r="L14" s="116"/>
    </row>
    <row r="15" spans="1:15" ht="14.1" customHeight="1" x14ac:dyDescent="0.2">
      <c r="A15" s="19" t="s">
        <v>309</v>
      </c>
      <c r="B15" s="12">
        <v>485</v>
      </c>
      <c r="C15" s="12">
        <v>201</v>
      </c>
      <c r="D15" s="12">
        <v>284</v>
      </c>
      <c r="E15" s="12"/>
      <c r="F15" s="12">
        <v>486</v>
      </c>
      <c r="G15" s="12">
        <v>199</v>
      </c>
      <c r="H15" s="12">
        <v>287</v>
      </c>
      <c r="K15" s="116"/>
      <c r="L15" s="116"/>
    </row>
    <row r="16" spans="1:15" ht="14.1" customHeight="1" x14ac:dyDescent="0.2">
      <c r="A16" s="19" t="s">
        <v>310</v>
      </c>
      <c r="B16" s="12">
        <v>538</v>
      </c>
      <c r="C16" s="12">
        <v>210</v>
      </c>
      <c r="D16" s="12">
        <v>328</v>
      </c>
      <c r="E16" s="12"/>
      <c r="F16" s="12">
        <v>547</v>
      </c>
      <c r="G16" s="12">
        <v>213</v>
      </c>
      <c r="H16" s="12">
        <v>334</v>
      </c>
      <c r="K16" s="116"/>
      <c r="L16" s="116"/>
    </row>
    <row r="17" spans="1:15" ht="14.1" customHeight="1" x14ac:dyDescent="0.2">
      <c r="A17" s="19" t="s">
        <v>437</v>
      </c>
      <c r="B17" s="12">
        <v>2060</v>
      </c>
      <c r="C17" s="12">
        <v>1021</v>
      </c>
      <c r="D17" s="12">
        <v>1039</v>
      </c>
      <c r="E17" s="12"/>
      <c r="F17" s="12">
        <v>2088</v>
      </c>
      <c r="G17" s="12">
        <v>1012</v>
      </c>
      <c r="H17" s="12">
        <v>1076</v>
      </c>
      <c r="K17" s="116"/>
      <c r="L17" s="116"/>
    </row>
    <row r="18" spans="1:15" ht="14.1" customHeight="1" x14ac:dyDescent="0.2">
      <c r="A18" s="19"/>
      <c r="B18" s="12"/>
      <c r="C18" s="12"/>
      <c r="D18" s="12"/>
      <c r="E18" s="12"/>
      <c r="F18" s="12"/>
      <c r="G18" s="12"/>
      <c r="H18" s="12"/>
      <c r="K18" s="116"/>
      <c r="L18" s="116"/>
    </row>
    <row r="19" spans="1:15" ht="14.1" customHeight="1" x14ac:dyDescent="0.2">
      <c r="A19" s="23" t="s">
        <v>511</v>
      </c>
      <c r="B19" s="12" t="s">
        <v>15</v>
      </c>
      <c r="C19" s="12" t="s">
        <v>15</v>
      </c>
      <c r="D19" s="12" t="s">
        <v>15</v>
      </c>
      <c r="E19" s="12"/>
      <c r="F19" s="12" t="s">
        <v>15</v>
      </c>
      <c r="G19" s="12" t="s">
        <v>15</v>
      </c>
      <c r="H19" s="12" t="s">
        <v>15</v>
      </c>
      <c r="K19" s="116"/>
      <c r="L19" s="116"/>
    </row>
    <row r="20" spans="1:15" ht="14.1" customHeight="1" x14ac:dyDescent="0.2">
      <c r="A20" s="23"/>
      <c r="B20" s="12"/>
      <c r="C20" s="12"/>
      <c r="D20" s="12"/>
      <c r="E20" s="12"/>
      <c r="F20" s="12"/>
      <c r="G20" s="12"/>
      <c r="H20" s="12"/>
      <c r="K20" s="116"/>
      <c r="L20" s="116"/>
    </row>
    <row r="21" spans="1:15" s="18" customFormat="1" ht="14.1" customHeight="1" x14ac:dyDescent="0.2">
      <c r="A21" s="23" t="s">
        <v>512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  <c r="K21" s="116"/>
      <c r="L21" s="116"/>
      <c r="O21" s="3"/>
    </row>
    <row r="22" spans="1:15" s="18" customFormat="1" ht="14.1" customHeight="1" x14ac:dyDescent="0.2">
      <c r="A22" s="23"/>
      <c r="B22" s="12"/>
      <c r="C22" s="12"/>
      <c r="D22" s="12"/>
      <c r="E22" s="12"/>
      <c r="F22" s="12"/>
      <c r="G22" s="12"/>
      <c r="H22" s="12"/>
      <c r="K22" s="116"/>
      <c r="L22" s="116"/>
      <c r="O22" s="3"/>
    </row>
    <row r="23" spans="1:15" ht="14.1" customHeight="1" x14ac:dyDescent="0.2">
      <c r="A23" s="23" t="s">
        <v>513</v>
      </c>
      <c r="B23" s="12">
        <v>4601</v>
      </c>
      <c r="C23" s="12">
        <v>1466</v>
      </c>
      <c r="D23" s="12">
        <v>3135</v>
      </c>
      <c r="E23" s="12"/>
      <c r="F23" s="12">
        <v>4749</v>
      </c>
      <c r="G23" s="12">
        <v>1570</v>
      </c>
      <c r="H23" s="12">
        <v>3179</v>
      </c>
      <c r="K23" s="116"/>
      <c r="L23" s="116"/>
    </row>
    <row r="24" spans="1:15" ht="14.1" customHeight="1" x14ac:dyDescent="0.2">
      <c r="A24" s="19" t="s">
        <v>311</v>
      </c>
      <c r="B24" s="12">
        <v>1314</v>
      </c>
      <c r="C24" s="12">
        <v>427</v>
      </c>
      <c r="D24" s="12">
        <v>887</v>
      </c>
      <c r="E24" s="12"/>
      <c r="F24" s="12">
        <v>1421</v>
      </c>
      <c r="G24" s="12">
        <v>484</v>
      </c>
      <c r="H24" s="12">
        <v>937</v>
      </c>
    </row>
    <row r="25" spans="1:15" ht="14.1" customHeight="1" x14ac:dyDescent="0.2">
      <c r="A25" s="19" t="s">
        <v>312</v>
      </c>
      <c r="B25" s="12">
        <v>1435</v>
      </c>
      <c r="C25" s="12">
        <v>448</v>
      </c>
      <c r="D25" s="12">
        <v>987</v>
      </c>
      <c r="E25" s="12"/>
      <c r="F25" s="12">
        <v>1546</v>
      </c>
      <c r="G25" s="12">
        <v>507</v>
      </c>
      <c r="H25" s="12">
        <v>1039</v>
      </c>
    </row>
    <row r="26" spans="1:15" ht="14.1" customHeight="1" x14ac:dyDescent="0.2">
      <c r="A26" s="19" t="s">
        <v>313</v>
      </c>
      <c r="B26" s="12">
        <v>934</v>
      </c>
      <c r="C26" s="12">
        <v>277</v>
      </c>
      <c r="D26" s="12">
        <v>657</v>
      </c>
      <c r="E26" s="12"/>
      <c r="F26" s="12">
        <v>1003</v>
      </c>
      <c r="G26" s="12">
        <v>320</v>
      </c>
      <c r="H26" s="12">
        <v>683</v>
      </c>
    </row>
    <row r="27" spans="1:15" ht="14.1" customHeight="1" x14ac:dyDescent="0.2">
      <c r="A27" s="19" t="s">
        <v>314</v>
      </c>
      <c r="B27" s="12">
        <v>151</v>
      </c>
      <c r="C27" s="12">
        <v>58</v>
      </c>
      <c r="D27" s="12">
        <v>93</v>
      </c>
      <c r="E27" s="12"/>
      <c r="F27" s="12">
        <v>197</v>
      </c>
      <c r="G27" s="12">
        <v>62</v>
      </c>
      <c r="H27" s="12">
        <v>135</v>
      </c>
    </row>
    <row r="28" spans="1:15" ht="14.1" customHeight="1" x14ac:dyDescent="0.2">
      <c r="A28" s="19" t="s">
        <v>315</v>
      </c>
      <c r="B28" s="12" t="s">
        <v>15</v>
      </c>
      <c r="C28" s="12" t="s">
        <v>15</v>
      </c>
      <c r="D28" s="12" t="s">
        <v>15</v>
      </c>
      <c r="E28" s="12"/>
      <c r="F28" s="12" t="s">
        <v>15</v>
      </c>
      <c r="G28" s="12" t="s">
        <v>15</v>
      </c>
      <c r="H28" s="12" t="s">
        <v>15</v>
      </c>
    </row>
    <row r="29" spans="1:15" ht="14.1" customHeight="1" x14ac:dyDescent="0.2">
      <c r="A29" s="19" t="s">
        <v>316</v>
      </c>
      <c r="B29" s="12">
        <v>308</v>
      </c>
      <c r="C29" s="12">
        <v>101</v>
      </c>
      <c r="D29" s="12">
        <v>207</v>
      </c>
      <c r="E29" s="12"/>
      <c r="F29" s="12">
        <v>205</v>
      </c>
      <c r="G29" s="12">
        <v>78</v>
      </c>
      <c r="H29" s="12">
        <v>127</v>
      </c>
    </row>
    <row r="30" spans="1:15" ht="14.1" customHeight="1" x14ac:dyDescent="0.2">
      <c r="A30" s="19" t="s">
        <v>317</v>
      </c>
      <c r="B30" s="12">
        <v>459</v>
      </c>
      <c r="C30" s="12">
        <v>155</v>
      </c>
      <c r="D30" s="12">
        <v>304</v>
      </c>
      <c r="E30" s="12"/>
      <c r="F30" s="12">
        <v>326</v>
      </c>
      <c r="G30" s="12">
        <v>105</v>
      </c>
      <c r="H30" s="12">
        <v>221</v>
      </c>
    </row>
    <row r="31" spans="1:15" ht="14.1" customHeight="1" x14ac:dyDescent="0.2">
      <c r="A31" s="19" t="s">
        <v>318</v>
      </c>
      <c r="B31" s="12" t="s">
        <v>15</v>
      </c>
      <c r="C31" s="12" t="s">
        <v>15</v>
      </c>
      <c r="D31" s="12" t="s">
        <v>15</v>
      </c>
      <c r="E31" s="12"/>
      <c r="F31" s="12">
        <v>51</v>
      </c>
      <c r="G31" s="12">
        <v>14</v>
      </c>
      <c r="H31" s="12">
        <v>37</v>
      </c>
    </row>
    <row r="32" spans="1:15" ht="14.1" customHeight="1" x14ac:dyDescent="0.2">
      <c r="A32" s="19"/>
      <c r="B32" s="12"/>
      <c r="C32" s="12"/>
      <c r="D32" s="12"/>
      <c r="E32" s="12"/>
      <c r="F32" s="12"/>
      <c r="G32" s="12"/>
      <c r="H32" s="12"/>
    </row>
    <row r="33" spans="1:8" ht="14.1" customHeight="1" x14ac:dyDescent="0.2">
      <c r="A33" s="23" t="s">
        <v>514</v>
      </c>
      <c r="B33" s="12" t="s">
        <v>15</v>
      </c>
      <c r="C33" s="12" t="s">
        <v>15</v>
      </c>
      <c r="D33" s="12" t="s">
        <v>15</v>
      </c>
      <c r="E33" s="12"/>
      <c r="F33" s="12" t="s">
        <v>15</v>
      </c>
      <c r="G33" s="12" t="s">
        <v>15</v>
      </c>
      <c r="H33" s="12" t="s">
        <v>15</v>
      </c>
    </row>
    <row r="34" spans="1:8" ht="14.1" customHeight="1" x14ac:dyDescent="0.2">
      <c r="A34" s="17"/>
      <c r="B34" s="17"/>
      <c r="C34" s="17"/>
      <c r="D34" s="17"/>
      <c r="E34" s="17"/>
      <c r="F34" s="17"/>
      <c r="G34" s="17"/>
      <c r="H34" s="17"/>
    </row>
    <row r="35" spans="1:8" ht="14.1" customHeight="1" x14ac:dyDescent="0.2">
      <c r="A35" s="18" t="s">
        <v>275</v>
      </c>
    </row>
    <row r="36" spans="1:8" ht="14.1" customHeight="1" x14ac:dyDescent="0.2">
      <c r="A36" s="19"/>
      <c r="B36" s="12"/>
      <c r="C36" s="12"/>
      <c r="D36" s="12"/>
      <c r="E36" s="12"/>
      <c r="F36" s="12"/>
      <c r="G36" s="12"/>
      <c r="H36" s="12"/>
    </row>
    <row r="37" spans="1:8" ht="14.1" customHeight="1" x14ac:dyDescent="0.2">
      <c r="A37" s="23"/>
      <c r="B37" s="12"/>
      <c r="C37" s="12"/>
      <c r="D37" s="12"/>
      <c r="E37" s="12"/>
      <c r="F37" s="12"/>
      <c r="G37" s="12"/>
      <c r="H37" s="12"/>
    </row>
    <row r="38" spans="1:8" ht="14.1" customHeight="1" x14ac:dyDescent="0.2">
      <c r="A38" s="19"/>
      <c r="B38" s="12"/>
      <c r="C38" s="12"/>
      <c r="D38" s="12"/>
      <c r="E38" s="12"/>
      <c r="F38" s="12"/>
      <c r="G38" s="12"/>
      <c r="H38" s="12"/>
    </row>
    <row r="39" spans="1:8" ht="14.1" customHeight="1" x14ac:dyDescent="0.2">
      <c r="A39" s="19"/>
      <c r="B39" s="12"/>
      <c r="C39" s="12"/>
      <c r="D39" s="12"/>
      <c r="E39" s="12"/>
      <c r="F39" s="12"/>
      <c r="G39" s="12"/>
      <c r="H39" s="12"/>
    </row>
    <row r="40" spans="1:8" ht="14.1" customHeight="1" x14ac:dyDescent="0.2">
      <c r="A40" s="19"/>
      <c r="B40" s="12"/>
      <c r="C40" s="12"/>
      <c r="D40" s="12"/>
      <c r="E40" s="12"/>
      <c r="F40" s="12"/>
      <c r="G40" s="12"/>
      <c r="H40" s="12"/>
    </row>
    <row r="41" spans="1:8" ht="14.1" customHeight="1" x14ac:dyDescent="0.2">
      <c r="A41" s="19"/>
      <c r="B41" s="12"/>
      <c r="C41" s="12"/>
      <c r="D41" s="12"/>
      <c r="E41" s="12"/>
      <c r="F41" s="12"/>
      <c r="G41" s="12"/>
      <c r="H41" s="12"/>
    </row>
    <row r="42" spans="1:8" ht="14.1" customHeight="1" x14ac:dyDescent="0.2">
      <c r="A42" s="23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23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9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9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9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9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23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9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9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9"/>
      <c r="B51" s="12"/>
      <c r="C51" s="12"/>
      <c r="D51" s="12"/>
      <c r="E51" s="12"/>
      <c r="F51" s="12"/>
      <c r="G51" s="12"/>
      <c r="H51" s="12"/>
    </row>
    <row r="52" spans="1:8" ht="14.1" customHeight="1" x14ac:dyDescent="0.2">
      <c r="A52" s="19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/>
      <c r="B53"/>
      <c r="C53"/>
      <c r="D53"/>
      <c r="E53"/>
      <c r="F53"/>
      <c r="G53"/>
      <c r="H53"/>
    </row>
    <row r="54" spans="1:8" ht="14.1" customHeight="1" x14ac:dyDescent="0.2">
      <c r="A54"/>
      <c r="B54"/>
      <c r="C54"/>
      <c r="D54"/>
      <c r="E54"/>
      <c r="F54"/>
      <c r="G54"/>
      <c r="H54"/>
    </row>
    <row r="55" spans="1:8" ht="14.1" customHeight="1" x14ac:dyDescent="0.2">
      <c r="A55"/>
      <c r="B55"/>
      <c r="C55"/>
      <c r="D55"/>
      <c r="E55"/>
      <c r="F55"/>
      <c r="G55"/>
      <c r="H55"/>
    </row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K41" sqref="K41"/>
    </sheetView>
  </sheetViews>
  <sheetFormatPr baseColWidth="10" defaultRowHeight="12.75" x14ac:dyDescent="0.2"/>
  <cols>
    <col min="1" max="1" width="46.7109375" customWidth="1"/>
    <col min="2" max="2" width="6.140625" customWidth="1"/>
    <col min="3" max="4" width="8.28515625" customWidth="1"/>
    <col min="5" max="5" width="3.42578125" customWidth="1"/>
    <col min="6" max="8" width="7.7109375" customWidth="1"/>
    <col min="10" max="10" width="18.42578125" customWidth="1"/>
  </cols>
  <sheetData>
    <row r="1" spans="1:11" ht="14.1" customHeight="1" thickBot="1" x14ac:dyDescent="0.25">
      <c r="A1" s="131" t="s">
        <v>216</v>
      </c>
      <c r="B1" s="132"/>
      <c r="C1" s="132"/>
      <c r="D1" s="132"/>
      <c r="E1" s="132"/>
      <c r="F1" s="132"/>
      <c r="G1" s="132"/>
      <c r="H1" s="132"/>
    </row>
    <row r="2" spans="1:11" ht="14.1" customHeight="1" x14ac:dyDescent="0.2">
      <c r="A2" s="150"/>
      <c r="B2" s="151"/>
      <c r="C2" s="151"/>
      <c r="D2" s="151"/>
      <c r="E2" s="151"/>
      <c r="F2" s="151"/>
      <c r="G2" s="151"/>
      <c r="H2" s="151"/>
      <c r="J2" s="123" t="s">
        <v>257</v>
      </c>
    </row>
    <row r="3" spans="1:11" ht="14.1" customHeight="1" x14ac:dyDescent="0.2">
      <c r="A3" s="4" t="s">
        <v>523</v>
      </c>
    </row>
    <row r="4" spans="1:11" ht="14.1" customHeight="1" x14ac:dyDescent="0.2"/>
    <row r="5" spans="1:11" ht="14.1" customHeight="1" x14ac:dyDescent="0.2">
      <c r="A5" s="130"/>
      <c r="B5" s="124" t="s">
        <v>273</v>
      </c>
      <c r="C5" s="124"/>
      <c r="D5" s="124"/>
      <c r="E5" s="130"/>
      <c r="F5" s="124" t="s">
        <v>272</v>
      </c>
      <c r="G5" s="124"/>
      <c r="H5" s="124"/>
    </row>
    <row r="6" spans="1:11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1" ht="14.1" customHeight="1" x14ac:dyDescent="0.2"/>
    <row r="8" spans="1:11" ht="14.1" customHeight="1" x14ac:dyDescent="0.2">
      <c r="A8" s="14" t="s">
        <v>428</v>
      </c>
      <c r="B8" s="12">
        <v>2746</v>
      </c>
      <c r="C8" s="12">
        <v>1405</v>
      </c>
      <c r="D8" s="12">
        <v>1341</v>
      </c>
      <c r="E8" s="12"/>
      <c r="F8" s="12">
        <v>2044</v>
      </c>
      <c r="G8" s="12">
        <v>1090</v>
      </c>
      <c r="H8" s="12">
        <v>954</v>
      </c>
      <c r="K8" s="164"/>
    </row>
    <row r="9" spans="1:11" ht="14.1" customHeight="1" x14ac:dyDescent="0.2">
      <c r="A9" s="10" t="s">
        <v>340</v>
      </c>
      <c r="B9" s="12">
        <v>354</v>
      </c>
      <c r="C9" s="12">
        <v>150</v>
      </c>
      <c r="D9" s="12">
        <v>204</v>
      </c>
      <c r="E9" s="12"/>
      <c r="F9" s="12">
        <v>224</v>
      </c>
      <c r="G9" s="12">
        <v>101</v>
      </c>
      <c r="H9" s="12">
        <v>123</v>
      </c>
    </row>
    <row r="10" spans="1:11" ht="14.1" customHeight="1" x14ac:dyDescent="0.2">
      <c r="A10" s="10" t="s">
        <v>341</v>
      </c>
      <c r="B10" s="12">
        <v>248</v>
      </c>
      <c r="C10" s="12">
        <v>139</v>
      </c>
      <c r="D10" s="12">
        <v>109</v>
      </c>
      <c r="E10" s="12"/>
      <c r="F10" s="12">
        <v>345</v>
      </c>
      <c r="G10" s="12">
        <v>178</v>
      </c>
      <c r="H10" s="12">
        <v>167</v>
      </c>
    </row>
    <row r="11" spans="1:11" ht="14.1" customHeight="1" x14ac:dyDescent="0.2">
      <c r="A11" s="10" t="s">
        <v>342</v>
      </c>
      <c r="B11" s="12">
        <v>645</v>
      </c>
      <c r="C11" s="12">
        <v>346</v>
      </c>
      <c r="D11" s="12">
        <v>299</v>
      </c>
      <c r="E11" s="12"/>
      <c r="F11" s="12">
        <v>621</v>
      </c>
      <c r="G11" s="12">
        <v>333</v>
      </c>
      <c r="H11" s="12">
        <v>288</v>
      </c>
    </row>
    <row r="12" spans="1:11" ht="14.1" customHeight="1" x14ac:dyDescent="0.2">
      <c r="A12" s="10" t="s">
        <v>343</v>
      </c>
      <c r="B12" s="12">
        <v>214</v>
      </c>
      <c r="C12" s="12">
        <v>122</v>
      </c>
      <c r="D12" s="12">
        <v>92</v>
      </c>
      <c r="E12" s="12"/>
      <c r="F12" s="12">
        <v>196</v>
      </c>
      <c r="G12" s="12">
        <v>118</v>
      </c>
      <c r="H12" s="12">
        <v>78</v>
      </c>
    </row>
    <row r="13" spans="1:11" ht="14.1" customHeight="1" x14ac:dyDescent="0.2">
      <c r="A13" s="10" t="s">
        <v>344</v>
      </c>
      <c r="B13" s="12">
        <v>289</v>
      </c>
      <c r="C13" s="12">
        <v>189</v>
      </c>
      <c r="D13" s="12">
        <v>100</v>
      </c>
      <c r="E13" s="12"/>
      <c r="F13" s="12">
        <v>283</v>
      </c>
      <c r="G13" s="12">
        <v>170</v>
      </c>
      <c r="H13" s="12">
        <v>113</v>
      </c>
    </row>
    <row r="14" spans="1:11" ht="14.1" customHeight="1" x14ac:dyDescent="0.2">
      <c r="A14" s="10" t="s">
        <v>345</v>
      </c>
      <c r="B14" s="12">
        <v>534</v>
      </c>
      <c r="C14" s="12">
        <v>224</v>
      </c>
      <c r="D14" s="12">
        <v>310</v>
      </c>
      <c r="E14" s="12"/>
      <c r="F14" s="12" t="s">
        <v>15</v>
      </c>
      <c r="G14" s="12" t="s">
        <v>15</v>
      </c>
      <c r="H14" s="12" t="s">
        <v>15</v>
      </c>
    </row>
    <row r="15" spans="1:11" ht="14.1" customHeight="1" x14ac:dyDescent="0.2">
      <c r="A15" s="10" t="s">
        <v>346</v>
      </c>
      <c r="B15" s="12">
        <v>140</v>
      </c>
      <c r="C15" s="12">
        <v>62</v>
      </c>
      <c r="D15" s="12">
        <v>78</v>
      </c>
      <c r="E15" s="12"/>
      <c r="F15" s="12">
        <v>113</v>
      </c>
      <c r="G15" s="12">
        <v>52</v>
      </c>
      <c r="H15" s="12">
        <v>61</v>
      </c>
    </row>
    <row r="16" spans="1:11" ht="14.1" customHeight="1" x14ac:dyDescent="0.2">
      <c r="A16" s="10" t="s">
        <v>347</v>
      </c>
      <c r="B16" s="12">
        <v>17</v>
      </c>
      <c r="C16" s="12">
        <v>9</v>
      </c>
      <c r="D16" s="12">
        <v>8</v>
      </c>
      <c r="E16" s="12"/>
      <c r="F16" s="12">
        <v>22</v>
      </c>
      <c r="G16" s="12">
        <v>15</v>
      </c>
      <c r="H16" s="12">
        <v>7</v>
      </c>
    </row>
    <row r="17" spans="1:11" ht="14.1" customHeight="1" x14ac:dyDescent="0.2">
      <c r="A17" s="10" t="s">
        <v>348</v>
      </c>
      <c r="B17" s="12">
        <v>305</v>
      </c>
      <c r="C17" s="12">
        <v>164</v>
      </c>
      <c r="D17" s="12">
        <v>141</v>
      </c>
      <c r="E17" s="12"/>
      <c r="F17" s="12">
        <v>240</v>
      </c>
      <c r="G17" s="12">
        <v>123</v>
      </c>
      <c r="H17" s="12">
        <v>117</v>
      </c>
    </row>
    <row r="18" spans="1:11" ht="14.1" customHeight="1" x14ac:dyDescent="0.2">
      <c r="A18" s="10"/>
      <c r="B18" s="12"/>
      <c r="C18" s="12"/>
      <c r="D18" s="12"/>
      <c r="E18" s="12"/>
      <c r="F18" s="12"/>
      <c r="G18" s="12"/>
      <c r="H18" s="12"/>
    </row>
    <row r="19" spans="1:11" ht="14.1" customHeight="1" x14ac:dyDescent="0.2">
      <c r="A19" s="14" t="s">
        <v>429</v>
      </c>
      <c r="B19" s="12">
        <v>1928</v>
      </c>
      <c r="C19" s="12">
        <v>680</v>
      </c>
      <c r="D19" s="12">
        <v>1248</v>
      </c>
      <c r="E19" s="12"/>
      <c r="F19" s="12">
        <v>2644</v>
      </c>
      <c r="G19" s="12">
        <v>1036</v>
      </c>
      <c r="H19" s="12">
        <v>1608</v>
      </c>
      <c r="K19" s="164"/>
    </row>
    <row r="20" spans="1:11" ht="14.1" customHeight="1" x14ac:dyDescent="0.2">
      <c r="A20" s="10" t="s">
        <v>473</v>
      </c>
      <c r="B20" s="12">
        <v>143</v>
      </c>
      <c r="C20" s="12">
        <v>78</v>
      </c>
      <c r="D20" s="12">
        <v>65</v>
      </c>
      <c r="E20" s="12"/>
      <c r="F20" s="12">
        <v>175</v>
      </c>
      <c r="G20" s="12">
        <v>87</v>
      </c>
      <c r="H20" s="12">
        <v>88</v>
      </c>
    </row>
    <row r="21" spans="1:11" ht="14.1" customHeight="1" x14ac:dyDescent="0.2">
      <c r="A21" s="10" t="s">
        <v>345</v>
      </c>
      <c r="B21" s="12" t="s">
        <v>15</v>
      </c>
      <c r="C21" s="12" t="s">
        <v>15</v>
      </c>
      <c r="D21" s="12" t="s">
        <v>15</v>
      </c>
      <c r="E21" s="12"/>
      <c r="F21" s="12">
        <v>783</v>
      </c>
      <c r="G21" s="12">
        <v>301</v>
      </c>
      <c r="H21" s="12">
        <v>482</v>
      </c>
    </row>
    <row r="22" spans="1:11" ht="14.1" customHeight="1" x14ac:dyDescent="0.2">
      <c r="A22" s="10" t="s">
        <v>349</v>
      </c>
      <c r="B22" s="12">
        <v>956</v>
      </c>
      <c r="C22" s="12">
        <v>270</v>
      </c>
      <c r="D22" s="12">
        <v>686</v>
      </c>
      <c r="E22" s="12"/>
      <c r="F22" s="12">
        <v>841</v>
      </c>
      <c r="G22" s="12">
        <v>236</v>
      </c>
      <c r="H22" s="12">
        <v>605</v>
      </c>
    </row>
    <row r="23" spans="1:11" ht="14.1" customHeight="1" x14ac:dyDescent="0.2">
      <c r="A23" s="10" t="s">
        <v>350</v>
      </c>
      <c r="B23" s="12">
        <v>222</v>
      </c>
      <c r="C23" s="12">
        <v>101</v>
      </c>
      <c r="D23" s="12">
        <v>121</v>
      </c>
      <c r="E23" s="12"/>
      <c r="F23" s="12">
        <v>445</v>
      </c>
      <c r="G23" s="12">
        <v>181</v>
      </c>
      <c r="H23" s="12">
        <v>264</v>
      </c>
    </row>
    <row r="24" spans="1:11" ht="14.1" customHeight="1" x14ac:dyDescent="0.2">
      <c r="A24" s="10" t="s">
        <v>351</v>
      </c>
      <c r="B24" s="12">
        <v>607</v>
      </c>
      <c r="C24" s="12">
        <v>231</v>
      </c>
      <c r="D24" s="12">
        <v>376</v>
      </c>
      <c r="E24" s="12"/>
      <c r="F24" s="12">
        <v>400</v>
      </c>
      <c r="G24" s="12">
        <v>231</v>
      </c>
      <c r="H24" s="12">
        <v>169</v>
      </c>
    </row>
    <row r="25" spans="1:11" ht="14.1" customHeight="1" x14ac:dyDescent="0.2">
      <c r="A25" s="17"/>
      <c r="B25" s="17"/>
      <c r="C25" s="17"/>
      <c r="D25" s="17"/>
      <c r="E25" s="17"/>
      <c r="F25" s="17"/>
      <c r="G25" s="125"/>
      <c r="H25" s="133"/>
    </row>
    <row r="26" spans="1:11" ht="14.1" customHeight="1" x14ac:dyDescent="0.2">
      <c r="A26" s="18" t="s">
        <v>275</v>
      </c>
      <c r="B26" s="3"/>
      <c r="C26" s="3"/>
      <c r="D26" s="3"/>
      <c r="E26" s="3"/>
      <c r="F26" s="3"/>
      <c r="G26" s="3"/>
      <c r="H26" s="3"/>
    </row>
    <row r="27" spans="1:11" ht="14.1" customHeight="1" x14ac:dyDescent="0.2">
      <c r="A27" s="10" t="s">
        <v>472</v>
      </c>
    </row>
    <row r="28" spans="1:11" ht="14.1" customHeight="1" x14ac:dyDescent="0.2">
      <c r="A28" s="10" t="s">
        <v>471</v>
      </c>
    </row>
    <row r="29" spans="1:11" ht="9.9499999999999993" customHeight="1" x14ac:dyDescent="0.2">
      <c r="A29" s="10" t="s">
        <v>515</v>
      </c>
    </row>
    <row r="30" spans="1:11" ht="14.1" customHeight="1" x14ac:dyDescent="0.2"/>
    <row r="31" spans="1:11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K41" sqref="K41"/>
    </sheetView>
  </sheetViews>
  <sheetFormatPr baseColWidth="10" defaultRowHeight="12.75" x14ac:dyDescent="0.2"/>
  <cols>
    <col min="1" max="1" width="29.5703125" customWidth="1"/>
    <col min="2" max="4" width="9.7109375" customWidth="1"/>
    <col min="5" max="5" width="4.28515625" customWidth="1"/>
    <col min="6" max="8" width="9.7109375" customWidth="1"/>
    <col min="10" max="10" width="18.7109375" customWidth="1"/>
  </cols>
  <sheetData>
    <row r="1" spans="1:12" ht="14.1" customHeight="1" thickBot="1" x14ac:dyDescent="0.25">
      <c r="A1" s="131" t="s">
        <v>216</v>
      </c>
      <c r="B1" s="132"/>
      <c r="C1" s="132"/>
      <c r="D1" s="132"/>
      <c r="E1" s="132"/>
      <c r="F1" s="132"/>
      <c r="G1" s="132"/>
      <c r="H1" s="132"/>
    </row>
    <row r="2" spans="1:12" ht="14.1" customHeight="1" x14ac:dyDescent="0.2">
      <c r="A2" s="150"/>
      <c r="B2" s="151"/>
      <c r="C2" s="151"/>
      <c r="D2" s="151"/>
      <c r="E2" s="151"/>
      <c r="F2" s="151"/>
      <c r="G2" s="151"/>
      <c r="H2" s="151"/>
      <c r="J2" s="123" t="s">
        <v>257</v>
      </c>
    </row>
    <row r="3" spans="1:12" ht="14.1" customHeight="1" x14ac:dyDescent="0.2">
      <c r="A3" s="4" t="s">
        <v>426</v>
      </c>
    </row>
    <row r="4" spans="1:12" ht="14.1" customHeight="1" x14ac:dyDescent="0.2"/>
    <row r="5" spans="1:12" ht="14.1" customHeight="1" x14ac:dyDescent="0.2">
      <c r="A5" s="127"/>
      <c r="B5" s="124" t="s">
        <v>438</v>
      </c>
      <c r="C5" s="8"/>
      <c r="D5" s="8"/>
      <c r="E5" s="55"/>
      <c r="F5" s="43" t="s">
        <v>439</v>
      </c>
      <c r="G5" s="43"/>
      <c r="H5" s="43"/>
    </row>
    <row r="6" spans="1:12" ht="14.1" customHeight="1" x14ac:dyDescent="0.2">
      <c r="A6" s="128"/>
      <c r="B6" s="44" t="s">
        <v>283</v>
      </c>
      <c r="C6" s="44" t="s">
        <v>284</v>
      </c>
      <c r="D6" s="44" t="s">
        <v>285</v>
      </c>
      <c r="E6" s="44"/>
      <c r="F6" s="44" t="s">
        <v>283</v>
      </c>
      <c r="G6" s="44" t="s">
        <v>284</v>
      </c>
      <c r="H6" s="44" t="s">
        <v>285</v>
      </c>
    </row>
    <row r="7" spans="1:12" ht="14.1" customHeight="1" x14ac:dyDescent="0.2"/>
    <row r="8" spans="1:12" ht="14.1" customHeight="1" x14ac:dyDescent="0.2">
      <c r="A8" s="14" t="s">
        <v>20</v>
      </c>
      <c r="B8" s="12">
        <v>8164</v>
      </c>
      <c r="C8" s="12">
        <v>6617</v>
      </c>
      <c r="D8" s="12">
        <v>1547</v>
      </c>
      <c r="E8" s="12"/>
      <c r="F8" s="12">
        <v>7565</v>
      </c>
      <c r="G8" s="12">
        <v>6157</v>
      </c>
      <c r="H8" s="12">
        <v>1408</v>
      </c>
      <c r="I8" s="164"/>
      <c r="J8" s="164"/>
      <c r="K8" s="164"/>
      <c r="L8" s="163"/>
    </row>
    <row r="9" spans="1:12" ht="14.1" customHeight="1" x14ac:dyDescent="0.2">
      <c r="A9" s="10" t="s">
        <v>331</v>
      </c>
      <c r="B9" s="12">
        <v>1838</v>
      </c>
      <c r="C9" s="12">
        <v>1509</v>
      </c>
      <c r="D9" s="12">
        <v>329</v>
      </c>
      <c r="E9" s="12"/>
      <c r="F9" s="12">
        <v>1749</v>
      </c>
      <c r="G9" s="12">
        <v>1445</v>
      </c>
      <c r="H9" s="12">
        <v>304</v>
      </c>
      <c r="I9" s="164"/>
      <c r="J9" s="164"/>
      <c r="K9" s="164"/>
      <c r="L9" s="164"/>
    </row>
    <row r="10" spans="1:12" ht="14.1" customHeight="1" x14ac:dyDescent="0.2">
      <c r="A10" s="10" t="s">
        <v>332</v>
      </c>
      <c r="B10" s="12">
        <v>2956</v>
      </c>
      <c r="C10" s="12">
        <v>2477</v>
      </c>
      <c r="D10" s="12">
        <v>479</v>
      </c>
      <c r="E10" s="12"/>
      <c r="F10" s="12">
        <v>2780</v>
      </c>
      <c r="G10" s="12">
        <v>2327</v>
      </c>
      <c r="H10" s="12">
        <v>453</v>
      </c>
      <c r="I10" s="164"/>
      <c r="J10" s="164"/>
      <c r="K10" s="164"/>
      <c r="L10" s="164"/>
    </row>
    <row r="11" spans="1:12" ht="14.1" customHeight="1" x14ac:dyDescent="0.2">
      <c r="A11" s="10" t="s">
        <v>333</v>
      </c>
      <c r="B11" s="12">
        <v>55</v>
      </c>
      <c r="C11" s="12">
        <v>41</v>
      </c>
      <c r="D11" s="12">
        <v>14</v>
      </c>
      <c r="E11" s="12"/>
      <c r="F11" s="12">
        <v>53</v>
      </c>
      <c r="G11" s="12">
        <v>36</v>
      </c>
      <c r="H11" s="12">
        <v>17</v>
      </c>
      <c r="I11" s="164"/>
      <c r="J11" s="164"/>
      <c r="K11" s="164"/>
      <c r="L11" s="164"/>
    </row>
    <row r="12" spans="1:12" ht="14.1" customHeight="1" x14ac:dyDescent="0.2">
      <c r="A12" s="10" t="s">
        <v>334</v>
      </c>
      <c r="B12" s="12">
        <v>1965</v>
      </c>
      <c r="C12" s="12">
        <v>1447</v>
      </c>
      <c r="D12" s="12">
        <v>518</v>
      </c>
      <c r="E12" s="12"/>
      <c r="F12" s="12">
        <v>1717</v>
      </c>
      <c r="G12" s="12">
        <v>1281</v>
      </c>
      <c r="H12" s="12">
        <v>436</v>
      </c>
      <c r="I12" s="164"/>
      <c r="J12" s="164"/>
      <c r="K12" s="164"/>
      <c r="L12" s="164"/>
    </row>
    <row r="13" spans="1:12" ht="14.1" customHeight="1" x14ac:dyDescent="0.2">
      <c r="A13" s="10" t="s">
        <v>474</v>
      </c>
      <c r="B13" s="12">
        <v>314</v>
      </c>
      <c r="C13" s="12">
        <v>296</v>
      </c>
      <c r="D13" s="12">
        <v>18</v>
      </c>
      <c r="E13" s="12"/>
      <c r="F13" s="12">
        <v>307</v>
      </c>
      <c r="G13" s="12">
        <v>298</v>
      </c>
      <c r="H13" s="12">
        <v>9</v>
      </c>
      <c r="I13" s="164"/>
      <c r="J13" s="164"/>
      <c r="K13" s="164"/>
      <c r="L13" s="164"/>
    </row>
    <row r="14" spans="1:12" ht="14.1" customHeight="1" x14ac:dyDescent="0.2">
      <c r="A14" s="10" t="s">
        <v>335</v>
      </c>
      <c r="B14" s="12" t="s">
        <v>15</v>
      </c>
      <c r="C14" s="12" t="s">
        <v>15</v>
      </c>
      <c r="D14" s="12" t="s">
        <v>15</v>
      </c>
      <c r="E14" s="12"/>
      <c r="F14" s="12">
        <v>193</v>
      </c>
      <c r="G14" s="12">
        <v>125</v>
      </c>
      <c r="H14" s="12">
        <v>68</v>
      </c>
      <c r="I14" s="164"/>
      <c r="J14" s="164"/>
      <c r="K14" s="164"/>
      <c r="L14" s="164"/>
    </row>
    <row r="15" spans="1:12" ht="14.1" customHeight="1" x14ac:dyDescent="0.2">
      <c r="A15" s="10" t="s">
        <v>418</v>
      </c>
      <c r="B15" s="12">
        <v>318</v>
      </c>
      <c r="C15" s="12">
        <v>220</v>
      </c>
      <c r="D15" s="12">
        <v>98</v>
      </c>
      <c r="E15" s="12"/>
      <c r="F15" s="12">
        <v>321</v>
      </c>
      <c r="G15" s="12">
        <v>218</v>
      </c>
      <c r="H15" s="12">
        <v>103</v>
      </c>
      <c r="I15" s="164"/>
      <c r="J15" s="164"/>
      <c r="K15" s="164"/>
      <c r="L15" s="164"/>
    </row>
    <row r="16" spans="1:12" ht="14.1" customHeight="1" x14ac:dyDescent="0.2">
      <c r="A16" s="10" t="s">
        <v>475</v>
      </c>
      <c r="B16" s="12">
        <v>123</v>
      </c>
      <c r="C16" s="12">
        <v>115</v>
      </c>
      <c r="D16" s="12">
        <v>8</v>
      </c>
      <c r="E16" s="12"/>
      <c r="F16" s="12">
        <v>143</v>
      </c>
      <c r="G16" s="12">
        <v>125</v>
      </c>
      <c r="H16" s="12">
        <v>18</v>
      </c>
      <c r="I16" s="164"/>
      <c r="J16" s="164"/>
      <c r="K16" s="164"/>
      <c r="L16" s="164"/>
    </row>
    <row r="17" spans="1:12" ht="14.1" customHeight="1" x14ac:dyDescent="0.2">
      <c r="A17" s="10" t="s">
        <v>336</v>
      </c>
      <c r="B17" s="12">
        <v>403</v>
      </c>
      <c r="C17" s="12">
        <v>320</v>
      </c>
      <c r="D17" s="12">
        <v>83</v>
      </c>
      <c r="E17" s="12"/>
      <c r="F17" s="12">
        <v>122</v>
      </c>
      <c r="G17" s="12">
        <v>122</v>
      </c>
      <c r="H17" s="12" t="s">
        <v>15</v>
      </c>
      <c r="I17" s="164"/>
      <c r="J17" s="164"/>
      <c r="K17" s="164"/>
      <c r="L17" s="164"/>
    </row>
    <row r="18" spans="1:12" ht="14.1" customHeight="1" x14ac:dyDescent="0.2">
      <c r="A18" s="10" t="s">
        <v>337</v>
      </c>
      <c r="B18" s="12" t="s">
        <v>15</v>
      </c>
      <c r="C18" s="12" t="s">
        <v>15</v>
      </c>
      <c r="D18" s="12" t="s">
        <v>15</v>
      </c>
      <c r="E18" s="12"/>
      <c r="F18" s="12">
        <v>4</v>
      </c>
      <c r="G18" s="12">
        <v>4</v>
      </c>
      <c r="H18" s="12" t="s">
        <v>15</v>
      </c>
      <c r="I18" s="164"/>
      <c r="J18" s="164"/>
      <c r="K18" s="164"/>
      <c r="L18" s="164"/>
    </row>
    <row r="19" spans="1:12" ht="14.1" customHeight="1" x14ac:dyDescent="0.2">
      <c r="A19" s="10" t="s">
        <v>419</v>
      </c>
      <c r="B19" s="12">
        <v>45</v>
      </c>
      <c r="C19" s="12">
        <v>45</v>
      </c>
      <c r="D19" s="12" t="s">
        <v>15</v>
      </c>
      <c r="E19" s="12"/>
      <c r="F19" s="12">
        <v>58</v>
      </c>
      <c r="G19" s="12">
        <v>58</v>
      </c>
      <c r="H19" s="12" t="s">
        <v>15</v>
      </c>
      <c r="I19" s="164"/>
      <c r="J19" s="164"/>
      <c r="K19" s="164"/>
      <c r="L19" s="164"/>
    </row>
    <row r="20" spans="1:12" ht="14.1" customHeight="1" x14ac:dyDescent="0.2">
      <c r="A20" s="10" t="s">
        <v>338</v>
      </c>
      <c r="B20" s="12">
        <v>147</v>
      </c>
      <c r="C20" s="12">
        <v>147</v>
      </c>
      <c r="D20" s="12" t="s">
        <v>15</v>
      </c>
      <c r="E20" s="12"/>
      <c r="F20" s="12">
        <v>118</v>
      </c>
      <c r="G20" s="12">
        <v>118</v>
      </c>
      <c r="H20" s="12" t="s">
        <v>15</v>
      </c>
      <c r="I20" s="164"/>
      <c r="J20" s="164"/>
      <c r="K20" s="164"/>
      <c r="L20" s="164"/>
    </row>
    <row r="21" spans="1:12" ht="14.1" customHeight="1" x14ac:dyDescent="0.2">
      <c r="A21" s="10" t="s">
        <v>339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  <c r="J21" s="164"/>
      <c r="K21" s="164"/>
    </row>
    <row r="22" spans="1:12" ht="14.1" customHeight="1" x14ac:dyDescent="0.2">
      <c r="A22" s="17"/>
      <c r="B22" s="17"/>
      <c r="C22" s="17"/>
      <c r="D22" s="17"/>
      <c r="E22" s="17"/>
      <c r="F22" s="17"/>
      <c r="G22" s="125"/>
      <c r="H22" s="133"/>
    </row>
    <row r="23" spans="1:12" ht="14.1" customHeight="1" x14ac:dyDescent="0.2">
      <c r="A23" s="18" t="s">
        <v>275</v>
      </c>
      <c r="B23" s="3"/>
      <c r="C23" s="3"/>
      <c r="D23" s="3"/>
      <c r="E23" s="3"/>
      <c r="F23" s="3"/>
      <c r="G23" s="3"/>
      <c r="H23" s="3"/>
    </row>
    <row r="24" spans="1:12" ht="14.1" customHeight="1" x14ac:dyDescent="0.2">
      <c r="A24" s="10" t="s">
        <v>516</v>
      </c>
    </row>
    <row r="25" spans="1:12" ht="14.1" customHeight="1" x14ac:dyDescent="0.2">
      <c r="A25" s="10" t="s">
        <v>517</v>
      </c>
    </row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>
      <c r="A31" s="4" t="s">
        <v>427</v>
      </c>
    </row>
    <row r="32" spans="1:12" ht="14.1" customHeight="1" x14ac:dyDescent="0.2"/>
    <row r="33" spans="1:10" ht="14.1" customHeight="1" x14ac:dyDescent="0.2">
      <c r="A33" s="127"/>
      <c r="B33" s="124" t="s">
        <v>229</v>
      </c>
      <c r="C33" s="8"/>
      <c r="D33" s="8"/>
      <c r="E33" s="55"/>
      <c r="F33" s="8" t="s">
        <v>241</v>
      </c>
      <c r="G33" s="8"/>
      <c r="H33" s="8"/>
    </row>
    <row r="34" spans="1:10" ht="14.1" customHeight="1" x14ac:dyDescent="0.2">
      <c r="A34" s="128"/>
      <c r="B34" s="44" t="s">
        <v>283</v>
      </c>
      <c r="C34" s="44" t="s">
        <v>284</v>
      </c>
      <c r="D34" s="44" t="s">
        <v>285</v>
      </c>
      <c r="E34" s="44"/>
      <c r="F34" s="44" t="s">
        <v>283</v>
      </c>
      <c r="G34" s="44" t="s">
        <v>284</v>
      </c>
      <c r="H34" s="44" t="s">
        <v>285</v>
      </c>
    </row>
    <row r="35" spans="1:10" ht="14.1" customHeight="1" x14ac:dyDescent="0.2">
      <c r="A35" s="10"/>
      <c r="B35" s="13"/>
      <c r="C35" s="13"/>
      <c r="D35" s="13"/>
      <c r="E35" s="13"/>
      <c r="F35" s="3"/>
      <c r="G35" s="3"/>
      <c r="H35" s="3"/>
    </row>
    <row r="36" spans="1:10" ht="14.1" customHeight="1" x14ac:dyDescent="0.2">
      <c r="A36" s="14" t="s">
        <v>20</v>
      </c>
      <c r="B36" s="12">
        <v>8164</v>
      </c>
      <c r="C36" s="12">
        <v>6617</v>
      </c>
      <c r="D36" s="12">
        <v>1547</v>
      </c>
      <c r="E36" s="12"/>
      <c r="F36" s="12">
        <v>7565</v>
      </c>
      <c r="G36" s="12">
        <v>6157</v>
      </c>
      <c r="H36" s="12">
        <v>1408</v>
      </c>
    </row>
    <row r="37" spans="1:10" ht="14.1" customHeight="1" x14ac:dyDescent="0.2">
      <c r="A37" s="10" t="s">
        <v>322</v>
      </c>
      <c r="B37" s="12">
        <v>2233</v>
      </c>
      <c r="C37" s="12">
        <v>1835</v>
      </c>
      <c r="D37" s="12">
        <v>398</v>
      </c>
      <c r="E37" s="12"/>
      <c r="F37" s="12">
        <v>2309</v>
      </c>
      <c r="G37" s="12">
        <v>1891</v>
      </c>
      <c r="H37" s="12">
        <v>418</v>
      </c>
      <c r="J37" s="164"/>
    </row>
    <row r="38" spans="1:10" ht="14.1" customHeight="1" x14ac:dyDescent="0.2">
      <c r="A38" s="10" t="s">
        <v>323</v>
      </c>
      <c r="B38" s="12">
        <v>168</v>
      </c>
      <c r="C38" s="12">
        <v>137</v>
      </c>
      <c r="D38" s="12">
        <v>31</v>
      </c>
      <c r="E38" s="12"/>
      <c r="F38" s="12">
        <v>165</v>
      </c>
      <c r="G38" s="12">
        <v>132</v>
      </c>
      <c r="H38" s="12">
        <v>33</v>
      </c>
      <c r="J38" s="164"/>
    </row>
    <row r="39" spans="1:10" ht="14.1" customHeight="1" x14ac:dyDescent="0.2">
      <c r="A39" s="10" t="s">
        <v>324</v>
      </c>
      <c r="B39" s="12">
        <v>2422</v>
      </c>
      <c r="C39" s="12">
        <v>2151</v>
      </c>
      <c r="D39" s="12">
        <v>271</v>
      </c>
      <c r="E39" s="12"/>
      <c r="F39" s="12">
        <v>2204</v>
      </c>
      <c r="G39" s="12">
        <v>1977</v>
      </c>
      <c r="H39" s="12">
        <v>227</v>
      </c>
      <c r="J39" s="164"/>
    </row>
    <row r="40" spans="1:10" ht="14.1" customHeight="1" x14ac:dyDescent="0.2">
      <c r="A40" s="10" t="s">
        <v>325</v>
      </c>
      <c r="B40" s="12">
        <v>313</v>
      </c>
      <c r="C40" s="12">
        <v>267</v>
      </c>
      <c r="D40" s="12">
        <v>46</v>
      </c>
      <c r="E40" s="12"/>
      <c r="F40" s="12">
        <v>298</v>
      </c>
      <c r="G40" s="12">
        <v>250</v>
      </c>
      <c r="H40" s="12">
        <v>48</v>
      </c>
      <c r="J40" s="164"/>
    </row>
    <row r="41" spans="1:10" ht="14.1" customHeight="1" x14ac:dyDescent="0.2">
      <c r="A41" s="10" t="s">
        <v>326</v>
      </c>
      <c r="B41" s="12">
        <v>21</v>
      </c>
      <c r="C41" s="12">
        <v>13</v>
      </c>
      <c r="D41" s="12">
        <v>8</v>
      </c>
      <c r="E41" s="12"/>
      <c r="F41" s="12">
        <v>22</v>
      </c>
      <c r="G41" s="12">
        <v>10</v>
      </c>
      <c r="H41" s="12">
        <v>12</v>
      </c>
      <c r="J41" s="164"/>
    </row>
    <row r="42" spans="1:10" ht="14.1" customHeight="1" x14ac:dyDescent="0.2">
      <c r="A42" s="10" t="s">
        <v>327</v>
      </c>
      <c r="B42" s="12">
        <v>136</v>
      </c>
      <c r="C42" s="12">
        <v>89</v>
      </c>
      <c r="D42" s="12">
        <v>47</v>
      </c>
      <c r="E42" s="12"/>
      <c r="F42" s="12">
        <v>128</v>
      </c>
      <c r="G42" s="12">
        <v>86</v>
      </c>
      <c r="H42" s="12">
        <v>42</v>
      </c>
      <c r="J42" s="164"/>
    </row>
    <row r="43" spans="1:10" ht="14.1" customHeight="1" x14ac:dyDescent="0.2">
      <c r="A43" s="10" t="s">
        <v>328</v>
      </c>
      <c r="B43" s="12">
        <v>1644</v>
      </c>
      <c r="C43" s="12">
        <v>1076</v>
      </c>
      <c r="D43" s="12">
        <v>568</v>
      </c>
      <c r="E43" s="12"/>
      <c r="F43" s="12">
        <v>1327</v>
      </c>
      <c r="G43" s="12">
        <v>862</v>
      </c>
      <c r="H43" s="12">
        <v>465</v>
      </c>
      <c r="J43" s="164"/>
    </row>
    <row r="44" spans="1:10" ht="14.1" customHeight="1" x14ac:dyDescent="0.2">
      <c r="A44" s="10" t="s">
        <v>329</v>
      </c>
      <c r="B44" s="12">
        <v>1227</v>
      </c>
      <c r="C44" s="12">
        <v>1049</v>
      </c>
      <c r="D44" s="12">
        <v>178</v>
      </c>
      <c r="E44" s="12"/>
      <c r="F44" s="12">
        <v>1110</v>
      </c>
      <c r="G44" s="12">
        <v>948</v>
      </c>
      <c r="H44" s="12">
        <v>162</v>
      </c>
      <c r="J44" s="164"/>
    </row>
    <row r="45" spans="1:10" ht="14.1" customHeight="1" x14ac:dyDescent="0.2">
      <c r="A45" s="10" t="s">
        <v>330</v>
      </c>
      <c r="B45" s="12" t="s">
        <v>15</v>
      </c>
      <c r="C45" s="12" t="s">
        <v>15</v>
      </c>
      <c r="D45" s="12" t="s">
        <v>15</v>
      </c>
      <c r="E45" s="12"/>
      <c r="F45" s="12">
        <v>2</v>
      </c>
      <c r="G45" s="12">
        <v>1</v>
      </c>
      <c r="H45" s="12">
        <v>1</v>
      </c>
      <c r="J45" s="164"/>
    </row>
    <row r="46" spans="1:10" ht="14.1" customHeight="1" x14ac:dyDescent="0.2">
      <c r="A46" s="17"/>
      <c r="B46" s="17"/>
      <c r="C46" s="17"/>
      <c r="D46" s="17"/>
      <c r="E46" s="17"/>
      <c r="F46" s="17"/>
      <c r="G46" s="125"/>
      <c r="H46" s="133"/>
    </row>
    <row r="47" spans="1:10" ht="14.1" customHeight="1" x14ac:dyDescent="0.2">
      <c r="A47" s="18" t="s">
        <v>275</v>
      </c>
      <c r="B47" s="3"/>
      <c r="C47" s="3"/>
      <c r="D47" s="3"/>
      <c r="E47" s="3"/>
      <c r="F47" s="3"/>
      <c r="G47" s="3"/>
      <c r="H47" s="3"/>
    </row>
    <row r="48" spans="1:10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K41" sqref="K41"/>
    </sheetView>
  </sheetViews>
  <sheetFormatPr baseColWidth="10" defaultRowHeight="12.75" x14ac:dyDescent="0.2"/>
  <cols>
    <col min="1" max="1" width="36.5703125" customWidth="1"/>
    <col min="2" max="2" width="8.5703125" customWidth="1"/>
    <col min="3" max="4" width="8.140625" customWidth="1"/>
    <col min="5" max="5" width="5.7109375" customWidth="1"/>
    <col min="6" max="6" width="8.5703125" customWidth="1"/>
    <col min="7" max="8" width="8.140625" customWidth="1"/>
  </cols>
  <sheetData>
    <row r="1" spans="1:13" ht="14.1" customHeight="1" thickBot="1" x14ac:dyDescent="0.25">
      <c r="A1" s="131" t="s">
        <v>216</v>
      </c>
      <c r="B1" s="132"/>
      <c r="C1" s="132"/>
      <c r="D1" s="132"/>
      <c r="E1" s="132"/>
      <c r="F1" s="132"/>
      <c r="G1" s="132"/>
      <c r="H1" s="132"/>
    </row>
    <row r="2" spans="1:13" ht="14.1" customHeight="1" x14ac:dyDescent="0.2">
      <c r="A2" s="3"/>
      <c r="J2" s="123" t="s">
        <v>257</v>
      </c>
    </row>
    <row r="3" spans="1:13" ht="14.1" customHeight="1" x14ac:dyDescent="0.2">
      <c r="A3" s="4" t="s">
        <v>422</v>
      </c>
    </row>
    <row r="4" spans="1:13" ht="14.1" customHeight="1" x14ac:dyDescent="0.2">
      <c r="A4" s="4"/>
    </row>
    <row r="5" spans="1:13" ht="14.1" customHeight="1" x14ac:dyDescent="0.2">
      <c r="A5" s="130"/>
      <c r="B5" s="124" t="s">
        <v>273</v>
      </c>
      <c r="C5" s="124"/>
      <c r="D5" s="124"/>
      <c r="E5" s="130"/>
      <c r="F5" s="124" t="s">
        <v>479</v>
      </c>
      <c r="G5" s="124"/>
      <c r="H5" s="124"/>
    </row>
    <row r="6" spans="1:13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3" ht="14.1" customHeight="1" x14ac:dyDescent="0.2">
      <c r="A7" s="129"/>
      <c r="B7" s="129"/>
      <c r="C7" s="129"/>
      <c r="D7" s="129"/>
      <c r="E7" s="129"/>
      <c r="F7" s="129"/>
      <c r="G7" s="129"/>
      <c r="H7" s="129"/>
    </row>
    <row r="8" spans="1:13" ht="14.1" customHeight="1" x14ac:dyDescent="0.2">
      <c r="A8" s="14" t="s">
        <v>260</v>
      </c>
      <c r="B8" s="12">
        <v>4669</v>
      </c>
      <c r="C8" s="12">
        <v>1371</v>
      </c>
      <c r="D8" s="12">
        <v>3298</v>
      </c>
      <c r="E8" s="12"/>
      <c r="F8" s="12">
        <v>4722</v>
      </c>
      <c r="G8" s="12">
        <v>1354</v>
      </c>
      <c r="H8" s="12">
        <v>3368</v>
      </c>
      <c r="J8" s="164"/>
      <c r="L8" s="164"/>
      <c r="M8" s="164"/>
    </row>
    <row r="9" spans="1:13" ht="14.1" customHeight="1" x14ac:dyDescent="0.2">
      <c r="A9" s="10" t="s">
        <v>279</v>
      </c>
      <c r="B9" s="12">
        <v>2524</v>
      </c>
      <c r="C9" s="12">
        <v>442</v>
      </c>
      <c r="D9" s="12">
        <v>2082</v>
      </c>
      <c r="E9" s="12"/>
      <c r="F9" s="12">
        <v>2576</v>
      </c>
      <c r="G9" s="12">
        <v>453</v>
      </c>
      <c r="H9" s="12">
        <v>2123</v>
      </c>
      <c r="J9" s="164"/>
    </row>
    <row r="10" spans="1:13" ht="14.1" customHeight="1" x14ac:dyDescent="0.2">
      <c r="A10" s="10" t="s">
        <v>281</v>
      </c>
      <c r="B10" s="12">
        <v>1785</v>
      </c>
      <c r="C10" s="12">
        <v>799</v>
      </c>
      <c r="D10" s="12">
        <v>986</v>
      </c>
      <c r="E10" s="12"/>
      <c r="F10" s="12">
        <v>1742</v>
      </c>
      <c r="G10" s="12">
        <v>763</v>
      </c>
      <c r="H10" s="12">
        <v>979</v>
      </c>
      <c r="J10" s="164"/>
    </row>
    <row r="11" spans="1:13" ht="14.1" customHeight="1" x14ac:dyDescent="0.2">
      <c r="A11" s="10" t="s">
        <v>282</v>
      </c>
      <c r="B11" s="12">
        <v>294</v>
      </c>
      <c r="C11" s="12">
        <v>122</v>
      </c>
      <c r="D11" s="12">
        <v>172</v>
      </c>
      <c r="E11" s="12"/>
      <c r="F11" s="12">
        <v>336</v>
      </c>
      <c r="G11" s="12">
        <v>130</v>
      </c>
      <c r="H11" s="12">
        <v>206</v>
      </c>
      <c r="J11" s="164"/>
    </row>
    <row r="12" spans="1:13" ht="14.1" customHeight="1" x14ac:dyDescent="0.2">
      <c r="A12" s="10" t="s">
        <v>280</v>
      </c>
      <c r="B12" s="12">
        <v>66</v>
      </c>
      <c r="C12" s="12">
        <v>8</v>
      </c>
      <c r="D12" s="12">
        <v>58</v>
      </c>
      <c r="E12" s="12"/>
      <c r="F12" s="12">
        <v>68</v>
      </c>
      <c r="G12" s="12">
        <v>8</v>
      </c>
      <c r="H12" s="12">
        <v>60</v>
      </c>
      <c r="J12" s="164"/>
    </row>
    <row r="13" spans="1:13" ht="14.1" customHeight="1" x14ac:dyDescent="0.2">
      <c r="B13" s="12" t="s">
        <v>146</v>
      </c>
      <c r="C13" s="12" t="s">
        <v>146</v>
      </c>
      <c r="D13" s="12" t="s">
        <v>146</v>
      </c>
      <c r="E13" s="12"/>
      <c r="F13" s="12" t="s">
        <v>146</v>
      </c>
      <c r="G13" s="12" t="s">
        <v>146</v>
      </c>
      <c r="H13" s="12" t="s">
        <v>146</v>
      </c>
    </row>
    <row r="14" spans="1:13" ht="14.1" customHeight="1" x14ac:dyDescent="0.2">
      <c r="A14" s="14" t="s">
        <v>25</v>
      </c>
      <c r="B14" s="12">
        <v>3339</v>
      </c>
      <c r="C14" s="12">
        <v>998</v>
      </c>
      <c r="D14" s="12">
        <v>2341</v>
      </c>
      <c r="E14" s="12"/>
      <c r="F14" s="12">
        <v>3379</v>
      </c>
      <c r="G14" s="12">
        <v>965</v>
      </c>
      <c r="H14" s="12">
        <v>2414</v>
      </c>
      <c r="J14" s="164"/>
    </row>
    <row r="15" spans="1:13" ht="14.1" customHeight="1" x14ac:dyDescent="0.2">
      <c r="A15" s="10" t="s">
        <v>279</v>
      </c>
      <c r="B15" s="12">
        <v>1791</v>
      </c>
      <c r="C15" s="12">
        <v>324</v>
      </c>
      <c r="D15" s="12">
        <v>1467</v>
      </c>
      <c r="E15" s="12"/>
      <c r="F15" s="12">
        <v>1836</v>
      </c>
      <c r="G15" s="12">
        <v>326</v>
      </c>
      <c r="H15" s="12">
        <v>1510</v>
      </c>
      <c r="J15" s="164"/>
    </row>
    <row r="16" spans="1:13" ht="14.1" customHeight="1" x14ac:dyDescent="0.2">
      <c r="A16" s="10" t="s">
        <v>281</v>
      </c>
      <c r="B16" s="12">
        <v>1311</v>
      </c>
      <c r="C16" s="12">
        <v>595</v>
      </c>
      <c r="D16" s="12">
        <v>716</v>
      </c>
      <c r="E16" s="12"/>
      <c r="F16" s="12">
        <v>1235</v>
      </c>
      <c r="G16" s="12">
        <v>536</v>
      </c>
      <c r="H16" s="12">
        <v>699</v>
      </c>
      <c r="J16" s="164"/>
    </row>
    <row r="17" spans="1:10" ht="14.1" customHeight="1" x14ac:dyDescent="0.2">
      <c r="A17" s="10" t="s">
        <v>282</v>
      </c>
      <c r="B17" s="12">
        <v>185</v>
      </c>
      <c r="C17" s="12">
        <v>71</v>
      </c>
      <c r="D17" s="12">
        <v>114</v>
      </c>
      <c r="E17" s="12"/>
      <c r="F17" s="12">
        <v>255</v>
      </c>
      <c r="G17" s="12">
        <v>95</v>
      </c>
      <c r="H17" s="12">
        <v>160</v>
      </c>
      <c r="J17" s="164"/>
    </row>
    <row r="18" spans="1:10" ht="14.1" customHeight="1" x14ac:dyDescent="0.2">
      <c r="A18" s="10" t="s">
        <v>280</v>
      </c>
      <c r="B18" s="12">
        <v>52</v>
      </c>
      <c r="C18" s="12">
        <v>8</v>
      </c>
      <c r="D18" s="12">
        <v>44</v>
      </c>
      <c r="E18" s="12"/>
      <c r="F18" s="12">
        <v>53</v>
      </c>
      <c r="G18" s="12">
        <v>8</v>
      </c>
      <c r="H18" s="12">
        <v>45</v>
      </c>
      <c r="J18" s="164"/>
    </row>
    <row r="19" spans="1:10" ht="14.1" customHeight="1" x14ac:dyDescent="0.2">
      <c r="B19" s="12" t="s">
        <v>146</v>
      </c>
      <c r="C19" s="12" t="s">
        <v>146</v>
      </c>
      <c r="D19" s="12" t="s">
        <v>146</v>
      </c>
      <c r="E19" s="12"/>
      <c r="F19" s="12" t="s">
        <v>146</v>
      </c>
      <c r="G19" s="12" t="s">
        <v>146</v>
      </c>
      <c r="H19" s="12" t="s">
        <v>146</v>
      </c>
      <c r="J19" s="164"/>
    </row>
    <row r="20" spans="1:10" ht="14.1" customHeight="1" x14ac:dyDescent="0.2">
      <c r="A20" s="14" t="s">
        <v>26</v>
      </c>
      <c r="B20" s="12">
        <v>1330</v>
      </c>
      <c r="C20" s="12">
        <v>373</v>
      </c>
      <c r="D20" s="12">
        <v>957</v>
      </c>
      <c r="E20" s="12"/>
      <c r="F20" s="12">
        <v>1343</v>
      </c>
      <c r="G20" s="12">
        <v>389</v>
      </c>
      <c r="H20" s="12">
        <v>954</v>
      </c>
      <c r="J20" s="164"/>
    </row>
    <row r="21" spans="1:10" ht="14.1" customHeight="1" x14ac:dyDescent="0.2">
      <c r="A21" s="10" t="s">
        <v>279</v>
      </c>
      <c r="B21" s="12">
        <v>733</v>
      </c>
      <c r="C21" s="12">
        <v>118</v>
      </c>
      <c r="D21" s="12">
        <v>615</v>
      </c>
      <c r="E21" s="12"/>
      <c r="F21" s="12">
        <v>740</v>
      </c>
      <c r="G21" s="12">
        <v>127</v>
      </c>
      <c r="H21" s="12">
        <v>613</v>
      </c>
    </row>
    <row r="22" spans="1:10" ht="14.1" customHeight="1" x14ac:dyDescent="0.2">
      <c r="A22" s="10" t="s">
        <v>281</v>
      </c>
      <c r="B22" s="12">
        <v>474</v>
      </c>
      <c r="C22" s="12">
        <v>204</v>
      </c>
      <c r="D22" s="12">
        <v>270</v>
      </c>
      <c r="E22" s="12"/>
      <c r="F22" s="12">
        <v>507</v>
      </c>
      <c r="G22" s="12">
        <v>227</v>
      </c>
      <c r="H22" s="12">
        <v>280</v>
      </c>
    </row>
    <row r="23" spans="1:10" ht="14.1" customHeight="1" x14ac:dyDescent="0.2">
      <c r="A23" s="10" t="s">
        <v>282</v>
      </c>
      <c r="B23" s="12">
        <v>109</v>
      </c>
      <c r="C23" s="12">
        <v>51</v>
      </c>
      <c r="D23" s="12">
        <v>58</v>
      </c>
      <c r="E23" s="12"/>
      <c r="F23" s="12">
        <v>81</v>
      </c>
      <c r="G23" s="12">
        <v>35</v>
      </c>
      <c r="H23" s="12">
        <v>46</v>
      </c>
    </row>
    <row r="24" spans="1:10" ht="14.1" customHeight="1" x14ac:dyDescent="0.2">
      <c r="A24" s="10" t="s">
        <v>280</v>
      </c>
      <c r="B24" s="12">
        <v>14</v>
      </c>
      <c r="C24" s="12" t="s">
        <v>15</v>
      </c>
      <c r="D24" s="12">
        <v>14</v>
      </c>
      <c r="E24" s="12"/>
      <c r="F24" s="12">
        <v>15</v>
      </c>
      <c r="G24" s="12" t="s">
        <v>15</v>
      </c>
      <c r="H24" s="12">
        <v>15</v>
      </c>
    </row>
    <row r="25" spans="1:10" ht="14.1" customHeight="1" x14ac:dyDescent="0.2">
      <c r="A25" s="17"/>
      <c r="B25" s="17"/>
      <c r="C25" s="17"/>
      <c r="D25" s="17"/>
      <c r="E25" s="125"/>
      <c r="F25" s="17"/>
      <c r="G25" s="17"/>
      <c r="H25" s="20"/>
    </row>
    <row r="26" spans="1:10" ht="14.1" customHeight="1" x14ac:dyDescent="0.2">
      <c r="A26" s="18" t="s">
        <v>275</v>
      </c>
      <c r="B26" s="3"/>
      <c r="C26" s="3"/>
      <c r="D26" s="3"/>
      <c r="E26" s="126"/>
      <c r="F26" s="3"/>
      <c r="G26" s="116"/>
      <c r="H26" s="3"/>
    </row>
    <row r="27" spans="1:10" ht="14.1" customHeight="1" x14ac:dyDescent="0.2">
      <c r="A27" s="18" t="s">
        <v>476</v>
      </c>
    </row>
    <row r="28" spans="1:10" ht="14.1" customHeight="1" x14ac:dyDescent="0.2">
      <c r="A28" s="18" t="s">
        <v>477</v>
      </c>
    </row>
    <row r="29" spans="1:10" ht="14.1" customHeight="1" x14ac:dyDescent="0.2">
      <c r="A29" s="18" t="s">
        <v>478</v>
      </c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295"/>
  <sheetViews>
    <sheetView zoomScaleNormal="100" workbookViewId="0">
      <selection activeCell="K41" sqref="K41"/>
    </sheetView>
  </sheetViews>
  <sheetFormatPr baseColWidth="10" defaultColWidth="6.42578125" defaultRowHeight="11.25" customHeight="1" x14ac:dyDescent="0.2"/>
  <cols>
    <col min="1" max="1" width="39" style="3" customWidth="1"/>
    <col min="2" max="2" width="9" style="3" customWidth="1"/>
    <col min="3" max="4" width="8" style="3" customWidth="1"/>
    <col min="5" max="5" width="3.140625" style="3" customWidth="1"/>
    <col min="6" max="6" width="9" style="3" customWidth="1"/>
    <col min="7" max="8" width="8" style="3" customWidth="1"/>
    <col min="9" max="9" width="6.42578125" style="3" customWidth="1"/>
    <col min="10" max="10" width="34.28515625" style="3" customWidth="1"/>
    <col min="11" max="15" width="6.42578125" style="3"/>
    <col min="16" max="16" width="19.7109375" style="3" customWidth="1"/>
    <col min="17" max="16383" width="6.42578125" style="3"/>
    <col min="16384" max="16384" width="17.5703125" style="3" customWidth="1"/>
  </cols>
  <sheetData>
    <row r="1" spans="1:11" ht="14.1" customHeight="1" thickBot="1" x14ac:dyDescent="0.25">
      <c r="A1" s="1" t="s">
        <v>216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22"/>
      <c r="B2" s="27"/>
      <c r="C2" s="27"/>
      <c r="D2" s="27"/>
      <c r="E2" s="27"/>
      <c r="J2" s="123" t="s">
        <v>257</v>
      </c>
    </row>
    <row r="3" spans="1:11" ht="14.1" customHeight="1" x14ac:dyDescent="0.2">
      <c r="A3" s="4" t="s">
        <v>524</v>
      </c>
    </row>
    <row r="4" spans="1:11" ht="14.1" customHeight="1" x14ac:dyDescent="0.2">
      <c r="A4" s="5"/>
      <c r="B4" s="6"/>
      <c r="C4" s="6"/>
      <c r="D4" s="6"/>
      <c r="E4" s="6"/>
      <c r="F4" s="6"/>
    </row>
    <row r="5" spans="1:11" s="9" customFormat="1" ht="14.1" customHeight="1" x14ac:dyDescent="0.2">
      <c r="A5" s="130"/>
      <c r="B5" s="124" t="s">
        <v>273</v>
      </c>
      <c r="C5" s="124"/>
      <c r="D5" s="124"/>
      <c r="E5" s="130"/>
      <c r="F5" s="124" t="s">
        <v>272</v>
      </c>
      <c r="G5" s="124"/>
      <c r="H5" s="124"/>
    </row>
    <row r="6" spans="1:11" ht="14.1" customHeight="1" x14ac:dyDescent="0.2">
      <c r="A6" s="44"/>
      <c r="B6" s="8" t="s">
        <v>55</v>
      </c>
      <c r="C6" s="8" t="s">
        <v>258</v>
      </c>
      <c r="D6" s="8" t="s">
        <v>259</v>
      </c>
      <c r="E6" s="44"/>
      <c r="F6" s="8" t="s">
        <v>55</v>
      </c>
      <c r="G6" s="8" t="s">
        <v>258</v>
      </c>
      <c r="H6" s="8" t="s">
        <v>259</v>
      </c>
    </row>
    <row r="7" spans="1:11" ht="14.1" customHeight="1" x14ac:dyDescent="0.2">
      <c r="A7" s="14"/>
      <c r="B7" s="32"/>
      <c r="C7" s="32"/>
      <c r="D7" s="32"/>
      <c r="E7" s="32"/>
      <c r="F7" s="32"/>
      <c r="G7" s="117"/>
      <c r="H7" s="117"/>
    </row>
    <row r="8" spans="1:11" ht="14.1" customHeight="1" x14ac:dyDescent="0.2">
      <c r="A8" s="14" t="s">
        <v>525</v>
      </c>
      <c r="B8" s="32">
        <v>330</v>
      </c>
      <c r="C8" s="32">
        <v>163</v>
      </c>
      <c r="D8" s="32">
        <v>167</v>
      </c>
      <c r="E8" s="32"/>
      <c r="F8" s="32">
        <v>348</v>
      </c>
      <c r="G8" s="32">
        <v>173</v>
      </c>
      <c r="H8" s="32">
        <v>175</v>
      </c>
      <c r="I8" s="25"/>
      <c r="J8" s="25"/>
      <c r="K8" s="116"/>
    </row>
    <row r="9" spans="1:11" ht="14.1" customHeight="1" x14ac:dyDescent="0.2">
      <c r="A9" s="78"/>
      <c r="B9" s="32"/>
      <c r="C9" s="32"/>
      <c r="D9" s="32"/>
      <c r="E9" s="32"/>
      <c r="F9" s="32"/>
      <c r="G9" s="32"/>
      <c r="H9" s="32"/>
    </row>
    <row r="10" spans="1:11" ht="14.1" customHeight="1" x14ac:dyDescent="0.2">
      <c r="A10" s="136" t="s">
        <v>480</v>
      </c>
      <c r="B10" s="32"/>
      <c r="C10" s="32"/>
      <c r="D10" s="32"/>
      <c r="E10" s="32"/>
      <c r="F10" s="32"/>
      <c r="G10" s="32"/>
      <c r="H10" s="32"/>
    </row>
    <row r="11" spans="1:11" ht="14.1" customHeight="1" x14ac:dyDescent="0.2">
      <c r="A11" s="78" t="s">
        <v>321</v>
      </c>
      <c r="B11" s="12" t="s">
        <v>15</v>
      </c>
      <c r="C11" s="12" t="s">
        <v>15</v>
      </c>
      <c r="D11" s="12" t="s">
        <v>15</v>
      </c>
      <c r="E11" s="32"/>
      <c r="F11" s="12" t="s">
        <v>15</v>
      </c>
      <c r="G11" s="12" t="s">
        <v>15</v>
      </c>
      <c r="H11" s="12" t="s">
        <v>15</v>
      </c>
      <c r="I11" s="25"/>
      <c r="J11" s="25"/>
    </row>
    <row r="12" spans="1:11" ht="14.1" customHeight="1" x14ac:dyDescent="0.2">
      <c r="A12" s="78" t="s">
        <v>432</v>
      </c>
      <c r="B12" s="32">
        <v>100</v>
      </c>
      <c r="C12" s="32">
        <v>54</v>
      </c>
      <c r="D12" s="32">
        <v>46</v>
      </c>
      <c r="E12" s="32"/>
      <c r="F12" s="32">
        <v>104</v>
      </c>
      <c r="G12" s="32">
        <v>55</v>
      </c>
      <c r="H12" s="32">
        <v>49</v>
      </c>
    </row>
    <row r="13" spans="1:11" ht="14.1" customHeight="1" x14ac:dyDescent="0.2">
      <c r="A13" s="78" t="s">
        <v>433</v>
      </c>
      <c r="B13" s="32">
        <v>35</v>
      </c>
      <c r="C13" s="32">
        <v>21</v>
      </c>
      <c r="D13" s="32">
        <v>14</v>
      </c>
      <c r="E13" s="32"/>
      <c r="F13" s="32">
        <v>36</v>
      </c>
      <c r="G13" s="32">
        <v>22</v>
      </c>
      <c r="H13" s="32">
        <v>14</v>
      </c>
    </row>
    <row r="14" spans="1:11" ht="14.1" customHeight="1" x14ac:dyDescent="0.2">
      <c r="A14" s="78" t="s">
        <v>434</v>
      </c>
      <c r="B14" s="32">
        <v>85</v>
      </c>
      <c r="C14" s="32">
        <v>47</v>
      </c>
      <c r="D14" s="32">
        <v>38</v>
      </c>
      <c r="E14" s="32"/>
      <c r="F14" s="32">
        <v>86</v>
      </c>
      <c r="G14" s="32">
        <v>48</v>
      </c>
      <c r="H14" s="32">
        <v>38</v>
      </c>
    </row>
    <row r="15" spans="1:11" ht="14.1" customHeight="1" x14ac:dyDescent="0.2">
      <c r="A15" s="78" t="s">
        <v>319</v>
      </c>
      <c r="B15" s="32">
        <v>9</v>
      </c>
      <c r="C15" s="32">
        <v>6</v>
      </c>
      <c r="D15" s="32">
        <v>3</v>
      </c>
      <c r="E15" s="32"/>
      <c r="F15" s="32">
        <v>9</v>
      </c>
      <c r="G15" s="32">
        <v>6</v>
      </c>
      <c r="H15" s="32">
        <v>3</v>
      </c>
      <c r="I15" s="25"/>
      <c r="J15" s="25"/>
    </row>
    <row r="16" spans="1:11" ht="14.1" customHeight="1" x14ac:dyDescent="0.2">
      <c r="A16" s="78" t="s">
        <v>320</v>
      </c>
      <c r="B16" s="32">
        <v>40</v>
      </c>
      <c r="C16" s="32">
        <v>24</v>
      </c>
      <c r="D16" s="32">
        <v>16</v>
      </c>
      <c r="E16" s="32"/>
      <c r="F16" s="32">
        <v>41</v>
      </c>
      <c r="G16" s="32">
        <v>25</v>
      </c>
      <c r="H16" s="32">
        <v>16</v>
      </c>
    </row>
    <row r="17" spans="1:10" ht="14.1" customHeight="1" x14ac:dyDescent="0.2">
      <c r="A17" s="78"/>
      <c r="B17" s="32"/>
      <c r="C17" s="32"/>
      <c r="D17" s="32"/>
      <c r="E17" s="32"/>
      <c r="F17" s="32"/>
      <c r="G17" s="32"/>
      <c r="H17" s="32"/>
      <c r="I17" s="25"/>
      <c r="J17" s="25"/>
    </row>
    <row r="18" spans="1:10" ht="14.1" customHeight="1" x14ac:dyDescent="0.2">
      <c r="A18" s="136" t="s">
        <v>430</v>
      </c>
      <c r="B18" s="32">
        <v>61</v>
      </c>
      <c r="C18" s="32">
        <v>11</v>
      </c>
      <c r="D18" s="32">
        <v>50</v>
      </c>
      <c r="E18" s="32"/>
      <c r="F18" s="32">
        <v>72</v>
      </c>
      <c r="G18" s="32">
        <v>17</v>
      </c>
      <c r="H18" s="32">
        <v>55</v>
      </c>
    </row>
    <row r="19" spans="1:10" ht="14.1" customHeight="1" x14ac:dyDescent="0.2">
      <c r="A19" s="78" t="s">
        <v>435</v>
      </c>
      <c r="B19" s="32">
        <v>51</v>
      </c>
      <c r="C19" s="32">
        <v>8</v>
      </c>
      <c r="D19" s="32">
        <v>43</v>
      </c>
      <c r="E19" s="32"/>
      <c r="F19" s="32">
        <v>61</v>
      </c>
      <c r="G19" s="32">
        <v>13</v>
      </c>
      <c r="H19" s="32">
        <v>48</v>
      </c>
    </row>
    <row r="20" spans="1:10" ht="14.1" customHeight="1" x14ac:dyDescent="0.2">
      <c r="A20" s="78" t="s">
        <v>434</v>
      </c>
      <c r="B20" s="12" t="s">
        <v>15</v>
      </c>
      <c r="C20" s="12" t="s">
        <v>15</v>
      </c>
      <c r="D20" s="12" t="s">
        <v>15</v>
      </c>
      <c r="E20" s="32"/>
      <c r="F20" s="12" t="s">
        <v>15</v>
      </c>
      <c r="G20" s="12" t="s">
        <v>15</v>
      </c>
      <c r="H20" s="12" t="s">
        <v>15</v>
      </c>
    </row>
    <row r="21" spans="1:10" ht="14.1" customHeight="1" x14ac:dyDescent="0.2">
      <c r="A21" s="78" t="s">
        <v>436</v>
      </c>
      <c r="B21" s="32">
        <v>9</v>
      </c>
      <c r="C21" s="32">
        <v>3</v>
      </c>
      <c r="D21" s="32">
        <v>6</v>
      </c>
      <c r="E21" s="32"/>
      <c r="F21" s="32">
        <v>11</v>
      </c>
      <c r="G21" s="32">
        <v>4</v>
      </c>
      <c r="H21" s="32">
        <v>7</v>
      </c>
      <c r="I21" s="25"/>
      <c r="J21" s="25"/>
    </row>
    <row r="22" spans="1:10" ht="14.1" customHeight="1" x14ac:dyDescent="0.2">
      <c r="A22" s="78" t="s">
        <v>319</v>
      </c>
      <c r="B22" s="32">
        <v>1</v>
      </c>
      <c r="C22" s="12" t="s">
        <v>15</v>
      </c>
      <c r="D22" s="32">
        <v>1</v>
      </c>
      <c r="E22" s="32"/>
      <c r="F22" s="12" t="s">
        <v>15</v>
      </c>
      <c r="G22" s="12" t="s">
        <v>15</v>
      </c>
      <c r="H22" s="12" t="s">
        <v>15</v>
      </c>
    </row>
    <row r="23" spans="1:10" ht="14.1" customHeight="1" x14ac:dyDescent="0.2">
      <c r="A23" s="78"/>
      <c r="B23" s="32"/>
      <c r="C23" s="32"/>
      <c r="D23" s="32"/>
      <c r="E23" s="32"/>
      <c r="F23" s="32"/>
      <c r="G23" s="32"/>
      <c r="H23" s="32"/>
    </row>
    <row r="24" spans="1:10" ht="14.1" customHeight="1" x14ac:dyDescent="0.2">
      <c r="A24" s="136" t="s">
        <v>431</v>
      </c>
      <c r="B24" s="12" t="s">
        <v>15</v>
      </c>
      <c r="C24" s="12" t="s">
        <v>15</v>
      </c>
      <c r="D24" s="12" t="s">
        <v>15</v>
      </c>
      <c r="E24" s="32"/>
      <c r="F24" s="12" t="s">
        <v>15</v>
      </c>
      <c r="G24" s="12" t="s">
        <v>15</v>
      </c>
      <c r="H24" s="12" t="s">
        <v>15</v>
      </c>
      <c r="I24" s="25"/>
      <c r="J24" s="25"/>
    </row>
    <row r="25" spans="1:10" s="4" customFormat="1" ht="14.1" customHeight="1" x14ac:dyDescent="0.2">
      <c r="A25" s="17"/>
      <c r="B25" s="17"/>
      <c r="C25" s="17"/>
      <c r="D25" s="17"/>
      <c r="E25" s="17"/>
      <c r="F25" s="17"/>
      <c r="G25" s="17"/>
      <c r="H25" s="17"/>
    </row>
    <row r="26" spans="1:10" s="4" customFormat="1" ht="14.1" customHeight="1" x14ac:dyDescent="0.2">
      <c r="A26" s="18" t="s">
        <v>275</v>
      </c>
      <c r="B26" s="3"/>
      <c r="C26" s="3"/>
      <c r="D26" s="3"/>
      <c r="E26" s="3"/>
      <c r="F26" s="3"/>
      <c r="G26" s="3"/>
      <c r="H26" s="3"/>
    </row>
    <row r="27" spans="1:10" s="4" customFormat="1" ht="14.1" customHeight="1" x14ac:dyDescent="0.2">
      <c r="A27" s="18" t="s">
        <v>506</v>
      </c>
      <c r="B27" s="32"/>
      <c r="C27" s="32"/>
      <c r="D27" s="32"/>
      <c r="E27" s="32"/>
      <c r="F27" s="32"/>
      <c r="H27" s="117"/>
    </row>
    <row r="28" spans="1:10" s="4" customFormat="1" ht="14.1" customHeight="1" x14ac:dyDescent="0.2">
      <c r="A28" s="10"/>
      <c r="B28" s="32"/>
      <c r="C28" s="32"/>
      <c r="D28" s="32"/>
      <c r="E28" s="32"/>
      <c r="F28" s="32"/>
      <c r="H28" s="117"/>
    </row>
    <row r="29" spans="1:10" s="4" customFormat="1" ht="14.1" customHeight="1" x14ac:dyDescent="0.2">
      <c r="A29" s="14"/>
      <c r="B29" s="32"/>
      <c r="C29" s="32"/>
      <c r="D29" s="32"/>
      <c r="E29" s="32"/>
      <c r="F29" s="105"/>
      <c r="H29" s="13"/>
    </row>
    <row r="30" spans="1:10" ht="9.9499999999999993" customHeight="1" x14ac:dyDescent="0.2">
      <c r="A30" s="118"/>
      <c r="B30" s="32"/>
      <c r="C30" s="32"/>
      <c r="D30" s="32"/>
      <c r="E30" s="32"/>
      <c r="F30" s="105"/>
      <c r="G30" s="4"/>
      <c r="H30" s="13"/>
    </row>
    <row r="31" spans="1:10" ht="14.1" customHeight="1" x14ac:dyDescent="0.2">
      <c r="A31" s="78"/>
      <c r="B31" s="32"/>
      <c r="C31" s="32"/>
      <c r="D31" s="32"/>
      <c r="E31" s="32"/>
      <c r="F31" s="105"/>
      <c r="G31" s="4"/>
      <c r="H31" s="13"/>
    </row>
    <row r="32" spans="1:10" ht="14.1" customHeight="1" x14ac:dyDescent="0.2">
      <c r="A32" s="78"/>
      <c r="B32" s="32"/>
      <c r="C32" s="32"/>
      <c r="D32" s="32"/>
      <c r="E32" s="32"/>
      <c r="F32" s="105"/>
    </row>
    <row r="33" spans="1:8" ht="14.1" customHeight="1" x14ac:dyDescent="0.2">
      <c r="A33" s="78"/>
      <c r="B33" s="137"/>
      <c r="C33" s="137"/>
      <c r="D33" s="32"/>
      <c r="E33" s="32"/>
      <c r="F33" s="105"/>
    </row>
    <row r="34" spans="1:8" ht="14.1" customHeight="1" x14ac:dyDescent="0.2">
      <c r="A34" s="78"/>
      <c r="B34" s="137"/>
      <c r="C34" s="137"/>
      <c r="D34" s="32"/>
      <c r="E34" s="32"/>
      <c r="F34" s="105"/>
    </row>
    <row r="35" spans="1:8" ht="14.1" customHeight="1" x14ac:dyDescent="0.2">
      <c r="A35" s="78"/>
      <c r="B35" s="32"/>
      <c r="C35" s="32"/>
      <c r="D35" s="32"/>
      <c r="E35" s="32"/>
      <c r="F35" s="115"/>
    </row>
    <row r="36" spans="1:8" ht="14.1" customHeight="1" x14ac:dyDescent="0.2">
      <c r="A36" s="78"/>
      <c r="B36" s="32"/>
      <c r="C36" s="32"/>
      <c r="D36" s="32"/>
      <c r="E36" s="32"/>
      <c r="F36" s="105"/>
    </row>
    <row r="37" spans="1:8" ht="14.1" customHeight="1" x14ac:dyDescent="0.2">
      <c r="A37" s="78"/>
      <c r="B37" s="32"/>
      <c r="C37" s="32"/>
      <c r="D37" s="32"/>
      <c r="E37" s="32"/>
      <c r="F37" s="105"/>
    </row>
    <row r="38" spans="1:8" ht="14.1" customHeight="1" x14ac:dyDescent="0.2">
      <c r="A38" s="78"/>
      <c r="B38" s="137"/>
      <c r="C38" s="137"/>
      <c r="D38" s="32"/>
      <c r="E38" s="32"/>
      <c r="F38" s="105"/>
    </row>
    <row r="39" spans="1:8" ht="14.1" customHeight="1" x14ac:dyDescent="0.2">
      <c r="A39" s="118"/>
      <c r="B39" s="32"/>
      <c r="C39" s="32"/>
      <c r="D39" s="32"/>
      <c r="E39" s="32"/>
      <c r="F39" s="105"/>
    </row>
    <row r="40" spans="1:8" ht="14.1" customHeight="1" x14ac:dyDescent="0.2">
      <c r="A40" s="78"/>
      <c r="B40" s="32"/>
      <c r="C40" s="32"/>
      <c r="D40" s="32"/>
      <c r="E40" s="32"/>
      <c r="F40" s="105"/>
    </row>
    <row r="41" spans="1:8" ht="14.1" customHeight="1" x14ac:dyDescent="0.2">
      <c r="A41" s="78"/>
      <c r="B41" s="32"/>
      <c r="C41" s="32"/>
      <c r="D41" s="32"/>
      <c r="E41" s="32"/>
      <c r="F41" s="32"/>
    </row>
    <row r="42" spans="1:8" ht="14.1" customHeight="1" x14ac:dyDescent="0.2">
      <c r="A42" s="78"/>
      <c r="B42" s="32"/>
      <c r="C42" s="32"/>
      <c r="D42" s="32"/>
      <c r="E42" s="32"/>
      <c r="F42" s="105"/>
    </row>
    <row r="43" spans="1:8" ht="14.1" customHeight="1" x14ac:dyDescent="0.2">
      <c r="A43" s="78"/>
      <c r="B43" s="32"/>
      <c r="C43" s="32"/>
      <c r="D43" s="32"/>
      <c r="E43" s="32"/>
      <c r="F43" s="105"/>
    </row>
    <row r="44" spans="1:8" ht="14.1" customHeight="1" x14ac:dyDescent="0.2">
      <c r="A44" s="78"/>
      <c r="B44" s="32"/>
      <c r="C44" s="32"/>
      <c r="D44" s="32"/>
      <c r="E44" s="32"/>
      <c r="F44" s="105"/>
    </row>
    <row r="45" spans="1:8" ht="14.1" customHeight="1" x14ac:dyDescent="0.2">
      <c r="A45" s="78"/>
      <c r="B45" s="32"/>
      <c r="C45" s="32"/>
      <c r="D45" s="32"/>
      <c r="E45" s="32"/>
      <c r="F45" s="105"/>
    </row>
    <row r="46" spans="1:8" ht="14.1" customHeight="1" x14ac:dyDescent="0.2">
      <c r="A46" s="78"/>
      <c r="B46" s="32"/>
      <c r="C46" s="32"/>
      <c r="D46" s="32"/>
      <c r="E46" s="32"/>
      <c r="F46" s="105"/>
    </row>
    <row r="47" spans="1:8" ht="14.1" customHeight="1" x14ac:dyDescent="0.2">
      <c r="A47"/>
      <c r="B47"/>
      <c r="C47"/>
      <c r="D47"/>
      <c r="E47"/>
      <c r="F47"/>
      <c r="G47"/>
      <c r="H47"/>
    </row>
    <row r="48" spans="1:8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  <c r="F50"/>
      <c r="G50"/>
      <c r="H50"/>
    </row>
    <row r="51" spans="1:8" ht="14.1" customHeight="1" x14ac:dyDescent="0.2">
      <c r="A51"/>
      <c r="B51"/>
      <c r="C51"/>
      <c r="D51"/>
      <c r="E51"/>
      <c r="F51"/>
      <c r="G51"/>
      <c r="H51"/>
    </row>
    <row r="52" spans="1:8" ht="14.1" customHeight="1" x14ac:dyDescent="0.2">
      <c r="A52"/>
      <c r="B52"/>
      <c r="C52"/>
      <c r="D52"/>
      <c r="E52"/>
      <c r="F52"/>
      <c r="G52"/>
      <c r="H52"/>
    </row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31</vt:i4>
      </vt:variant>
    </vt:vector>
  </HeadingPairs>
  <TitlesOfParts>
    <vt:vector size="64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10.2.11-10.2.13</vt:lpstr>
      <vt:lpstr>10.2.14-10.2.15</vt:lpstr>
      <vt:lpstr>10.3.1</vt:lpstr>
      <vt:lpstr>10.3.2</vt:lpstr>
      <vt:lpstr>10.4.1</vt:lpstr>
      <vt:lpstr>Hoja1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'10.4.1'!Área_de_impresión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2016-12-20T09:14:20Z</cp:lastPrinted>
  <dcterms:created xsi:type="dcterms:W3CDTF">1996-11-27T10:00:04Z</dcterms:created>
  <dcterms:modified xsi:type="dcterms:W3CDTF">2017-05-19T11:31:18Z</dcterms:modified>
</cp:coreProperties>
</file>