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80" yWindow="630" windowWidth="10500" windowHeight="9795" tabRatio="960" activeTab="9"/>
  </bookViews>
  <sheets>
    <sheet name="Índice cap_10" sheetId="86" r:id="rId1"/>
    <sheet name="10.1.1" sheetId="87" r:id="rId2"/>
    <sheet name="10.1.2" sheetId="53" r:id="rId3"/>
    <sheet name="10.1.3" sheetId="54" r:id="rId4"/>
    <sheet name="10.1.4" sheetId="55" r:id="rId5"/>
    <sheet name="10.1.5" sheetId="91" r:id="rId6"/>
    <sheet name="10.1.6_10.1.7" sheetId="90" r:id="rId7"/>
    <sheet name="10.1.8" sheetId="88" r:id="rId8"/>
    <sheet name="10.1.9" sheetId="56" r:id="rId9"/>
    <sheet name="10.1.10" sheetId="49" r:id="rId10"/>
    <sheet name="10.1.11" sheetId="89" r:id="rId11"/>
    <sheet name="10.1.12" sheetId="52" r:id="rId12"/>
    <sheet name="10.1.13" sheetId="13" r:id="rId13"/>
    <sheet name="10.1.14" sheetId="14" r:id="rId14"/>
    <sheet name="10.1.15" sheetId="27" r:id="rId15"/>
    <sheet name="10.1.16" sheetId="82" r:id="rId16"/>
    <sheet name="10.1.17" sheetId="64" r:id="rId17"/>
    <sheet name="10.2.1" sheetId="45" r:id="rId18"/>
    <sheet name="10.2.2" sheetId="65" r:id="rId19"/>
    <sheet name="10.2.3" sheetId="17" r:id="rId20"/>
    <sheet name="10.2.4" sheetId="18" r:id="rId21"/>
    <sheet name="10.2.5" sheetId="37" r:id="rId22"/>
    <sheet name="10.2.6" sheetId="47" r:id="rId23"/>
    <sheet name="10.2.7" sheetId="20" r:id="rId24"/>
    <sheet name="10.2.8" sheetId="44" r:id="rId25"/>
    <sheet name="10.2.9" sheetId="62" r:id="rId26"/>
    <sheet name="10.2.10" sheetId="77" r:id="rId27"/>
    <sheet name="10.2.11-10.2.13" sheetId="76" r:id="rId28"/>
    <sheet name="10.2.14-10.2.15" sheetId="74" r:id="rId29"/>
    <sheet name="10.3.1" sheetId="38" r:id="rId30"/>
    <sheet name="10.3.2" sheetId="63" r:id="rId31"/>
    <sheet name="10.4.1" sheetId="40" r:id="rId32"/>
    <sheet name="Hoja1" sheetId="92" r:id="rId33"/>
  </sheets>
  <definedNames>
    <definedName name="_xlnm.Print_Area" localSheetId="1">'10.1.1'!$A$1:$H$56</definedName>
    <definedName name="_xlnm.Print_Area" localSheetId="9">'10.1.10'!$A$1:$H$26</definedName>
    <definedName name="_xlnm.Print_Area" localSheetId="10">'10.1.11'!$A$1:$H$29</definedName>
    <definedName name="_xlnm.Print_Area" localSheetId="11">'10.1.12'!$A$1:$H$22</definedName>
    <definedName name="_xlnm.Print_Area" localSheetId="12">'10.1.13'!$A$1:$H$33</definedName>
    <definedName name="_xlnm.Print_Area" localSheetId="13">'10.1.14'!$A$1:$H$48</definedName>
    <definedName name="_xlnm.Print_Area" localSheetId="14">'10.1.15'!$A$1:$H$51</definedName>
    <definedName name="_xlnm.Print_Area" localSheetId="15">'10.1.16'!$A$1:$H$19</definedName>
    <definedName name="_xlnm.Print_Area" localSheetId="16">'10.1.17'!$A$1:$F$14</definedName>
    <definedName name="_xlnm.Print_Area" localSheetId="2">'10.1.2'!$A$1:$H$43</definedName>
    <definedName name="_xlnm.Print_Area" localSheetId="3">'10.1.3'!$A$1:$H$49</definedName>
    <definedName name="_xlnm.Print_Area" localSheetId="4">'10.1.4'!$A$1:$H$35</definedName>
    <definedName name="_xlnm.Print_Area" localSheetId="5">'10.1.5'!$A$1:$H$29</definedName>
    <definedName name="_xlnm.Print_Area" localSheetId="6">'10.1.6_10.1.7'!$A$1:$H$50</definedName>
    <definedName name="_xlnm.Print_Area" localSheetId="7">'10.1.8'!$A$1:$H$29</definedName>
    <definedName name="_xlnm.Print_Area" localSheetId="8">'10.1.9'!$A$1:$H$27</definedName>
    <definedName name="_xlnm.Print_Area" localSheetId="17">'10.2.1'!$A$1:$H$17</definedName>
    <definedName name="_xlnm.Print_Area" localSheetId="26">'10.2.10'!$A$1:$H$24</definedName>
    <definedName name="_xlnm.Print_Area" localSheetId="27">'10.2.11-10.2.13'!$A$1:$H$55</definedName>
    <definedName name="_xlnm.Print_Area" localSheetId="28">'10.2.14-10.2.15'!$A$1:$H$36</definedName>
    <definedName name="_xlnm.Print_Area" localSheetId="18">'10.2.2'!$A$1:$H$24</definedName>
    <definedName name="_xlnm.Print_Area" localSheetId="19">'10.2.3'!$A$1:$G$51</definedName>
    <definedName name="_xlnm.Print_Area" localSheetId="20">'10.2.4'!$A$1:$G$22</definedName>
    <definedName name="_xlnm.Print_Area" localSheetId="21">'10.2.5'!$A$1:$H$14</definedName>
    <definedName name="_xlnm.Print_Area" localSheetId="22">'10.2.6'!$A$1:$G$26</definedName>
    <definedName name="_xlnm.Print_Area" localSheetId="23">'10.2.7'!$A$1:$H$31</definedName>
    <definedName name="_xlnm.Print_Area" localSheetId="24">'10.2.8'!$A$1:$H$34</definedName>
    <definedName name="_xlnm.Print_Area" localSheetId="25">'10.2.9'!$A$1:$G$30</definedName>
    <definedName name="_xlnm.Print_Area" localSheetId="29">'10.3.1'!$A$1:$F$29</definedName>
    <definedName name="_xlnm.Print_Area" localSheetId="30">'10.3.2'!$A$1:$K$27</definedName>
    <definedName name="_xlnm.Print_Area" localSheetId="31">'10.4.1'!$A$1:$J$54</definedName>
  </definedNames>
  <calcPr calcId="145621"/>
</workbook>
</file>

<file path=xl/calcChain.xml><?xml version="1.0" encoding="utf-8"?>
<calcChain xmlns="http://schemas.openxmlformats.org/spreadsheetml/2006/main">
  <c r="C8" i="27" l="1"/>
  <c r="D8" i="27"/>
  <c r="C24" i="54" l="1"/>
  <c r="D24" i="54"/>
  <c r="F24" i="54"/>
  <c r="G24" i="54"/>
  <c r="H24" i="54"/>
  <c r="B24" i="54"/>
  <c r="C36" i="54"/>
  <c r="D36" i="54"/>
  <c r="F36" i="54"/>
  <c r="G36" i="54"/>
  <c r="H36" i="54"/>
  <c r="B36" i="54"/>
  <c r="E16" i="40" l="1"/>
  <c r="J16" i="40"/>
  <c r="B15" i="40"/>
  <c r="G28" i="40" l="1"/>
  <c r="B28" i="40"/>
  <c r="C28" i="40" s="1"/>
  <c r="H26" i="40"/>
  <c r="H28" i="40" l="1"/>
  <c r="I28" i="40"/>
  <c r="H17" i="40"/>
  <c r="C17" i="40"/>
  <c r="C15" i="40" s="1"/>
  <c r="E15" i="40" s="1"/>
  <c r="H25" i="40"/>
  <c r="C25" i="40"/>
  <c r="H24" i="40"/>
  <c r="C24" i="40"/>
  <c r="H23" i="40"/>
  <c r="C23" i="40"/>
  <c r="H21" i="40"/>
  <c r="H20" i="40"/>
  <c r="C21" i="40"/>
  <c r="C20" i="40"/>
  <c r="E9" i="38" l="1"/>
  <c r="D9" i="38"/>
  <c r="C9" i="38"/>
  <c r="B9" i="38"/>
  <c r="H26" i="44" l="1"/>
  <c r="F26" i="44"/>
  <c r="E26" i="44"/>
  <c r="D26" i="44"/>
  <c r="C26" i="44"/>
  <c r="B26" i="44"/>
  <c r="H18" i="44"/>
  <c r="F18" i="44"/>
  <c r="E18" i="44"/>
  <c r="D18" i="44"/>
  <c r="C18" i="44"/>
  <c r="B18" i="44"/>
  <c r="F28" i="27" l="1"/>
  <c r="F29" i="27"/>
  <c r="F31" i="27"/>
  <c r="F32" i="27"/>
  <c r="F33" i="27"/>
  <c r="F34" i="27"/>
  <c r="F36" i="27"/>
  <c r="F37" i="27"/>
  <c r="F38" i="27"/>
  <c r="F39" i="27"/>
  <c r="F40" i="27"/>
  <c r="F41" i="27"/>
  <c r="F43" i="27"/>
  <c r="B36" i="27"/>
  <c r="B37" i="27"/>
  <c r="B38" i="27"/>
  <c r="B39" i="27"/>
  <c r="B40" i="27"/>
  <c r="B41" i="27"/>
  <c r="F10" i="27"/>
  <c r="F11" i="27"/>
  <c r="F12" i="27"/>
  <c r="F13" i="27"/>
  <c r="F14" i="27"/>
  <c r="F15" i="27"/>
  <c r="F16" i="27"/>
  <c r="F17" i="27"/>
  <c r="F18" i="27"/>
  <c r="F19" i="27"/>
  <c r="F20" i="27"/>
  <c r="F21" i="27"/>
  <c r="F22" i="27"/>
  <c r="F23" i="27"/>
  <c r="F24" i="27"/>
  <c r="F25" i="27"/>
  <c r="F26" i="27"/>
  <c r="F27" i="27"/>
  <c r="F9" i="27"/>
  <c r="B10" i="27"/>
  <c r="B11" i="27"/>
  <c r="B13" i="27"/>
  <c r="B14" i="27"/>
  <c r="B15" i="27"/>
  <c r="B16" i="27"/>
  <c r="B17" i="27"/>
  <c r="B18" i="27"/>
  <c r="B19" i="27"/>
  <c r="B20" i="27"/>
  <c r="B21" i="27"/>
  <c r="B22" i="27"/>
  <c r="B9" i="27"/>
  <c r="F33" i="14"/>
  <c r="B33" i="14"/>
  <c r="F32" i="14"/>
  <c r="B32" i="14"/>
  <c r="F31" i="14"/>
  <c r="B31" i="14"/>
  <c r="F30" i="14"/>
  <c r="B30" i="14"/>
  <c r="F29" i="14"/>
  <c r="B29" i="14"/>
  <c r="F28" i="14"/>
  <c r="B28" i="14"/>
  <c r="F27" i="14"/>
  <c r="B27" i="14"/>
  <c r="F26" i="14"/>
  <c r="F25" i="14"/>
  <c r="F24" i="14"/>
  <c r="B24" i="14"/>
  <c r="F23" i="14"/>
  <c r="B23" i="14"/>
  <c r="F22" i="14"/>
  <c r="B22" i="14"/>
  <c r="F21" i="14"/>
  <c r="B20" i="14"/>
  <c r="F19" i="14"/>
  <c r="B19" i="14"/>
  <c r="F18" i="14"/>
  <c r="F17" i="14"/>
  <c r="B17" i="14"/>
  <c r="B16" i="14"/>
  <c r="F15" i="14"/>
  <c r="B15" i="14"/>
  <c r="F14" i="14"/>
  <c r="F13" i="14"/>
  <c r="B13" i="14"/>
  <c r="F12" i="14"/>
  <c r="B11" i="14"/>
  <c r="F10" i="14"/>
  <c r="B10" i="14"/>
  <c r="H8" i="14"/>
  <c r="G8" i="14"/>
  <c r="F8" i="14" s="1"/>
  <c r="D8" i="14"/>
  <c r="C8" i="14"/>
  <c r="B8" i="14" s="1"/>
  <c r="G8" i="13"/>
  <c r="H8" i="13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10" i="13"/>
  <c r="B8" i="27" l="1"/>
  <c r="F8" i="13"/>
  <c r="G15" i="40" l="1"/>
  <c r="D15" i="40" l="1"/>
  <c r="D16" i="40"/>
  <c r="D17" i="40"/>
  <c r="E17" i="40"/>
  <c r="D23" i="40"/>
  <c r="D24" i="40"/>
  <c r="D25" i="40"/>
  <c r="D28" i="40"/>
  <c r="E28" i="40"/>
  <c r="I15" i="40"/>
  <c r="I16" i="40"/>
  <c r="I17" i="40"/>
  <c r="J17" i="40"/>
  <c r="I18" i="40"/>
  <c r="J28" i="40"/>
  <c r="I23" i="40"/>
  <c r="I24" i="40"/>
  <c r="I25" i="40"/>
  <c r="I26" i="40"/>
  <c r="J26" i="40"/>
  <c r="G22" i="40"/>
  <c r="I22" i="40" s="1"/>
  <c r="B22" i="40"/>
  <c r="D22" i="40" s="1"/>
  <c r="E25" i="40"/>
  <c r="J24" i="40"/>
  <c r="E24" i="40"/>
  <c r="E23" i="40"/>
  <c r="J23" i="40"/>
  <c r="D20" i="40"/>
  <c r="J21" i="40"/>
  <c r="D21" i="40"/>
  <c r="E20" i="40"/>
  <c r="B19" i="40" l="1"/>
  <c r="I21" i="40"/>
  <c r="J20" i="40"/>
  <c r="H19" i="40"/>
  <c r="J19" i="40" s="1"/>
  <c r="H22" i="40"/>
  <c r="J22" i="40" s="1"/>
  <c r="J25" i="40"/>
  <c r="I20" i="40"/>
  <c r="G19" i="40"/>
  <c r="G13" i="40" s="1"/>
  <c r="C22" i="40"/>
  <c r="E22" i="40" s="1"/>
  <c r="B13" i="40" l="1"/>
  <c r="D13" i="40" s="1"/>
  <c r="D19" i="40"/>
  <c r="I13" i="40"/>
  <c r="I19" i="40"/>
  <c r="E21" i="40"/>
  <c r="C19" i="40"/>
  <c r="F9" i="38"/>
  <c r="E19" i="40" l="1"/>
  <c r="C13" i="40"/>
  <c r="E13" i="40" s="1"/>
</calcChain>
</file>

<file path=xl/sharedStrings.xml><?xml version="1.0" encoding="utf-8"?>
<sst xmlns="http://schemas.openxmlformats.org/spreadsheetml/2006/main" count="1362" uniqueCount="538">
  <si>
    <t>FUENTE: Universidad de La Rioja.</t>
  </si>
  <si>
    <t>Escáneres</t>
  </si>
  <si>
    <t>Nacionales</t>
  </si>
  <si>
    <t xml:space="preserve">        De cine español</t>
  </si>
  <si>
    <t xml:space="preserve">        De cine extranjero</t>
  </si>
  <si>
    <t>De instituciones religiosas</t>
  </si>
  <si>
    <t>De la Administración</t>
  </si>
  <si>
    <t>De centros de investigación</t>
  </si>
  <si>
    <t>De asociaciones y colegios profesionales</t>
  </si>
  <si>
    <t>De empresas o firmas comerciales</t>
  </si>
  <si>
    <t>De archivos y museos</t>
  </si>
  <si>
    <t>De centros sanitarios</t>
  </si>
  <si>
    <t>Otras</t>
  </si>
  <si>
    <t>Ingeniería Mecánica</t>
  </si>
  <si>
    <t>Derecho</t>
  </si>
  <si>
    <t>-</t>
  </si>
  <si>
    <t>Lectores/reproductores de microformas</t>
  </si>
  <si>
    <t xml:space="preserve">     Fondos</t>
  </si>
  <si>
    <t>Lectores/reproductores de imagen</t>
  </si>
  <si>
    <t>2. Publicaciones periódicas encuadernadas</t>
  </si>
  <si>
    <t>TOTAL</t>
  </si>
  <si>
    <t>Especializadas</t>
  </si>
  <si>
    <t>Públicas</t>
  </si>
  <si>
    <t xml:space="preserve">FUENTE: Estadística de Bibliotecas. INE. </t>
  </si>
  <si>
    <t>Impresoras</t>
  </si>
  <si>
    <t>CENTROS PÚBLICOS</t>
  </si>
  <si>
    <t>CENTROS PRIVADOS</t>
  </si>
  <si>
    <t>Filologías Modernas</t>
  </si>
  <si>
    <t>1. Libros y folletos</t>
  </si>
  <si>
    <t>3. Manuscritos y documentos</t>
  </si>
  <si>
    <t>Lectores/reproductores de sonido</t>
  </si>
  <si>
    <t>Alfaro</t>
  </si>
  <si>
    <t>Arnedo</t>
  </si>
  <si>
    <t>Calahorra</t>
  </si>
  <si>
    <t>Cervera del Río Alhama</t>
  </si>
  <si>
    <t>Haro</t>
  </si>
  <si>
    <t>Logroño</t>
  </si>
  <si>
    <t>Nájera</t>
  </si>
  <si>
    <t>atletismo</t>
  </si>
  <si>
    <t>Matemáticas y Computación</t>
  </si>
  <si>
    <t>4. Documentos sonoros</t>
  </si>
  <si>
    <t>5. Documentos audiovisuales</t>
  </si>
  <si>
    <t>Pistas de atletismo</t>
  </si>
  <si>
    <t>Pistas de tenis</t>
  </si>
  <si>
    <t>ESPAÑA</t>
  </si>
  <si>
    <t xml:space="preserve">     Altas en el año</t>
  </si>
  <si>
    <t>FUENTE: Estadística de la Producción Editorial de Libros. INE.</t>
  </si>
  <si>
    <t>Para grupos específicos de usuarios (no especializadas)</t>
  </si>
  <si>
    <t>Instituciones de enseñanza superior</t>
  </si>
  <si>
    <t>Salas de exhibición</t>
  </si>
  <si>
    <t>LA RIOJA</t>
  </si>
  <si>
    <t>Ingeniería Eléctrica</t>
  </si>
  <si>
    <t>Fotocopiadoras</t>
  </si>
  <si>
    <t>FUENTE: Estadística de Bibliotecas. INE.</t>
  </si>
  <si>
    <t>Química</t>
  </si>
  <si>
    <t>Total</t>
  </si>
  <si>
    <t>Gasto medio por espectador (euros)</t>
  </si>
  <si>
    <t>Piscinas</t>
  </si>
  <si>
    <t>Campos</t>
  </si>
  <si>
    <t>Pistas de</t>
  </si>
  <si>
    <t>Espectadores (millones)</t>
  </si>
  <si>
    <t>Recaudación (millones de euros)</t>
  </si>
  <si>
    <t>Valor medio/habitante</t>
  </si>
  <si>
    <t>Casinos</t>
  </si>
  <si>
    <t>Bingos</t>
  </si>
  <si>
    <t>Máquinas 'B' (2)</t>
  </si>
  <si>
    <t>Juegos Pasivos (3)</t>
  </si>
  <si>
    <t>Juegos Activos (4)</t>
  </si>
  <si>
    <t>JUEGOS GESTIÓN PRIVADA</t>
  </si>
  <si>
    <t>Gasto</t>
  </si>
  <si>
    <t>TOTAL BIBLIOTECAS</t>
  </si>
  <si>
    <t xml:space="preserve">      Para gestión interna</t>
  </si>
  <si>
    <t>Ordenadores y terminales informáticas</t>
  </si>
  <si>
    <t>Libros</t>
  </si>
  <si>
    <t>Folletos</t>
  </si>
  <si>
    <t>Cantidades</t>
  </si>
  <si>
    <t xml:space="preserve"> jugadas</t>
  </si>
  <si>
    <t>Real (1)</t>
  </si>
  <si>
    <t>Cant. Jug.</t>
  </si>
  <si>
    <t>Gasto real</t>
  </si>
  <si>
    <t xml:space="preserve">(1 ): El gasto real es la cantidad jugada menos los premios obtenidos. </t>
  </si>
  <si>
    <t>(3): "Juegos Pasivos" se refiere a la Lotería Nacional del jueves y sábado.</t>
  </si>
  <si>
    <t xml:space="preserve">(4): "Juegos Activos" se refiere a Quiniela, Quinigol, conjunto de la  Primitiva (Lotería Primitiva, Gordo de la Primitiva, Bono-Loto,  </t>
  </si>
  <si>
    <t>Compañías de teatro</t>
  </si>
  <si>
    <t>Entidades musicales dedicadas a la interpretación</t>
  </si>
  <si>
    <t xml:space="preserve">   Agrupaciones de cámara</t>
  </si>
  <si>
    <t xml:space="preserve">   Agrupaciones líricas</t>
  </si>
  <si>
    <t xml:space="preserve">   Bandas</t>
  </si>
  <si>
    <t xml:space="preserve">   Coros</t>
  </si>
  <si>
    <t xml:space="preserve">   Orquestas de cámara</t>
  </si>
  <si>
    <t xml:space="preserve">   Orquestas sinfónicas</t>
  </si>
  <si>
    <t>Actividades de música</t>
  </si>
  <si>
    <t xml:space="preserve">   Concursos</t>
  </si>
  <si>
    <t xml:space="preserve">   Festivales</t>
  </si>
  <si>
    <t xml:space="preserve">   Festivales y concursos de jazz</t>
  </si>
  <si>
    <t xml:space="preserve">   Cursos</t>
  </si>
  <si>
    <t xml:space="preserve">   Congresos y seminarios</t>
  </si>
  <si>
    <t xml:space="preserve">   Entidades convocantes de becas y ayudas</t>
  </si>
  <si>
    <t>Monumento</t>
  </si>
  <si>
    <t>Jardín histórico</t>
  </si>
  <si>
    <t>Conjunto histórico</t>
  </si>
  <si>
    <t>Sitio histório</t>
  </si>
  <si>
    <t>Zona arqueológica</t>
  </si>
  <si>
    <t>Editores con actividad</t>
  </si>
  <si>
    <t>Total libros</t>
  </si>
  <si>
    <t>Libros en soporte papel</t>
  </si>
  <si>
    <t>Libros en otros soportes</t>
  </si>
  <si>
    <t xml:space="preserve">     Primeras ediciones (%)</t>
  </si>
  <si>
    <t xml:space="preserve">     Traducciones (%)</t>
  </si>
  <si>
    <t xml:space="preserve">     Edición pública (%)</t>
  </si>
  <si>
    <t>Cines</t>
  </si>
  <si>
    <t>Películas exhibidas (largometrajes)</t>
  </si>
  <si>
    <t>Gasto medio por habitante (euros)</t>
  </si>
  <si>
    <t xml:space="preserve">      Euromillones), Lototurf y Quíntuple Plus.</t>
  </si>
  <si>
    <t>Compañías de danza</t>
  </si>
  <si>
    <t>Festivales teatrales</t>
  </si>
  <si>
    <t>Representaciones de obras teatrales</t>
  </si>
  <si>
    <t xml:space="preserve">     Espectadores</t>
  </si>
  <si>
    <t xml:space="preserve">     Recaudación</t>
  </si>
  <si>
    <t>Representaciones del género lírico</t>
  </si>
  <si>
    <t>Representaciones de danza</t>
  </si>
  <si>
    <t>Conciertos de música clásica</t>
  </si>
  <si>
    <t>Conciertos de música popular</t>
  </si>
  <si>
    <t>Pistas de petanca</t>
  </si>
  <si>
    <t>Pistas y</t>
  </si>
  <si>
    <t>con frontón</t>
  </si>
  <si>
    <t>Otros</t>
  </si>
  <si>
    <t>polideportivos</t>
  </si>
  <si>
    <t>Pistas de squash</t>
  </si>
  <si>
    <t>de tenis</t>
  </si>
  <si>
    <t>Pistas</t>
  </si>
  <si>
    <t>petanca</t>
  </si>
  <si>
    <t>squash</t>
  </si>
  <si>
    <t>fútbol</t>
  </si>
  <si>
    <t xml:space="preserve"> </t>
  </si>
  <si>
    <t>Lectores de códigos de barras</t>
  </si>
  <si>
    <t xml:space="preserve">      De uso mixto</t>
  </si>
  <si>
    <t>10. Microformas</t>
  </si>
  <si>
    <t>11. Documentos cartográficos</t>
  </si>
  <si>
    <t>13. Documentos gráficos</t>
  </si>
  <si>
    <t>14. Otros documentos</t>
  </si>
  <si>
    <t>7. Libros electrónicos (2)</t>
  </si>
  <si>
    <t>9. Juegos (2)</t>
  </si>
  <si>
    <t>8. Bases de datos, aplicaciones y otros elect. (2)</t>
  </si>
  <si>
    <t>6. Documentos electrónicos (1)</t>
  </si>
  <si>
    <t>"</t>
  </si>
  <si>
    <t/>
  </si>
  <si>
    <t>Unidades: Empresas</t>
  </si>
  <si>
    <t>1. En determinadas actividades de la industria y de los servicios</t>
  </si>
  <si>
    <t>1.1. Actividades de bibliotecas, archivos, museos y otras actividades culturales</t>
  </si>
  <si>
    <t xml:space="preserve">1.2. Edición de libros, periódicos y otras actividades editoriales </t>
  </si>
  <si>
    <t xml:space="preserve">1.3. Actividades cinematográficas, de vídeo, radio, televisión y edición musical </t>
  </si>
  <si>
    <t>1.4. Actividades de agencias de noticias</t>
  </si>
  <si>
    <t>1.5. Actividades de diseño, creación, artísticas y de espectáculos</t>
  </si>
  <si>
    <t>1.6. Actividades de fotografía</t>
  </si>
  <si>
    <t>2. En determinadas actividades del comercio y alquiler</t>
  </si>
  <si>
    <t>C.I. Gastos de personal</t>
  </si>
  <si>
    <t>C.II. Gastos corrientes en bienes y servicios</t>
  </si>
  <si>
    <t>C.III. Gastos financieros</t>
  </si>
  <si>
    <t>C.IV. Transf. corrientes</t>
  </si>
  <si>
    <t>C.VI. Inversiones reales</t>
  </si>
  <si>
    <t>C.VII. Transf. de capital</t>
  </si>
  <si>
    <t>C.VIII y C. IX. Activos y pasivos financieros</t>
  </si>
  <si>
    <t>Obras literarias y científicas</t>
  </si>
  <si>
    <t>Obras artísticas y técnicas</t>
  </si>
  <si>
    <t>Autores</t>
  </si>
  <si>
    <t>Otros titulares originarios</t>
  </si>
  <si>
    <t>Unidades: Miles de euros</t>
  </si>
  <si>
    <t>Unidades: Titulares</t>
  </si>
  <si>
    <t>ONCE</t>
  </si>
  <si>
    <t>Cupón</t>
  </si>
  <si>
    <t>LOTERÍAS Y APUESTAS DEL ESTADO</t>
  </si>
  <si>
    <t>Bienes y servicios culturales</t>
  </si>
  <si>
    <t>Artes plásticas, escénicas y musicales</t>
  </si>
  <si>
    <t>Libro y audiovisuales</t>
  </si>
  <si>
    <t>Interdisciplinar y no distribuido</t>
  </si>
  <si>
    <t xml:space="preserve">TOTAL </t>
  </si>
  <si>
    <t>Gastos corrientes</t>
  </si>
  <si>
    <t>Gastos de capital</t>
  </si>
  <si>
    <t>Activos y pasivos financieros</t>
  </si>
  <si>
    <t>En % del PIB</t>
  </si>
  <si>
    <t>Obras musicales, cinematográficas y audiovisuales</t>
  </si>
  <si>
    <t>(1): Este epígrafe desaparece en 2010; (2): Estos epígrafes aparecen en 2010.</t>
  </si>
  <si>
    <t>FUENTE: Ministerio de Educación, Cultura y Deporte.</t>
  </si>
  <si>
    <t>FUENTE: Estadística de Cinematografía. Ministerio de Educación, Cultura y Deporte.</t>
  </si>
  <si>
    <t>Patrimonio (Historia, Cultura y Territorio)</t>
  </si>
  <si>
    <t>Crítica e interpretación de textos hispánicos</t>
  </si>
  <si>
    <t>Historia, Cultura y Territorio</t>
  </si>
  <si>
    <t>Ciencias Biomédicas y Biotecnológicas</t>
  </si>
  <si>
    <t>Matemáticas</t>
  </si>
  <si>
    <t>Economía de la Empresa</t>
  </si>
  <si>
    <t>Psicología y Educación Físico-Deportiva</t>
  </si>
  <si>
    <t xml:space="preserve">              ECONÓMICA DEL GASTO</t>
  </si>
  <si>
    <t xml:space="preserve">              DEL GASTO</t>
  </si>
  <si>
    <t>10.2.1 BIENES INMUEBLES INSCRITOS COMO BIENES DE INTERÉS CULTURAL, SEGÚN CATEGORÍA</t>
  </si>
  <si>
    <t>10.2.3 BIBLIOTECAS. NÚMERO DE FONDOS EXISTENTES Y ADQUISICIONES EFECTUADAS</t>
  </si>
  <si>
    <t>10.2.6 EDITORES CON ACTIVIDAD Y LIBROS EDITADOS EN SOPORTE PAPEL Y OTROS SOPORTES,</t>
  </si>
  <si>
    <t>10.2.7 CINES</t>
  </si>
  <si>
    <t>10.2.9 REPRESENTACIONES Y CONCIERTOS, NÚMERO DE ESPECTADORES Y RECAUDACIÓN</t>
  </si>
  <si>
    <t>10.4.1 CANTIDADES JUGADAS, GASTO REAL (1) Y VALORES MEDIOS/HABITANTE</t>
  </si>
  <si>
    <t>10.3.1 ESPACIOS DEPORTIVOS POR CLASES</t>
  </si>
  <si>
    <t>Campos de tiro</t>
  </si>
  <si>
    <t>Campos de golf</t>
  </si>
  <si>
    <t>Piscinas cubiertas</t>
  </si>
  <si>
    <t>Pistas polideportivas</t>
  </si>
  <si>
    <t>Piscinas al aire libre</t>
  </si>
  <si>
    <t>Pabellones polideportivos</t>
  </si>
  <si>
    <t>Frontones</t>
  </si>
  <si>
    <t>pabellones</t>
  </si>
  <si>
    <t>10.2.10 EMPRESAS CULTURALES SEGÚN ACTIVIDAD ECONÓMICA</t>
  </si>
  <si>
    <t>10.2.11  GASTO LIQUIDADO EN CULTURA POR LA ADMINISTRACIÓN AUTONÓMICA SEGÚN NATURALEZA</t>
  </si>
  <si>
    <t>10.2.12  GASTO LIQUIDADO EN CULTURA POR LA ADMINISTRACIÓN AUTÓNOMICA SEGÚN DESTINO</t>
  </si>
  <si>
    <t xml:space="preserve">10.2.13  GASTO LIQUIDADO EN CULTURA POR LA ADMINISTRACIÓN LOCAL SEGÚN NATURALEZA </t>
  </si>
  <si>
    <t>10.2 CULTURA</t>
  </si>
  <si>
    <t>10.3 DEPORTES</t>
  </si>
  <si>
    <t>10.4 OCIO</t>
  </si>
  <si>
    <t>10. EDUCACIÓN, CULTURA Y DEPORTE</t>
  </si>
  <si>
    <t>10.2.2 BIBLIOTECAS</t>
  </si>
  <si>
    <t>10.1 EDUCACIÓN</t>
  </si>
  <si>
    <t>10.2.4 BIBLIOTECAS. APARATOS DE REPRODUCCIÓN Y EQUIPOS INFORMÁTICOS QUE POSEEN</t>
  </si>
  <si>
    <t xml:space="preserve">      De uso público exclusivo</t>
  </si>
  <si>
    <t>10.2.5 PRODUCCIÓN EDITORIAL. TÍTULOS Y EJEMPLARES</t>
  </si>
  <si>
    <t>Rocódromos</t>
  </si>
  <si>
    <t>Pistas de pádel</t>
  </si>
  <si>
    <t>Pabellones con frontón</t>
  </si>
  <si>
    <t>Campos de fútbol</t>
  </si>
  <si>
    <t>Frontón y</t>
  </si>
  <si>
    <t>FUENTE: Dirección General de Ordenación del Juego. Ministerio de Hacienda y Administraciones Públicas.</t>
  </si>
  <si>
    <t>NOTA: Desde 2012, no se incluye información sobre ejemplares impresos.</t>
  </si>
  <si>
    <t>Curso 13/14</t>
  </si>
  <si>
    <t>Musicología</t>
  </si>
  <si>
    <t>Humanidades</t>
  </si>
  <si>
    <t>Filología Inglesa</t>
  </si>
  <si>
    <t>Enología, Viticultura y Sostenibilidad</t>
  </si>
  <si>
    <t>AÑO 2014</t>
  </si>
  <si>
    <t>La Rioja</t>
  </si>
  <si>
    <t>España</t>
  </si>
  <si>
    <t>1.7. Actividades de traducción e interpretación</t>
  </si>
  <si>
    <t>1.8. Artes gráficas y reproducción de soportes grabados</t>
  </si>
  <si>
    <t>1.10. Educación cultural</t>
  </si>
  <si>
    <t>NOTA: El valor medio por habitante se calcula con la población de 18 o más a ños a 1 de enero del año en curso</t>
  </si>
  <si>
    <t>Curso 14/15</t>
  </si>
  <si>
    <t>FUENTE: D.G. del Deporte y del Instituto Riojano de la Juventud. Consejería de Políticas Sociales, Familia, Igualdad y Justicia.</t>
  </si>
  <si>
    <t>10.2.8 ARTES ESCÉNICAS Y MUSICALES</t>
  </si>
  <si>
    <t>Modalidad de juego activo</t>
  </si>
  <si>
    <t>Modalidad de juego lotería instantánea</t>
  </si>
  <si>
    <t xml:space="preserve">             LA RIOJA</t>
  </si>
  <si>
    <t xml:space="preserve">           INSCRITOS EN ISBN, SEGÚN CARACTERÍSTICAS</t>
  </si>
  <si>
    <t xml:space="preserve">1.9. Fabricación de soportes, aparatos de imagen y sonido, e instrumentos musicales </t>
  </si>
  <si>
    <t>NÚMERO DE TÍTULOS</t>
  </si>
  <si>
    <t>Espacios escénicos estables teatrales</t>
  </si>
  <si>
    <t>Salas de concierto</t>
  </si>
  <si>
    <t>CAPÍTULO 10: EDUCACIÓN, CULTURA Y DEPORTE</t>
  </si>
  <si>
    <t xml:space="preserve">10.1: Educación </t>
  </si>
  <si>
    <t>10.2: Cultura</t>
  </si>
  <si>
    <t>10.3: Deportes</t>
  </si>
  <si>
    <t>10.4: Ocio</t>
  </si>
  <si>
    <t>Volver al índice</t>
  </si>
  <si>
    <t>Hombres</t>
  </si>
  <si>
    <t>Mujeres</t>
  </si>
  <si>
    <t>TODOS LOS CENTROS</t>
  </si>
  <si>
    <t xml:space="preserve">   E. Infantil - Segundo ciclo</t>
  </si>
  <si>
    <t xml:space="preserve">   E. Primaria</t>
  </si>
  <si>
    <t xml:space="preserve">   ESO</t>
  </si>
  <si>
    <t xml:space="preserve">   Bachillerato</t>
  </si>
  <si>
    <t xml:space="preserve">   Bachillerato a distancia</t>
  </si>
  <si>
    <t xml:space="preserve">   CF FP Básica</t>
  </si>
  <si>
    <t xml:space="preserve">   CF FP Grado Medio </t>
  </si>
  <si>
    <t xml:space="preserve">   CF FP Grado Superior</t>
  </si>
  <si>
    <t xml:space="preserve">   CF FP Grado Medio a distancia</t>
  </si>
  <si>
    <t xml:space="preserve">   CF FP Grado Superior a distancia</t>
  </si>
  <si>
    <t xml:space="preserve">   Otros Programas Formativos</t>
  </si>
  <si>
    <t>Curso 2014-2015</t>
  </si>
  <si>
    <t>Curso 2013-2014</t>
  </si>
  <si>
    <t>TOTAL TODOS LOS CENTROS</t>
  </si>
  <si>
    <t>FUENTE: Ministerio de Educación Cultura y Deporte.</t>
  </si>
  <si>
    <t xml:space="preserve">   Educación Especial</t>
  </si>
  <si>
    <t xml:space="preserve">   E. Infantil - Primer ciclo</t>
  </si>
  <si>
    <t xml:space="preserve">   Programas de Cualificación Profesional Inicial</t>
  </si>
  <si>
    <t xml:space="preserve">   E. Infantil y E. Primaria</t>
  </si>
  <si>
    <t xml:space="preserve">   E. Especial específica</t>
  </si>
  <si>
    <t xml:space="preserve">   ESO, Bachilleratos y F. Profesional (1)</t>
  </si>
  <si>
    <t xml:space="preserve">   Ambos grupos (2)</t>
  </si>
  <si>
    <t>Todos</t>
  </si>
  <si>
    <t>C. Públicos</t>
  </si>
  <si>
    <t>C. Privados</t>
  </si>
  <si>
    <t xml:space="preserve">   E. Infantil - Segundo ciclo </t>
  </si>
  <si>
    <t xml:space="preserve">   Bachillerato Presencial</t>
  </si>
  <si>
    <t xml:space="preserve">   CF FP Grado Medio Presencial</t>
  </si>
  <si>
    <t xml:space="preserve">   CF FP Grado Superior Presencial</t>
  </si>
  <si>
    <t xml:space="preserve">   Bachillerato a Distancia</t>
  </si>
  <si>
    <t xml:space="preserve">   CF FP Grado Medio a Distancia</t>
  </si>
  <si>
    <t xml:space="preserve">   CF FP Grado Superior a Distancia</t>
  </si>
  <si>
    <t xml:space="preserve">   E. Infantil-Segundo ciclo</t>
  </si>
  <si>
    <t xml:space="preserve">   E. Infantil-Mixtas ambos ciclos </t>
  </si>
  <si>
    <t xml:space="preserve">   Bachillerato-Rég. Ordinario</t>
  </si>
  <si>
    <t xml:space="preserve">   CF FP Grado Medio-Rég. Ordinario</t>
  </si>
  <si>
    <t xml:space="preserve">   CF FP Grado Superior-Rég. Ordinario</t>
  </si>
  <si>
    <t xml:space="preserve">   Primer curso</t>
  </si>
  <si>
    <t xml:space="preserve">   Segundo curso</t>
  </si>
  <si>
    <t xml:space="preserve">   Tercer curso</t>
  </si>
  <si>
    <t xml:space="preserve">   Cuarto curso</t>
  </si>
  <si>
    <t xml:space="preserve">      Artes (artes plásticas, diseño e imagen)</t>
  </si>
  <si>
    <t xml:space="preserve">      Artes (artes escénicas, música y danza)</t>
  </si>
  <si>
    <t xml:space="preserve">      Humanidades y Ciencias Sociales</t>
  </si>
  <si>
    <t xml:space="preserve">      Ciencias y Tecnología</t>
  </si>
  <si>
    <t>TOTAL EE. DE RÉGIMEN ESPECIAL</t>
  </si>
  <si>
    <t>Estudios Superiores de Diseño - LOGSE</t>
  </si>
  <si>
    <t>Estudios Superiores de Diseño - LOE</t>
  </si>
  <si>
    <t>EE. Elementales de Música</t>
  </si>
  <si>
    <t>EE. Profesionales de Música</t>
  </si>
  <si>
    <t>Enseñanzas de Idiomas Nivel Básico</t>
  </si>
  <si>
    <t>Enseñanzas de Idiomas Nivel Intermedio</t>
  </si>
  <si>
    <t>Enseñanzas de Idiomas Nivel Avanzado</t>
  </si>
  <si>
    <t>Enseñanzas de Idiomas Nivel C1</t>
  </si>
  <si>
    <t>Enseñanzas de Idiomas Nivel C2</t>
  </si>
  <si>
    <t>Enseñanzas de Idiomas Nivel Básico a distancia</t>
  </si>
  <si>
    <t>Enseñanzas de Idiomas Nivel Intermedio a distancia</t>
  </si>
  <si>
    <t>Enseñanzas de Idiomas Nivel Avanzado a distancia</t>
  </si>
  <si>
    <t>Otro profesorado</t>
  </si>
  <si>
    <t>Arte  y C. Estudios Sup. Artes Plásticas y Diseño</t>
  </si>
  <si>
    <t xml:space="preserve">Catedrático de Música y Artes Escénicas </t>
  </si>
  <si>
    <t>UE (28)</t>
  </si>
  <si>
    <t>Resto de Europa</t>
  </si>
  <si>
    <t>Norte de África</t>
  </si>
  <si>
    <t>Resto de África</t>
  </si>
  <si>
    <t>América del Norte</t>
  </si>
  <si>
    <t>América Central</t>
  </si>
  <si>
    <t>América del Sur</t>
  </si>
  <si>
    <t>Asia</t>
  </si>
  <si>
    <t>Oceanía</t>
  </si>
  <si>
    <t>E.Infantil</t>
  </si>
  <si>
    <t>E.Primaria</t>
  </si>
  <si>
    <t>E.Especial</t>
  </si>
  <si>
    <t>ESO</t>
  </si>
  <si>
    <t>Ciclos Formativos FP Básica</t>
  </si>
  <si>
    <t xml:space="preserve">PCPI           </t>
  </si>
  <si>
    <t>Otros progamas formativos de FP</t>
  </si>
  <si>
    <t>EE. de Idiomas</t>
  </si>
  <si>
    <t>EE. Deportivas</t>
  </si>
  <si>
    <t>EE. Iniciales I</t>
  </si>
  <si>
    <t>EE. Iniciales II (1)</t>
  </si>
  <si>
    <t xml:space="preserve">Educ. Secundaria para Personas Adultas Presencial </t>
  </si>
  <si>
    <t>Educ. Secundaria para Personas Adultas a Distancia</t>
  </si>
  <si>
    <t>Preparación Pruebas Libres de Educ. Sec. para Personas Adultas</t>
  </si>
  <si>
    <t>Lengua Castellana para Inmigrantes</t>
  </si>
  <si>
    <t>Preparación Prueba Acceso a la Universidad Mayores 25 Años</t>
  </si>
  <si>
    <t>Preparación Prueba Acceso Ciclos de Grado Medio</t>
  </si>
  <si>
    <t>Preparación Prueba Acceso Ciclos de Grado Superior</t>
  </si>
  <si>
    <t>Lenguas Extranjeras</t>
  </si>
  <si>
    <t>Informática</t>
  </si>
  <si>
    <t>Otros cursos/Sin distribuir</t>
  </si>
  <si>
    <t>Administración y Dirección de Empresas</t>
  </si>
  <si>
    <t>Trabajo Social</t>
  </si>
  <si>
    <t>Educación Infantil</t>
  </si>
  <si>
    <t>Educación Primaria</t>
  </si>
  <si>
    <t>Turismo</t>
  </si>
  <si>
    <t>Enfermería</t>
  </si>
  <si>
    <t>Estudios Ingleses</t>
  </si>
  <si>
    <t>Geografía e Historia</t>
  </si>
  <si>
    <t>Lengua y Literatura Hispánica</t>
  </si>
  <si>
    <t>Enología</t>
  </si>
  <si>
    <t>Ingeniería Informática</t>
  </si>
  <si>
    <t>Ingeniería Agrícola</t>
  </si>
  <si>
    <t>Ingeniería Electrónica Industrial y Automática</t>
  </si>
  <si>
    <t>Relaciones Laborales y Recursos Humanos</t>
  </si>
  <si>
    <t>Investigación en economía de la empresa</t>
  </si>
  <si>
    <t>Gestión de empresas</t>
  </si>
  <si>
    <t>Acceso a la abogacía</t>
  </si>
  <si>
    <t>Intervención e innovación educativa</t>
  </si>
  <si>
    <t>Perspectivas linguísticas y literarias sobre el texto</t>
  </si>
  <si>
    <t>Estudios avanzados en humanidades</t>
  </si>
  <si>
    <t>Química avanzada</t>
  </si>
  <si>
    <t>Química y biotecnología</t>
  </si>
  <si>
    <t>Modelización e investigación matemática, estadístic</t>
  </si>
  <si>
    <t>Dirección de proyectos</t>
  </si>
  <si>
    <t>Ingeniería industrial</t>
  </si>
  <si>
    <t>Tecnologías informáticas</t>
  </si>
  <si>
    <t>Ingeniería agronómica</t>
  </si>
  <si>
    <t>Profesorado, especialidad Matemáticas</t>
  </si>
  <si>
    <t>Profesorado, especialidad Tecnología</t>
  </si>
  <si>
    <t>Profesorado, especialidad Lengua castellana y Literatura</t>
  </si>
  <si>
    <t>Profesorado, especialidad Inglés</t>
  </si>
  <si>
    <t>Profesorado, especialidad Geografía e Historia</t>
  </si>
  <si>
    <t>Profesorado, especialidad Física y Química</t>
  </si>
  <si>
    <t>Profesorado, especialidad Economía</t>
  </si>
  <si>
    <t>Investigación en bases psicológicas de actividad físico-deportiva</t>
  </si>
  <si>
    <t>Derecho y Cambio Social</t>
  </si>
  <si>
    <t>Crítica e Interpretación de Textos Hispánicos</t>
  </si>
  <si>
    <t>Ingeniería Eléctrica, Matemáticas y Computación</t>
  </si>
  <si>
    <t>Innovación en Ingeniería de Producto y Procesos Industriales</t>
  </si>
  <si>
    <t>Ciencias Agrarias y Alimentarias</t>
  </si>
  <si>
    <t>Alimentos y Salud Humana</t>
  </si>
  <si>
    <t>Edición y Anotación de Textos Hispánicos</t>
  </si>
  <si>
    <t>Derecho, Organización y Conflicto</t>
  </si>
  <si>
    <t>Derecho y Libertades Fundamentales. Derecho Fundamental Categoría</t>
  </si>
  <si>
    <t>Economía y Dirección de Empresas</t>
  </si>
  <si>
    <t>Ciencias Humanas y Sociales</t>
  </si>
  <si>
    <t>Ciencias Humanas y Sociales. Patrimonio y Cultura en la Sociedad</t>
  </si>
  <si>
    <t>Diseño e Ingeniería de Productos y de Procesos Industriales</t>
  </si>
  <si>
    <t>Dirección de Proyectos</t>
  </si>
  <si>
    <t>Ingeniería Térmica</t>
  </si>
  <si>
    <t>Bases Psicológicas y Actividad Físico-Deportiva</t>
  </si>
  <si>
    <t>Catedrático/a de Universidad</t>
  </si>
  <si>
    <t>Profesor/a Titular de Universidad</t>
  </si>
  <si>
    <t>Profesor/a Ayudante/a Doctor/a</t>
  </si>
  <si>
    <t>Profesor/a Contratado/a Doctor/a</t>
  </si>
  <si>
    <t xml:space="preserve">Profesor/a Asociado/a </t>
  </si>
  <si>
    <t>Catedrático/a de Escuela Universitaria</t>
  </si>
  <si>
    <t>Profesor/a Titular de Escuela Universitaria</t>
  </si>
  <si>
    <t>Profesor/a Colaborador/a</t>
  </si>
  <si>
    <t xml:space="preserve">Otro personal docente </t>
  </si>
  <si>
    <t xml:space="preserve">Curso 14/15 </t>
  </si>
  <si>
    <t>Curso 12/13</t>
  </si>
  <si>
    <t xml:space="preserve">Curso 13/14 </t>
  </si>
  <si>
    <t>Número de becas concecidas</t>
  </si>
  <si>
    <t>Número de solicutudes  de becas</t>
  </si>
  <si>
    <t>Reciben sólo ayuda de matrícula</t>
  </si>
  <si>
    <t xml:space="preserve">Ciclos Formativos  FP Grado Medio </t>
  </si>
  <si>
    <t>EE. Artísticas</t>
  </si>
  <si>
    <t>10.1.16 PROFESORADO EN LA ENSEÑANZA UNIVERSITARIA</t>
  </si>
  <si>
    <t>10.1.17 BECAS Y AYUDAS A ESTUDIOS UNIVERSITARIOS, TRAMITADAS POR LA UNIVERSIDAD DE</t>
  </si>
  <si>
    <t>10.1.8 PROFESORADO EN ENSEÑANZA DE RÉGIMEN GENERAL</t>
  </si>
  <si>
    <t>10.1.10 CENTROS EN ENSEÑANZAS DE RÉGIMEN GENERAL</t>
  </si>
  <si>
    <t>10.1.11 UNIDADES EN ENSEÑANZAS DE RÉGIMEN GENERAL</t>
  </si>
  <si>
    <t>10.1.12 CENTROS EN ENSEÑANZAS DE RÉGIMEN ESPECIAL</t>
  </si>
  <si>
    <t xml:space="preserve">10.1.6 ALUMNADO EXTRANJERO MATRICULADO POR TIPO DE ENSEÑANZA </t>
  </si>
  <si>
    <t xml:space="preserve">10.1.7 ALUMNADO EXTRANJERO MATRICULADO POR ÁREA GEOGRÁFICA DE NACIONALIDAD </t>
  </si>
  <si>
    <t>ENSEÑANZAS DE CARÁCTER FORMAL</t>
  </si>
  <si>
    <t>ENSEÑANZAS DE CARÁCTER NO FORMAL</t>
  </si>
  <si>
    <t>ESCUELAS OFICIALES DE IDIOMAS</t>
  </si>
  <si>
    <t>ENSEÑANZAS DEPORTIVAS</t>
  </si>
  <si>
    <t>Música y Artes Escénicas</t>
  </si>
  <si>
    <t xml:space="preserve">Artes Plásticas y Diseño </t>
  </si>
  <si>
    <t>Enseñanza Secundaria</t>
  </si>
  <si>
    <t>Escuelas Oficiales de Idiomas</t>
  </si>
  <si>
    <t>Auxiliar Extranjero</t>
  </si>
  <si>
    <t>EE. no regladas de Música</t>
  </si>
  <si>
    <t>Curso 2013/2014</t>
  </si>
  <si>
    <t>Curso 2014/2015</t>
  </si>
  <si>
    <t>Esc. de Arte y Esc. Sup. de Artes Plásticas y Diseño</t>
  </si>
  <si>
    <t>Centros EE. de la Danza</t>
  </si>
  <si>
    <t>Escuelas de Arte Dramático</t>
  </si>
  <si>
    <t>Centros Específicos EE. Deportivas</t>
  </si>
  <si>
    <t>Centrales de Comunidades Autónomas (1)</t>
  </si>
  <si>
    <t>.</t>
  </si>
  <si>
    <t xml:space="preserve">       La Rioja, al poseer también la condición de públicas,  se han clasificado como bibliotecas de acceso público.</t>
  </si>
  <si>
    <t>12. Partituras de música</t>
  </si>
  <si>
    <t>Lectores de libros electrónicos</t>
  </si>
  <si>
    <t xml:space="preserve">NOTA: La información corresponde a Ayuntamientos con más de 5.000 habitantes (no se incluyen cifras de Navarra y País Vasco). </t>
  </si>
  <si>
    <t>Unidades: Número de inscripciones</t>
  </si>
  <si>
    <t>10.2.14  PRIMERAS INSCRIPCIONES DE DERECHOS DE PROPIEDAD INTELECTUAL REALIZADAS EN EL</t>
  </si>
  <si>
    <t>10.2.15  TITULARES DE PRIMERAS INSCRIPCIONES DE DERECHOS DE PROPIEDAD INTELECTUAL EN EL</t>
  </si>
  <si>
    <t xml:space="preserve">              REGISTRO GENERAL DE PROPIEDAD INTELECTUAL SEGÚN CLASE </t>
  </si>
  <si>
    <t xml:space="preserve">              REGISTRO GENERAL DE PROPIEDAD INTELECTUAL SEGÚN TIPO DE TITULAR</t>
  </si>
  <si>
    <t>Autol</t>
  </si>
  <si>
    <t>Resto de municipios</t>
  </si>
  <si>
    <t>Albelda de Iregua</t>
  </si>
  <si>
    <t>Ezcaray</t>
  </si>
  <si>
    <t>Fuenmayor</t>
  </si>
  <si>
    <t>Lardero</t>
  </si>
  <si>
    <t>Navarrete</t>
  </si>
  <si>
    <t>Santo Domingo de la Calzada</t>
  </si>
  <si>
    <t>Villamediana de Iregua</t>
  </si>
  <si>
    <t>AÑO 2015</t>
  </si>
  <si>
    <t>10.3.2 TIPOS DE ESPACIOS DEPORTIVOS POR MUNICIPIOS. AÑO 2015</t>
  </si>
  <si>
    <t>OnLine y presencial</t>
  </si>
  <si>
    <t>ON LINE</t>
  </si>
  <si>
    <t>JUEGO ESPECÍFICO de las CCAA</t>
  </si>
  <si>
    <t>Unidades: Cantidades jugadas y gasto real: millones de euros; valor medio por habitante: euros</t>
  </si>
  <si>
    <t>Cifras de población: Población de 18 o más años</t>
  </si>
  <si>
    <t xml:space="preserve">(2): Incluye: Desarrollo socio-comunitario, Educación intercultural, Fomento de la salud y prevención de enfermedades, Igualdad entre los géneros, </t>
  </si>
  <si>
    <t>(1): Incluye otras categorías no recogidas en la desagregación.</t>
  </si>
  <si>
    <t>Desarrollo Socio Comunitario (2)</t>
  </si>
  <si>
    <t>Bachillerato (1)</t>
  </si>
  <si>
    <t>Ciclos Formativos FP Grado Superior (2)</t>
  </si>
  <si>
    <t xml:space="preserve">(1): También incluye el profesorado que imparte Programas de Cualificación Profesional Inicial en actuaciones fuera de centros docentes.       </t>
  </si>
  <si>
    <t xml:space="preserve">(2): Se refiere al profesorado que compatibiliza la enseñanza en E. Infantil / E. Primaria y en E. Secundaria / Formación Profesional.    </t>
  </si>
  <si>
    <t>(A) Datos Avance</t>
  </si>
  <si>
    <t>Curso 2014-2015 (A)</t>
  </si>
  <si>
    <t>ENSEÑANZAS ARTÍSTICAS EN CENTROS PÚBLICOS (1)</t>
  </si>
  <si>
    <t xml:space="preserve">   Programas de Cualificación Profesional Inicial (3)</t>
  </si>
  <si>
    <t xml:space="preserve">   Otros programas formativos (3)</t>
  </si>
  <si>
    <t>Centros EE. de la Música (1)</t>
  </si>
  <si>
    <t>Escuelas de Música y Danza (2)</t>
  </si>
  <si>
    <t>(1): Los ''Centros de EE. de la Música'' tambien pueden impartir Enseñanzas de la Danza reglada.</t>
  </si>
  <si>
    <t xml:space="preserve">(2): Se incluyen los centros que imparten enseñanzas no conducentes a títulos con validez académica o profesional, reguladas por las </t>
  </si>
  <si>
    <t>Curso 2015-2016</t>
  </si>
  <si>
    <t>Ecosistemas Agrícolas Sostenibles</t>
  </si>
  <si>
    <t xml:space="preserve">   E. Especial (1)</t>
  </si>
  <si>
    <t>(1): Se incluyen centros específicos de E. Especial y unidades sustitutorias en centros ordinarios.</t>
  </si>
  <si>
    <t xml:space="preserve">   E. Infantil-Primer ciclo</t>
  </si>
  <si>
    <t>(1): Se incluyen las unidades con alumnado de E. Infantil y E. Primaria y unidades de E. Primaria con alumnado de primer ciclo de ESO. </t>
  </si>
  <si>
    <t>(2): Se incluyen las unidades en centros específicos y las unidades de E. Especial en centros ordinarios.</t>
  </si>
  <si>
    <t>(3): Se incluyen los grupos en centros docentes y en actuaciones.</t>
  </si>
  <si>
    <t xml:space="preserve">   Mixtas E. Infantil/E. Primaria (1)</t>
  </si>
  <si>
    <t xml:space="preserve">   Educación Especial (2)</t>
  </si>
  <si>
    <t xml:space="preserve">   Bachillerato-Rég. Adultos</t>
  </si>
  <si>
    <t xml:space="preserve">   CF FP Grado Medio-Rég. Adultos </t>
  </si>
  <si>
    <t xml:space="preserve">   CF FP Grado Superior-Rég. Adultos</t>
  </si>
  <si>
    <t>10.1.13 GRADOS EN ENSEÑANZAS UNIVERSITARIAS</t>
  </si>
  <si>
    <t>(2): En los centros que imparten ''Programas de Cualificación Profesional Inicial'' se incluyen centros docentes y actuaciones. </t>
  </si>
  <si>
    <t xml:space="preserve">   Otros programas formativos (2)</t>
  </si>
  <si>
    <t xml:space="preserve">   Programas de Cualificación Profesional Inicial (2)</t>
  </si>
  <si>
    <t>(1) En 2014, las bibliotecas centrales de las CCAA de Asturias, Cantabria, Castilla-La Mancha, Murcia, Comunidad Foral de Navarra y</t>
  </si>
  <si>
    <t>Unidades: Espectadores en miles de personas y recaudación en miles de euros.</t>
  </si>
  <si>
    <t>(1): También se incluye el profesorado de Escuelas de Arte que imparte Bachillerato de Artes.</t>
  </si>
  <si>
    <t>Primer curso</t>
  </si>
  <si>
    <t>Segundo curso</t>
  </si>
  <si>
    <t>EE. DE ARTES PLÁSTICAS Y DISEÑO</t>
  </si>
  <si>
    <t>EE. DE MÚSICA</t>
  </si>
  <si>
    <t>EE. DE DANZA</t>
  </si>
  <si>
    <t>EE. DE ARTE DRAMÁTICO</t>
  </si>
  <si>
    <t>EE. DE IDIOMAS</t>
  </si>
  <si>
    <t>EE. DEPORTIVAS</t>
  </si>
  <si>
    <t xml:space="preserve">      Inserción de inmigrantes en el medio socio laboral y Educación para el consumo.</t>
  </si>
  <si>
    <t>(1): Incluye el alumnado extranjero que cursa esta enseñanza en los regímenes general y a distancia.</t>
  </si>
  <si>
    <t>(2): Incluye las enseñanzas de Artes Plásticas y Diseño, de la Música, de la Danza y de Arte Dramático.</t>
  </si>
  <si>
    <t xml:space="preserve">      Administraciones Educativas.</t>
  </si>
  <si>
    <t>10.1.1 ALUMNADO MATRICULADO EN ENSEÑANZA DE RÉGIMEN GENERAL</t>
  </si>
  <si>
    <t xml:space="preserve">10.1.2 ALUMNADO MATRICULADO EN ESO </t>
  </si>
  <si>
    <t>10.1.3 ALUMNADO MATRICULADO EN BACHILLERATO</t>
  </si>
  <si>
    <t>10.1.4  ALUMNADO MATRICULADO EN ENSEÑANZAS DE RÉGIMEN ESPECIAL</t>
  </si>
  <si>
    <t xml:space="preserve">10.1.5 ALUMNADO MATRICULADO EN EDUCACION DE ADULTOS </t>
  </si>
  <si>
    <t>10.1.9 PROFESORADO EN ENSEÑANZAS DE RÉGIMEN ESPECIAL</t>
  </si>
  <si>
    <t>TOTAL PROFESORADO</t>
  </si>
  <si>
    <t>TOTAL ALUMNADO</t>
  </si>
  <si>
    <t>10.1.14 ALUMNADO MATRICULADO EN MÁSTER UNIVERSITARIOS</t>
  </si>
  <si>
    <t>10.1.15 ALUMNADO MATRICULADO EN DOCTORADOS</t>
  </si>
  <si>
    <t>reciben ayuda de matrícula más otras ayudas</t>
  </si>
  <si>
    <t>(2): Las Máquinas 'B' son las máquinas que a cambio del precio de la  partida, conceden al usuario un tiempo de juego y, eventualmente,</t>
  </si>
  <si>
    <t xml:space="preserve">      de acuerdo con el programa de juego, un premio en metálico, según art. 5 del R.D. 2110/1998 de 2 de octubre.            </t>
  </si>
  <si>
    <t>Licenciatura en Química</t>
  </si>
  <si>
    <t>Licenciatura en Enología</t>
  </si>
  <si>
    <t>Licenciatura en Ciencias del Trabajo</t>
  </si>
  <si>
    <t>Ingeniería Industrial</t>
  </si>
  <si>
    <t>Licenciatura en Historia y Ciencia de la Música</t>
  </si>
  <si>
    <t>Nota: Los doctorados recogidos corresponden a diferentes planes de estudios por lo que pueden tener nombres muy similares pero diferente contenido.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</si>
</sst>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0"/>
    <numFmt numFmtId="166" formatCode="0.0"/>
  </numFmts>
  <fonts count="28" x14ac:knownFonts="1">
    <font>
      <sz val="10"/>
      <name val="Arial"/>
    </font>
    <font>
      <sz val="8"/>
      <name val="Arial"/>
      <family val="2"/>
    </font>
    <font>
      <b/>
      <sz val="10"/>
      <name val="HelveticaNeue LT 55 Roman"/>
    </font>
    <font>
      <sz val="10"/>
      <name val="HelveticaNeue LT 55 Roman"/>
    </font>
    <font>
      <sz val="8"/>
      <name val="HelveticaNeue LT 55 Roman"/>
    </font>
    <font>
      <sz val="10"/>
      <color indexed="10"/>
      <name val="HelveticaNeue LT 55 Roman"/>
    </font>
    <font>
      <b/>
      <sz val="8"/>
      <name val="HelveticaNeue LT 55 Roman"/>
    </font>
    <font>
      <sz val="8"/>
      <color indexed="10"/>
      <name val="HelveticaNeue LT 55 Roman"/>
    </font>
    <font>
      <i/>
      <sz val="8"/>
      <name val="HelveticaNeue LT 55 Roman"/>
    </font>
    <font>
      <i/>
      <sz val="6"/>
      <name val="HelveticaNeue LT 55 Roman"/>
    </font>
    <font>
      <i/>
      <sz val="10"/>
      <name val="HelveticaNeue LT 55 Roman"/>
    </font>
    <font>
      <b/>
      <sz val="8"/>
      <color indexed="10"/>
      <name val="HelveticaNeue LT 55 Roman"/>
    </font>
    <font>
      <b/>
      <sz val="10"/>
      <color indexed="10"/>
      <name val="HelveticaNeue LT 55 Roman"/>
    </font>
    <font>
      <sz val="10"/>
      <name val="Arial"/>
      <family val="2"/>
    </font>
    <font>
      <sz val="12"/>
      <name val="HelveticaNeue LT 55 Roman"/>
    </font>
    <font>
      <sz val="8"/>
      <color rgb="FFFF0000"/>
      <name val="HelveticaNeue LT 55 Roman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sz val="11"/>
      <color rgb="FF007771"/>
      <name val="HelveticaNeue LT 65 Medium"/>
    </font>
    <font>
      <sz val="11"/>
      <name val="HelveticaNeue LT 55 Roman"/>
    </font>
    <font>
      <sz val="8"/>
      <color rgb="FF92D050"/>
      <name val="HelveticaNeue LT 55 Roman"/>
    </font>
    <font>
      <sz val="10"/>
      <name val="Calibri"/>
      <family val="2"/>
    </font>
    <font>
      <i/>
      <sz val="8"/>
      <name val="Arial"/>
      <family val="2"/>
    </font>
    <font>
      <sz val="8"/>
      <color indexed="8"/>
      <name val="Arial"/>
      <family val="1"/>
      <charset val="204"/>
    </font>
    <font>
      <sz val="10"/>
      <color rgb="FFFF0000"/>
      <name val="HelveticaNeue LT 55 Roman"/>
    </font>
    <font>
      <b/>
      <sz val="12"/>
      <color rgb="FFFF0000"/>
      <name val="HelveticaNeue LT 55 Roman"/>
    </font>
    <font>
      <i/>
      <sz val="8"/>
      <color rgb="FFFF0000"/>
      <name val="HelveticaNeue LT 55 Roman"/>
    </font>
    <font>
      <sz val="10"/>
      <color theme="0"/>
      <name val="HelveticaNeue LT 55 Roman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48"/>
      </bottom>
      <diagonal/>
    </border>
    <border>
      <left/>
      <right/>
      <top style="thin">
        <color indexed="48"/>
      </top>
      <bottom/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/>
      <bottom style="medium">
        <color rgb="FF0066FF"/>
      </bottom>
      <diagonal/>
    </border>
    <border>
      <left/>
      <right/>
      <top style="medium">
        <color rgb="FF0066FF"/>
      </top>
      <bottom/>
      <diagonal/>
    </border>
  </borders>
  <cellStyleXfs count="3">
    <xf numFmtId="0" fontId="0" fillId="0" borderId="0"/>
    <xf numFmtId="0" fontId="13" fillId="0" borderId="0"/>
    <xf numFmtId="0" fontId="17" fillId="0" borderId="0" applyNumberFormat="0" applyFill="0" applyBorder="0" applyAlignment="0" applyProtection="0"/>
  </cellStyleXfs>
  <cellXfs count="180">
    <xf numFmtId="0" fontId="0" fillId="0" borderId="0" xfId="0"/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3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/>
    <xf numFmtId="164" fontId="4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5" fillId="0" borderId="0" xfId="0" applyFont="1" applyAlignment="1"/>
    <xf numFmtId="0" fontId="6" fillId="0" borderId="0" xfId="0" applyFont="1" applyAlignment="1"/>
    <xf numFmtId="3" fontId="4" fillId="0" borderId="0" xfId="0" applyNumberFormat="1" applyFont="1" applyFill="1" applyBorder="1" applyAlignment="1">
      <alignment horizontal="right"/>
    </xf>
    <xf numFmtId="3" fontId="7" fillId="0" borderId="0" xfId="0" applyNumberFormat="1" applyFont="1" applyBorder="1" applyAlignment="1">
      <alignment horizontal="right"/>
    </xf>
    <xf numFmtId="0" fontId="3" fillId="0" borderId="3" xfId="0" applyFont="1" applyBorder="1"/>
    <xf numFmtId="0" fontId="8" fillId="0" borderId="0" xfId="0" applyFont="1" applyFill="1" applyBorder="1" applyAlignment="1"/>
    <xf numFmtId="0" fontId="4" fillId="0" borderId="0" xfId="0" applyFont="1" applyBorder="1" applyAlignment="1"/>
    <xf numFmtId="0" fontId="5" fillId="0" borderId="3" xfId="0" applyFont="1" applyBorder="1"/>
    <xf numFmtId="0" fontId="9" fillId="0" borderId="0" xfId="0" applyFont="1" applyBorder="1" applyAlignment="1"/>
    <xf numFmtId="0" fontId="2" fillId="0" borderId="0" xfId="0" applyFont="1" applyBorder="1" applyAlignment="1"/>
    <xf numFmtId="0" fontId="6" fillId="0" borderId="0" xfId="0" applyFont="1" applyBorder="1" applyAlignment="1"/>
    <xf numFmtId="0" fontId="4" fillId="3" borderId="0" xfId="0" applyFont="1" applyFill="1" applyBorder="1" applyAlignment="1"/>
    <xf numFmtId="3" fontId="3" fillId="0" borderId="0" xfId="0" applyNumberFormat="1" applyFont="1" applyAlignment="1"/>
    <xf numFmtId="0" fontId="3" fillId="0" borderId="0" xfId="0" applyFont="1" applyAlignment="1">
      <alignment horizontal="right"/>
    </xf>
    <xf numFmtId="0" fontId="3" fillId="0" borderId="0" xfId="0" applyFont="1" applyBorder="1" applyAlignment="1"/>
    <xf numFmtId="0" fontId="9" fillId="0" borderId="0" xfId="0" applyFont="1" applyFill="1" applyBorder="1" applyAlignment="1"/>
    <xf numFmtId="0" fontId="3" fillId="0" borderId="0" xfId="0" applyFont="1"/>
    <xf numFmtId="0" fontId="10" fillId="0" borderId="0" xfId="0" applyFont="1" applyAlignment="1"/>
    <xf numFmtId="0" fontId="8" fillId="0" borderId="0" xfId="0" applyFont="1" applyAlignment="1"/>
    <xf numFmtId="3" fontId="4" fillId="0" borderId="0" xfId="0" applyNumberFormat="1" applyFont="1" applyBorder="1" applyAlignment="1"/>
    <xf numFmtId="0" fontId="4" fillId="0" borderId="3" xfId="0" applyFont="1" applyBorder="1" applyAlignment="1"/>
    <xf numFmtId="4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 applyFill="1" applyAlignment="1"/>
    <xf numFmtId="3" fontId="7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0" fontId="8" fillId="0" borderId="0" xfId="0" applyFont="1" applyBorder="1" applyAlignment="1"/>
    <xf numFmtId="0" fontId="4" fillId="0" borderId="3" xfId="0" applyFont="1" applyBorder="1"/>
    <xf numFmtId="0" fontId="4" fillId="0" borderId="0" xfId="0" applyFont="1" applyAlignment="1">
      <alignment horizontal="right"/>
    </xf>
    <xf numFmtId="0" fontId="4" fillId="2" borderId="4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0" fontId="4" fillId="4" borderId="0" xfId="0" applyFont="1" applyFill="1" applyAlignment="1"/>
    <xf numFmtId="0" fontId="4" fillId="0" borderId="0" xfId="0" applyFont="1"/>
    <xf numFmtId="0" fontId="3" fillId="0" borderId="3" xfId="0" applyFont="1" applyBorder="1" applyAlignment="1"/>
    <xf numFmtId="4" fontId="4" fillId="0" borderId="0" xfId="0" applyNumberFormat="1" applyFont="1" applyBorder="1" applyAlignment="1">
      <alignment horizontal="right"/>
    </xf>
    <xf numFmtId="3" fontId="3" fillId="0" borderId="0" xfId="0" applyNumberFormat="1" applyFont="1"/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Border="1" applyAlignment="1"/>
    <xf numFmtId="3" fontId="3" fillId="0" borderId="0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/>
    </xf>
    <xf numFmtId="164" fontId="8" fillId="0" borderId="0" xfId="0" applyNumberFormat="1" applyFont="1" applyBorder="1" applyAlignment="1"/>
    <xf numFmtId="3" fontId="8" fillId="0" borderId="0" xfId="0" applyNumberFormat="1" applyFont="1" applyBorder="1" applyAlignment="1"/>
    <xf numFmtId="49" fontId="4" fillId="0" borderId="0" xfId="0" applyNumberFormat="1" applyFont="1" applyBorder="1" applyAlignment="1">
      <alignment horizontal="right"/>
    </xf>
    <xf numFmtId="0" fontId="3" fillId="0" borderId="0" xfId="0" applyFont="1" applyBorder="1"/>
    <xf numFmtId="0" fontId="4" fillId="2" borderId="3" xfId="0" applyFont="1" applyFill="1" applyBorder="1" applyAlignment="1">
      <alignment vertical="center"/>
    </xf>
    <xf numFmtId="0" fontId="4" fillId="0" borderId="0" xfId="0" applyFont="1" applyFill="1" applyBorder="1" applyAlignment="1"/>
    <xf numFmtId="49" fontId="4" fillId="0" borderId="0" xfId="0" applyNumberFormat="1" applyFont="1" applyAlignment="1"/>
    <xf numFmtId="0" fontId="3" fillId="2" borderId="4" xfId="0" applyFont="1" applyFill="1" applyBorder="1" applyAlignment="1"/>
    <xf numFmtId="0" fontId="4" fillId="2" borderId="2" xfId="0" applyFont="1" applyFill="1" applyBorder="1"/>
    <xf numFmtId="0" fontId="4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8" fillId="3" borderId="0" xfId="0" applyFont="1" applyFill="1" applyBorder="1" applyAlignment="1"/>
    <xf numFmtId="3" fontId="4" fillId="0" borderId="0" xfId="0" applyNumberFormat="1" applyFont="1" applyAlignment="1">
      <alignment horizontal="right"/>
    </xf>
    <xf numFmtId="0" fontId="10" fillId="0" borderId="0" xfId="0" applyFont="1" applyBorder="1" applyAlignment="1"/>
    <xf numFmtId="0" fontId="8" fillId="0" borderId="0" xfId="0" applyFont="1"/>
    <xf numFmtId="0" fontId="3" fillId="0" borderId="1" xfId="0" applyFont="1" applyBorder="1" applyAlignment="1">
      <alignment horizontal="right"/>
    </xf>
    <xf numFmtId="0" fontId="4" fillId="0" borderId="3" xfId="0" applyFont="1" applyBorder="1" applyAlignment="1">
      <alignment horizontal="right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/>
    <xf numFmtId="0" fontId="6" fillId="0" borderId="0" xfId="0" applyFont="1"/>
    <xf numFmtId="3" fontId="4" fillId="0" borderId="0" xfId="0" applyNumberFormat="1" applyFont="1"/>
    <xf numFmtId="0" fontId="4" fillId="0" borderId="0" xfId="0" applyFont="1" applyAlignment="1">
      <alignment horizontal="left" indent="1"/>
    </xf>
    <xf numFmtId="0" fontId="4" fillId="2" borderId="0" xfId="0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right"/>
    </xf>
    <xf numFmtId="0" fontId="4" fillId="2" borderId="4" xfId="0" applyNumberFormat="1" applyFont="1" applyFill="1" applyBorder="1" applyAlignment="1"/>
    <xf numFmtId="0" fontId="4" fillId="2" borderId="4" xfId="0" applyNumberFormat="1" applyFont="1" applyFill="1" applyBorder="1" applyAlignment="1">
      <alignment horizontal="left" vertical="center"/>
    </xf>
    <xf numFmtId="0" fontId="4" fillId="2" borderId="4" xfId="0" applyNumberFormat="1" applyFont="1" applyFill="1" applyBorder="1" applyAlignment="1">
      <alignment horizontal="right" vertical="center"/>
    </xf>
    <xf numFmtId="0" fontId="4" fillId="5" borderId="4" xfId="0" applyNumberFormat="1" applyFont="1" applyFill="1" applyBorder="1" applyAlignment="1">
      <alignment horizontal="right" vertical="center"/>
    </xf>
    <xf numFmtId="0" fontId="4" fillId="2" borderId="4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/>
    <xf numFmtId="0" fontId="4" fillId="2" borderId="3" xfId="0" applyNumberFormat="1" applyFont="1" applyFill="1" applyBorder="1" applyAlignment="1">
      <alignment horizontal="left"/>
    </xf>
    <xf numFmtId="0" fontId="8" fillId="0" borderId="0" xfId="0" applyNumberFormat="1" applyFont="1" applyAlignment="1"/>
    <xf numFmtId="0" fontId="8" fillId="0" borderId="0" xfId="0" applyNumberFormat="1" applyFont="1" applyBorder="1" applyAlignment="1"/>
    <xf numFmtId="0" fontId="12" fillId="0" borderId="0" xfId="0" applyFont="1"/>
    <xf numFmtId="0" fontId="11" fillId="0" borderId="0" xfId="0" applyFont="1"/>
    <xf numFmtId="0" fontId="8" fillId="0" borderId="0" xfId="0" applyNumberFormat="1" applyFont="1" applyBorder="1" applyAlignment="1">
      <alignment wrapText="1"/>
    </xf>
    <xf numFmtId="2" fontId="15" fillId="0" borderId="0" xfId="0" applyNumberFormat="1" applyFont="1" applyAlignment="1"/>
    <xf numFmtId="4" fontId="15" fillId="0" borderId="0" xfId="0" applyNumberFormat="1" applyFont="1"/>
    <xf numFmtId="0" fontId="4" fillId="0" borderId="0" xfId="0" applyFont="1" applyBorder="1" applyAlignment="1">
      <alignment horizontal="left" indent="1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49" fontId="4" fillId="2" borderId="3" xfId="0" applyNumberFormat="1" applyFont="1" applyFill="1" applyBorder="1" applyAlignment="1">
      <alignment horizontal="left"/>
    </xf>
    <xf numFmtId="0" fontId="4" fillId="2" borderId="4" xfId="0" applyNumberFormat="1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4" fillId="5" borderId="3" xfId="0" applyNumberFormat="1" applyFont="1" applyFill="1" applyBorder="1" applyAlignment="1">
      <alignment horizontal="left"/>
    </xf>
    <xf numFmtId="3" fontId="4" fillId="0" borderId="0" xfId="0" applyNumberFormat="1" applyFont="1" applyFill="1" applyBorder="1" applyAlignment="1"/>
    <xf numFmtId="2" fontId="3" fillId="0" borderId="0" xfId="0" applyNumberFormat="1" applyFont="1"/>
    <xf numFmtId="165" fontId="3" fillId="0" borderId="0" xfId="0" applyNumberFormat="1" applyFont="1"/>
    <xf numFmtId="0" fontId="14" fillId="0" borderId="0" xfId="0" applyFont="1"/>
    <xf numFmtId="0" fontId="4" fillId="0" borderId="0" xfId="0" applyFont="1" applyBorder="1" applyAlignment="1">
      <alignment horizontal="left" wrapText="1" indent="1"/>
    </xf>
    <xf numFmtId="4" fontId="16" fillId="0" borderId="0" xfId="0" applyNumberFormat="1" applyFont="1"/>
    <xf numFmtId="164" fontId="4" fillId="0" borderId="0" xfId="0" applyNumberFormat="1" applyFont="1" applyAlignment="1">
      <alignment horizontal="right"/>
    </xf>
    <xf numFmtId="0" fontId="2" fillId="0" borderId="0" xfId="0" applyFont="1"/>
    <xf numFmtId="3" fontId="10" fillId="0" borderId="0" xfId="0" applyNumberFormat="1" applyFont="1" applyAlignment="1"/>
    <xf numFmtId="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/>
    <xf numFmtId="166" fontId="3" fillId="0" borderId="0" xfId="0" applyNumberFormat="1" applyFont="1" applyAlignment="1"/>
    <xf numFmtId="166" fontId="5" fillId="0" borderId="0" xfId="0" applyNumberFormat="1" applyFont="1" applyAlignment="1"/>
    <xf numFmtId="0" fontId="6" fillId="0" borderId="0" xfId="0" applyFont="1" applyAlignment="1">
      <alignment horizontal="left" indent="1"/>
    </xf>
    <xf numFmtId="164" fontId="4" fillId="0" borderId="0" xfId="0" applyNumberFormat="1" applyFont="1" applyBorder="1" applyAlignment="1">
      <alignment horizontal="left" indent="1"/>
    </xf>
    <xf numFmtId="0" fontId="18" fillId="0" borderId="0" xfId="1" applyFont="1" applyAlignment="1">
      <alignment vertical="center"/>
    </xf>
    <xf numFmtId="0" fontId="19" fillId="0" borderId="0" xfId="1" applyFont="1" applyAlignment="1">
      <alignment vertical="center"/>
    </xf>
    <xf numFmtId="0" fontId="18" fillId="0" borderId="0" xfId="2" applyFont="1" applyAlignment="1" applyProtection="1">
      <alignment horizontal="left" vertical="center" indent="1"/>
    </xf>
    <xf numFmtId="0" fontId="18" fillId="0" borderId="0" xfId="2" applyFont="1" applyAlignment="1" applyProtection="1">
      <alignment vertical="center"/>
    </xf>
    <xf numFmtId="0" fontId="4" fillId="2" borderId="2" xfId="0" applyFont="1" applyFill="1" applyBorder="1" applyAlignment="1">
      <alignment horizontal="left" vertical="center"/>
    </xf>
    <xf numFmtId="0" fontId="3" fillId="0" borderId="5" xfId="0" applyFont="1" applyBorder="1" applyAlignment="1"/>
    <xf numFmtId="0" fontId="3" fillId="0" borderId="6" xfId="0" applyFont="1" applyBorder="1" applyAlignment="1"/>
    <xf numFmtId="0" fontId="3" fillId="2" borderId="4" xfId="0" applyFont="1" applyFill="1" applyBorder="1" applyAlignment="1">
      <alignment horizontal="right" vertical="center"/>
    </xf>
    <xf numFmtId="0" fontId="3" fillId="2" borderId="3" xfId="0" applyFont="1" applyFill="1" applyBorder="1" applyAlignment="1">
      <alignment horizontal="right" vertical="center"/>
    </xf>
    <xf numFmtId="0" fontId="4" fillId="6" borderId="0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/>
    </xf>
    <xf numFmtId="0" fontId="2" fillId="0" borderId="7" xfId="0" applyFont="1" applyBorder="1" applyAlignment="1"/>
    <xf numFmtId="0" fontId="0" fillId="0" borderId="7" xfId="0" applyBorder="1"/>
    <xf numFmtId="3" fontId="3" fillId="0" borderId="5" xfId="0" applyNumberFormat="1" applyFont="1" applyBorder="1" applyAlignment="1"/>
    <xf numFmtId="0" fontId="3" fillId="0" borderId="7" xfId="0" applyFont="1" applyBorder="1" applyAlignment="1"/>
    <xf numFmtId="0" fontId="6" fillId="3" borderId="0" xfId="0" applyFont="1" applyFill="1" applyBorder="1" applyAlignment="1"/>
    <xf numFmtId="0" fontId="6" fillId="0" borderId="0" xfId="0" applyFont="1" applyAlignment="1">
      <alignment horizontal="left"/>
    </xf>
    <xf numFmtId="3" fontId="20" fillId="0" borderId="0" xfId="0" applyNumberFormat="1" applyFont="1" applyBorder="1" applyAlignment="1"/>
    <xf numFmtId="0" fontId="3" fillId="0" borderId="0" xfId="0" applyFont="1" applyAlignment="1">
      <alignment horizontal="left"/>
    </xf>
    <xf numFmtId="3" fontId="4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3" fontId="4" fillId="0" borderId="0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1" fillId="0" borderId="0" xfId="0" applyFont="1"/>
    <xf numFmtId="0" fontId="4" fillId="7" borderId="0" xfId="0" applyFont="1" applyFill="1" applyAlignment="1">
      <alignment vertical="center"/>
    </xf>
    <xf numFmtId="3" fontId="4" fillId="0" borderId="5" xfId="0" applyNumberFormat="1" applyFont="1" applyFill="1" applyBorder="1" applyAlignment="1">
      <alignment horizontal="right"/>
    </xf>
    <xf numFmtId="3" fontId="4" fillId="0" borderId="6" xfId="0" applyNumberFormat="1" applyFont="1" applyFill="1" applyBorder="1" applyAlignment="1">
      <alignment horizontal="right"/>
    </xf>
    <xf numFmtId="0" fontId="6" fillId="0" borderId="0" xfId="0" applyFont="1" applyAlignment="1">
      <alignment vertical="center"/>
    </xf>
    <xf numFmtId="0" fontId="4" fillId="2" borderId="2" xfId="0" applyFont="1" applyFill="1" applyBorder="1" applyAlignment="1">
      <alignment horizontal="right"/>
    </xf>
    <xf numFmtId="0" fontId="3" fillId="0" borderId="8" xfId="0" applyFont="1" applyBorder="1" applyAlignment="1"/>
    <xf numFmtId="0" fontId="0" fillId="0" borderId="8" xfId="0" applyBorder="1"/>
    <xf numFmtId="0" fontId="4" fillId="2" borderId="2" xfId="0" quotePrefix="1" applyFont="1" applyFill="1" applyBorder="1" applyAlignment="1">
      <alignment horizontal="right" vertical="center"/>
    </xf>
    <xf numFmtId="0" fontId="22" fillId="0" borderId="0" xfId="0" applyFont="1"/>
    <xf numFmtId="3" fontId="0" fillId="0" borderId="0" xfId="0" applyNumberFormat="1"/>
    <xf numFmtId="3" fontId="23" fillId="7" borderId="0" xfId="0" applyNumberFormat="1" applyFont="1" applyFill="1" applyAlignment="1">
      <alignment horizontal="left" vertical="top"/>
    </xf>
    <xf numFmtId="0" fontId="24" fillId="0" borderId="0" xfId="0" applyFont="1" applyAlignment="1"/>
    <xf numFmtId="0" fontId="4" fillId="0" borderId="0" xfId="0" applyFont="1" applyFill="1" applyAlignment="1">
      <alignment horizontal="left" indent="1"/>
    </xf>
    <xf numFmtId="164" fontId="3" fillId="0" borderId="0" xfId="0" applyNumberFormat="1" applyFont="1" applyAlignment="1"/>
    <xf numFmtId="164" fontId="0" fillId="0" borderId="0" xfId="0" applyNumberFormat="1"/>
    <xf numFmtId="0" fontId="8" fillId="0" borderId="0" xfId="0" applyFont="1" applyAlignment="1">
      <alignment horizontal="left" vertical="center"/>
    </xf>
    <xf numFmtId="3" fontId="15" fillId="0" borderId="0" xfId="0" applyNumberFormat="1" applyFont="1" applyBorder="1" applyAlignment="1">
      <alignment horizontal="right"/>
    </xf>
    <xf numFmtId="164" fontId="15" fillId="0" borderId="0" xfId="0" applyNumberFormat="1" applyFont="1" applyBorder="1" applyAlignment="1">
      <alignment horizontal="right"/>
    </xf>
    <xf numFmtId="2" fontId="0" fillId="0" borderId="0" xfId="0" applyNumberFormat="1"/>
    <xf numFmtId="166" fontId="0" fillId="0" borderId="0" xfId="0" applyNumberFormat="1"/>
    <xf numFmtId="164" fontId="3" fillId="0" borderId="0" xfId="0" applyNumberFormat="1" applyFont="1" applyAlignment="1">
      <alignment horizontal="right"/>
    </xf>
    <xf numFmtId="164" fontId="4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0" fontId="15" fillId="0" borderId="0" xfId="0" applyFont="1" applyAlignment="1"/>
    <xf numFmtId="0" fontId="26" fillId="0" borderId="0" xfId="0" applyFont="1"/>
    <xf numFmtId="0" fontId="4" fillId="5" borderId="4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right"/>
    </xf>
    <xf numFmtId="0" fontId="4" fillId="5" borderId="3" xfId="0" applyFont="1" applyFill="1" applyBorder="1" applyAlignment="1">
      <alignment horizontal="right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27" fillId="0" borderId="0" xfId="0" applyFont="1" applyAlignment="1"/>
    <xf numFmtId="3" fontId="27" fillId="0" borderId="0" xfId="0" applyNumberFormat="1" applyFont="1" applyAlignment="1"/>
    <xf numFmtId="0" fontId="8" fillId="0" borderId="0" xfId="0" applyFont="1" applyFill="1" applyBorder="1" applyAlignment="1">
      <alignment horizontal="left" wrapText="1"/>
    </xf>
    <xf numFmtId="0" fontId="4" fillId="2" borderId="2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91B8FF"/>
      <rgbColor rgb="00660066"/>
      <rgbColor rgb="00FF8080"/>
      <rgbColor rgb="000066CC"/>
      <rgbColor rgb="00CCCCFF"/>
      <rgbColor rgb="00000080"/>
      <rgbColor rgb="00FF00FF"/>
      <rgbColor rgb="00FFFF00"/>
      <rgbColor rgb="00C5E2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D9DA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777777"/>
      <rgbColor rgb="00339966"/>
      <rgbColor rgb="00808080"/>
      <rgbColor rgb="00B2B2B2"/>
      <rgbColor rgb="00DDDDDD"/>
      <rgbColor rgb="00993366"/>
      <rgbColor rgb="00333399"/>
      <rgbColor rgb="00333333"/>
    </indexedColors>
    <mruColors>
      <color rgb="FF0066FF"/>
      <color rgb="FF00777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1</xdr:row>
      <xdr:rowOff>28575</xdr:rowOff>
    </xdr:from>
    <xdr:to>
      <xdr:col>7</xdr:col>
      <xdr:colOff>238125</xdr:colOff>
      <xdr:row>3</xdr:row>
      <xdr:rowOff>205359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0500"/>
          <a:ext cx="7620000" cy="6339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40</xdr:row>
      <xdr:rowOff>0</xdr:rowOff>
    </xdr:from>
    <xdr:to>
      <xdr:col>0</xdr:col>
      <xdr:colOff>190500</xdr:colOff>
      <xdr:row>40</xdr:row>
      <xdr:rowOff>9525</xdr:rowOff>
    </xdr:to>
    <xdr:pic>
      <xdr:nvPicPr>
        <xdr:cNvPr id="2" name="1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353425"/>
          <a:ext cx="1905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4</xdr:col>
      <xdr:colOff>142875</xdr:colOff>
      <xdr:row>40</xdr:row>
      <xdr:rowOff>9525</xdr:rowOff>
    </xdr:to>
    <xdr:pic>
      <xdr:nvPicPr>
        <xdr:cNvPr id="3" name="2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8353425"/>
          <a:ext cx="24003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40</xdr:row>
      <xdr:rowOff>0</xdr:rowOff>
    </xdr:from>
    <xdr:to>
      <xdr:col>2</xdr:col>
      <xdr:colOff>619125</xdr:colOff>
      <xdr:row>40</xdr:row>
      <xdr:rowOff>95250</xdr:rowOff>
    </xdr:to>
    <xdr:pic>
      <xdr:nvPicPr>
        <xdr:cNvPr id="4" name="3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37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40</xdr:row>
      <xdr:rowOff>0</xdr:rowOff>
    </xdr:from>
    <xdr:to>
      <xdr:col>3</xdr:col>
      <xdr:colOff>619125</xdr:colOff>
      <xdr:row>40</xdr:row>
      <xdr:rowOff>95250</xdr:rowOff>
    </xdr:to>
    <xdr:pic>
      <xdr:nvPicPr>
        <xdr:cNvPr id="5" name="4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617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40</xdr:row>
      <xdr:rowOff>0</xdr:rowOff>
    </xdr:from>
    <xdr:to>
      <xdr:col>4</xdr:col>
      <xdr:colOff>619125</xdr:colOff>
      <xdr:row>40</xdr:row>
      <xdr:rowOff>95250</xdr:rowOff>
    </xdr:to>
    <xdr:pic>
      <xdr:nvPicPr>
        <xdr:cNvPr id="6" name="5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3865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40</xdr:row>
      <xdr:rowOff>0</xdr:rowOff>
    </xdr:from>
    <xdr:to>
      <xdr:col>6</xdr:col>
      <xdr:colOff>419100</xdr:colOff>
      <xdr:row>40</xdr:row>
      <xdr:rowOff>95250</xdr:rowOff>
    </xdr:to>
    <xdr:pic>
      <xdr:nvPicPr>
        <xdr:cNvPr id="7" name="6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91125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619125</xdr:colOff>
      <xdr:row>40</xdr:row>
      <xdr:rowOff>95250</xdr:rowOff>
    </xdr:to>
    <xdr:pic>
      <xdr:nvPicPr>
        <xdr:cNvPr id="8" name="7 Imagen" descr="https://ias1.larioja.org/porfun/imagenes/transparent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72100" y="8353425"/>
          <a:ext cx="619125" cy="95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showRowColHeaders="0" workbookViewId="0">
      <selection activeCell="B10" sqref="B10"/>
    </sheetView>
  </sheetViews>
  <sheetFormatPr baseColWidth="10" defaultColWidth="0" defaultRowHeight="12.75" zeroHeight="1" x14ac:dyDescent="0.2"/>
  <cols>
    <col min="1" max="1" width="4.28515625" customWidth="1"/>
    <col min="2" max="2" width="53.5703125" customWidth="1"/>
    <col min="3" max="9" width="11.42578125" customWidth="1"/>
    <col min="10" max="16384" width="11.42578125" hidden="1"/>
  </cols>
  <sheetData>
    <row r="1" spans="2:2" ht="18" customHeight="1" x14ac:dyDescent="0.2"/>
    <row r="2" spans="2:2" ht="18" customHeight="1" x14ac:dyDescent="0.2"/>
    <row r="3" spans="2:2" ht="18" customHeight="1" x14ac:dyDescent="0.2"/>
    <row r="4" spans="2:2" ht="18" customHeight="1" x14ac:dyDescent="0.2"/>
    <row r="5" spans="2:2" ht="18" customHeight="1" x14ac:dyDescent="0.2"/>
    <row r="6" spans="2:2" ht="18" customHeight="1" x14ac:dyDescent="0.2"/>
    <row r="7" spans="2:2" x14ac:dyDescent="0.2"/>
    <row r="8" spans="2:2" ht="14.25" x14ac:dyDescent="0.2">
      <c r="B8" s="120" t="s">
        <v>252</v>
      </c>
    </row>
    <row r="9" spans="2:2" ht="14.25" x14ac:dyDescent="0.2">
      <c r="B9" s="121"/>
    </row>
    <row r="10" spans="2:2" ht="14.25" x14ac:dyDescent="0.2">
      <c r="B10" s="122" t="s">
        <v>253</v>
      </c>
    </row>
    <row r="11" spans="2:2" ht="14.25" x14ac:dyDescent="0.2">
      <c r="B11" s="122" t="s">
        <v>254</v>
      </c>
    </row>
    <row r="12" spans="2:2" ht="14.25" x14ac:dyDescent="0.2">
      <c r="B12" s="122" t="s">
        <v>255</v>
      </c>
    </row>
    <row r="13" spans="2:2" ht="14.25" x14ac:dyDescent="0.2">
      <c r="B13" s="122" t="s">
        <v>256</v>
      </c>
    </row>
    <row r="14" spans="2:2" x14ac:dyDescent="0.2"/>
    <row r="15" spans="2:2" x14ac:dyDescent="0.2"/>
    <row r="16" spans="2:2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hyperlinks>
    <hyperlink ref="B10" location="'10.1.1'!A1" display="10.1: Educación "/>
    <hyperlink ref="B11" location="'10.2.1'!A1" display="10.2: Cultura"/>
    <hyperlink ref="B12" location="'10.3.1'!A1" display="10.3: Deportes"/>
    <hyperlink ref="B13" location="'10.4.1'!A1" display="10.4: Ocio"/>
  </hyperlink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P309"/>
  <sheetViews>
    <sheetView tabSelected="1" zoomScaleNormal="100" zoomScaleSheetLayoutView="40" workbookViewId="0">
      <selection activeCell="L14" sqref="L14"/>
    </sheetView>
  </sheetViews>
  <sheetFormatPr baseColWidth="10" defaultColWidth="11.42578125" defaultRowHeight="11.25" customHeight="1" x14ac:dyDescent="0.2"/>
  <cols>
    <col min="1" max="1" width="36.140625" style="3" customWidth="1"/>
    <col min="2" max="2" width="6.85546875" style="3" customWidth="1"/>
    <col min="3" max="3" width="9" style="3" customWidth="1"/>
    <col min="4" max="4" width="9.140625" style="3" customWidth="1"/>
    <col min="5" max="5" width="3.140625" style="3" customWidth="1"/>
    <col min="6" max="6" width="8.85546875" style="3" customWidth="1"/>
    <col min="7" max="7" width="9.140625" style="3" customWidth="1"/>
    <col min="8" max="8" width="9.85546875" style="3" customWidth="1"/>
    <col min="9" max="10" width="11.42578125" style="3" customWidth="1"/>
    <col min="11" max="16379" width="11.42578125" style="3"/>
    <col min="16380" max="16384" width="11.7109375" style="3" customWidth="1"/>
  </cols>
  <sheetData>
    <row r="1" spans="1:16" ht="12.75" customHeight="1" thickBot="1" x14ac:dyDescent="0.25">
      <c r="A1" s="1" t="s">
        <v>216</v>
      </c>
      <c r="B1" s="2"/>
      <c r="C1" s="2"/>
      <c r="D1" s="2"/>
      <c r="E1" s="2"/>
      <c r="F1" s="2"/>
      <c r="G1" s="134"/>
      <c r="H1" s="134"/>
    </row>
    <row r="2" spans="1:16" ht="12.75" customHeight="1" x14ac:dyDescent="0.2">
      <c r="J2" s="123" t="s">
        <v>257</v>
      </c>
    </row>
    <row r="3" spans="1:16" ht="12.75" customHeight="1" x14ac:dyDescent="0.2">
      <c r="A3" s="4" t="s">
        <v>423</v>
      </c>
    </row>
    <row r="4" spans="1:16" ht="12.75" customHeight="1" x14ac:dyDescent="0.2">
      <c r="A4" s="5"/>
      <c r="B4" s="6"/>
      <c r="C4" s="6"/>
      <c r="D4" s="6"/>
      <c r="E4" s="6"/>
      <c r="F4" s="6"/>
    </row>
    <row r="5" spans="1:16" s="9" customFormat="1" ht="12.75" customHeight="1" x14ac:dyDescent="0.2">
      <c r="A5" s="127"/>
      <c r="B5" s="124" t="s">
        <v>438</v>
      </c>
      <c r="C5" s="8"/>
      <c r="D5" s="8"/>
      <c r="E5" s="55"/>
      <c r="F5" s="124" t="s">
        <v>439</v>
      </c>
      <c r="G5" s="43"/>
      <c r="H5" s="43"/>
    </row>
    <row r="6" spans="1:16" s="9" customFormat="1" ht="12.75" customHeight="1" x14ac:dyDescent="0.2">
      <c r="A6" s="128"/>
      <c r="B6" s="44" t="s">
        <v>283</v>
      </c>
      <c r="C6" s="44" t="s">
        <v>284</v>
      </c>
      <c r="D6" s="44" t="s">
        <v>285</v>
      </c>
      <c r="E6" s="44"/>
      <c r="F6" s="44" t="s">
        <v>283</v>
      </c>
      <c r="G6" s="44" t="s">
        <v>284</v>
      </c>
      <c r="H6" s="44" t="s">
        <v>285</v>
      </c>
    </row>
    <row r="7" spans="1:16" ht="12.75" customHeight="1" x14ac:dyDescent="0.2">
      <c r="A7" s="10"/>
      <c r="C7" s="13"/>
      <c r="D7" s="13"/>
      <c r="E7" s="13"/>
      <c r="F7" s="13"/>
    </row>
    <row r="8" spans="1:16" ht="12.75" customHeight="1" x14ac:dyDescent="0.2">
      <c r="A8" s="14" t="s">
        <v>260</v>
      </c>
      <c r="B8" s="12"/>
      <c r="C8" s="12"/>
      <c r="D8" s="12"/>
      <c r="E8" s="12"/>
      <c r="F8" s="12"/>
      <c r="G8" s="12"/>
      <c r="H8" s="12"/>
      <c r="I8" s="14"/>
      <c r="K8" s="13"/>
      <c r="L8" s="13"/>
      <c r="M8" s="13"/>
      <c r="N8" s="13"/>
    </row>
    <row r="9" spans="1:16" ht="12.75" customHeight="1" x14ac:dyDescent="0.2">
      <c r="A9" s="10" t="s">
        <v>277</v>
      </c>
      <c r="B9" s="12">
        <v>70</v>
      </c>
      <c r="C9" s="12">
        <v>29</v>
      </c>
      <c r="D9" s="12">
        <v>41</v>
      </c>
      <c r="E9" s="12"/>
      <c r="F9" s="12">
        <v>68</v>
      </c>
      <c r="G9" s="12">
        <v>29</v>
      </c>
      <c r="H9" s="12">
        <v>39</v>
      </c>
      <c r="I9" s="168"/>
      <c r="J9" s="12"/>
      <c r="K9" s="12"/>
      <c r="L9" s="12"/>
      <c r="M9" s="12"/>
      <c r="N9" s="12"/>
      <c r="O9" s="12"/>
      <c r="P9" s="12"/>
    </row>
    <row r="10" spans="1:16" ht="12.75" customHeight="1" x14ac:dyDescent="0.2">
      <c r="A10" s="10" t="s">
        <v>286</v>
      </c>
      <c r="B10" s="12">
        <v>85</v>
      </c>
      <c r="C10" s="12">
        <v>60</v>
      </c>
      <c r="D10" s="12">
        <v>25</v>
      </c>
      <c r="E10" s="12"/>
      <c r="F10" s="12">
        <v>85</v>
      </c>
      <c r="G10" s="12">
        <v>60</v>
      </c>
      <c r="H10" s="12">
        <v>25</v>
      </c>
      <c r="I10" s="10"/>
      <c r="J10" s="12"/>
      <c r="K10" s="12"/>
      <c r="L10" s="12"/>
      <c r="M10" s="12"/>
      <c r="N10" s="12"/>
      <c r="O10" s="12"/>
      <c r="P10" s="12"/>
    </row>
    <row r="11" spans="1:16" ht="12.75" customHeight="1" x14ac:dyDescent="0.2">
      <c r="A11" s="10" t="s">
        <v>262</v>
      </c>
      <c r="B11" s="12">
        <v>82</v>
      </c>
      <c r="C11" s="12">
        <v>59</v>
      </c>
      <c r="D11" s="12">
        <v>23</v>
      </c>
      <c r="E11" s="12"/>
      <c r="F11" s="12">
        <v>83</v>
      </c>
      <c r="G11" s="12">
        <v>60</v>
      </c>
      <c r="H11" s="12">
        <v>23</v>
      </c>
      <c r="I11" s="10"/>
      <c r="J11" s="12"/>
      <c r="K11" s="12"/>
      <c r="L11" s="12"/>
      <c r="M11" s="12"/>
      <c r="N11" s="12"/>
      <c r="O11" s="12"/>
      <c r="P11" s="12"/>
    </row>
    <row r="12" spans="1:16" ht="12.75" customHeight="1" x14ac:dyDescent="0.2">
      <c r="A12" s="10" t="s">
        <v>489</v>
      </c>
      <c r="B12" s="12">
        <v>7</v>
      </c>
      <c r="C12" s="12">
        <v>5</v>
      </c>
      <c r="D12" s="12">
        <v>2</v>
      </c>
      <c r="E12" s="12"/>
      <c r="F12" s="12">
        <v>7</v>
      </c>
      <c r="G12" s="12">
        <v>5</v>
      </c>
      <c r="H12" s="12">
        <v>2</v>
      </c>
      <c r="I12" s="168"/>
      <c r="J12" s="12"/>
      <c r="K12" s="12"/>
      <c r="L12" s="12"/>
      <c r="M12" s="12"/>
      <c r="N12" s="12"/>
      <c r="O12" s="12"/>
      <c r="P12" s="12"/>
    </row>
    <row r="13" spans="1:16" ht="12.75" customHeight="1" x14ac:dyDescent="0.2">
      <c r="A13" s="10" t="s">
        <v>263</v>
      </c>
      <c r="B13" s="12">
        <v>52</v>
      </c>
      <c r="C13" s="12">
        <v>29</v>
      </c>
      <c r="D13" s="12">
        <v>23</v>
      </c>
      <c r="E13" s="12"/>
      <c r="F13" s="12">
        <v>52</v>
      </c>
      <c r="G13" s="12">
        <v>29</v>
      </c>
      <c r="H13" s="12">
        <v>23</v>
      </c>
      <c r="I13" s="10"/>
      <c r="J13" s="12"/>
      <c r="K13" s="12"/>
      <c r="L13" s="12"/>
      <c r="M13" s="12"/>
      <c r="N13" s="12"/>
      <c r="O13" s="12"/>
      <c r="P13" s="12"/>
    </row>
    <row r="14" spans="1:16" ht="12.75" customHeight="1" x14ac:dyDescent="0.2">
      <c r="A14" s="10" t="s">
        <v>287</v>
      </c>
      <c r="B14" s="12">
        <v>26</v>
      </c>
      <c r="C14" s="12">
        <v>19</v>
      </c>
      <c r="D14" s="12">
        <v>7</v>
      </c>
      <c r="E14" s="12"/>
      <c r="F14" s="12">
        <v>26</v>
      </c>
      <c r="G14" s="12">
        <v>19</v>
      </c>
      <c r="H14" s="12">
        <v>7</v>
      </c>
      <c r="I14" s="10"/>
      <c r="J14" s="12"/>
      <c r="K14" s="12"/>
      <c r="L14" s="12"/>
      <c r="M14" s="12"/>
      <c r="N14" s="12"/>
      <c r="O14" s="12"/>
      <c r="P14" s="12"/>
    </row>
    <row r="15" spans="1:16" ht="12.75" customHeight="1" x14ac:dyDescent="0.2">
      <c r="A15" s="10" t="s">
        <v>266</v>
      </c>
      <c r="B15" s="12"/>
      <c r="C15" s="12"/>
      <c r="D15" s="12"/>
      <c r="E15" s="12"/>
      <c r="F15" s="12">
        <v>26</v>
      </c>
      <c r="G15" s="12">
        <v>18</v>
      </c>
      <c r="H15" s="12">
        <v>8</v>
      </c>
      <c r="I15" s="10"/>
      <c r="J15" s="12"/>
      <c r="K15" s="12"/>
      <c r="L15" s="12"/>
      <c r="M15" s="12"/>
      <c r="N15" s="12"/>
      <c r="O15" s="12"/>
      <c r="P15" s="12"/>
    </row>
    <row r="16" spans="1:16" ht="12.75" customHeight="1" x14ac:dyDescent="0.2">
      <c r="A16" s="10" t="s">
        <v>288</v>
      </c>
      <c r="B16" s="12">
        <v>16</v>
      </c>
      <c r="C16" s="12">
        <v>10</v>
      </c>
      <c r="D16" s="12">
        <v>6</v>
      </c>
      <c r="E16" s="12"/>
      <c r="F16" s="12">
        <v>16</v>
      </c>
      <c r="G16" s="12">
        <v>10</v>
      </c>
      <c r="H16" s="12">
        <v>6</v>
      </c>
      <c r="I16" s="10"/>
      <c r="J16" s="12"/>
      <c r="K16" s="12"/>
      <c r="L16" s="12"/>
      <c r="M16" s="12"/>
      <c r="N16" s="12"/>
      <c r="O16" s="12"/>
      <c r="P16" s="12"/>
    </row>
    <row r="17" spans="1:16" ht="12.75" customHeight="1" x14ac:dyDescent="0.2">
      <c r="A17" s="10" t="s">
        <v>289</v>
      </c>
      <c r="B17" s="12">
        <v>15</v>
      </c>
      <c r="C17" s="12">
        <v>11</v>
      </c>
      <c r="D17" s="12">
        <v>4</v>
      </c>
      <c r="E17" s="12"/>
      <c r="F17" s="12">
        <v>15</v>
      </c>
      <c r="G17" s="12">
        <v>11</v>
      </c>
      <c r="H17" s="12">
        <v>4</v>
      </c>
      <c r="I17" s="10"/>
      <c r="J17" s="12"/>
      <c r="K17" s="12"/>
      <c r="L17" s="12"/>
      <c r="M17" s="12"/>
      <c r="N17" s="12"/>
      <c r="O17" s="12"/>
      <c r="P17" s="12"/>
    </row>
    <row r="18" spans="1:16" ht="12.75" customHeight="1" x14ac:dyDescent="0.2">
      <c r="A18" s="10" t="s">
        <v>503</v>
      </c>
      <c r="B18" s="12">
        <v>29</v>
      </c>
      <c r="C18" s="12">
        <v>20</v>
      </c>
      <c r="D18" s="12">
        <v>9</v>
      </c>
      <c r="E18" s="12"/>
      <c r="F18" s="12">
        <v>8</v>
      </c>
      <c r="G18" s="12">
        <v>8</v>
      </c>
      <c r="H18" s="12" t="s">
        <v>15</v>
      </c>
      <c r="I18" s="168"/>
      <c r="J18" s="12"/>
      <c r="K18" s="12"/>
      <c r="L18" s="12"/>
      <c r="M18" s="12"/>
      <c r="N18" s="12"/>
      <c r="O18" s="12"/>
      <c r="P18" s="12"/>
    </row>
    <row r="19" spans="1:16" ht="12.75" customHeight="1" x14ac:dyDescent="0.2">
      <c r="A19" s="10" t="s">
        <v>502</v>
      </c>
      <c r="B19" s="12"/>
      <c r="C19" s="12"/>
      <c r="D19" s="12"/>
      <c r="E19" s="12"/>
      <c r="F19" s="12">
        <v>1</v>
      </c>
      <c r="G19" s="12">
        <v>1</v>
      </c>
      <c r="H19" s="12" t="s">
        <v>15</v>
      </c>
      <c r="I19" s="168"/>
      <c r="J19" s="12"/>
      <c r="K19" s="12"/>
      <c r="L19" s="12"/>
      <c r="M19" s="12"/>
      <c r="N19" s="12"/>
      <c r="O19" s="12"/>
      <c r="P19" s="12"/>
    </row>
    <row r="20" spans="1:16" ht="12.75" customHeight="1" x14ac:dyDescent="0.2">
      <c r="A20" s="10" t="s">
        <v>290</v>
      </c>
      <c r="B20" s="12">
        <v>1</v>
      </c>
      <c r="C20" s="12">
        <v>1</v>
      </c>
      <c r="D20" s="12" t="s">
        <v>15</v>
      </c>
      <c r="E20" s="12"/>
      <c r="F20" s="12">
        <v>1</v>
      </c>
      <c r="G20" s="12">
        <v>1</v>
      </c>
      <c r="H20" s="12" t="s">
        <v>15</v>
      </c>
      <c r="I20" s="10"/>
      <c r="J20" s="12"/>
      <c r="K20" s="12"/>
      <c r="L20" s="12"/>
      <c r="M20" s="12"/>
      <c r="N20" s="12"/>
      <c r="O20" s="12"/>
      <c r="P20" s="12"/>
    </row>
    <row r="21" spans="1:16" ht="12.75" customHeight="1" x14ac:dyDescent="0.2">
      <c r="A21" s="10" t="s">
        <v>291</v>
      </c>
      <c r="B21" s="12">
        <v>1</v>
      </c>
      <c r="C21" s="12">
        <v>1</v>
      </c>
      <c r="D21" s="12" t="s">
        <v>15</v>
      </c>
      <c r="E21" s="12"/>
      <c r="F21" s="12">
        <v>1</v>
      </c>
      <c r="G21" s="12">
        <v>1</v>
      </c>
      <c r="H21" s="12" t="s">
        <v>15</v>
      </c>
      <c r="I21" s="10"/>
      <c r="J21" s="12"/>
      <c r="K21" s="12"/>
      <c r="L21" s="12"/>
      <c r="M21" s="12"/>
      <c r="N21" s="12"/>
      <c r="O21" s="12"/>
      <c r="P21" s="12"/>
    </row>
    <row r="22" spans="1:16" ht="12.75" customHeight="1" x14ac:dyDescent="0.2">
      <c r="A22" s="10" t="s">
        <v>292</v>
      </c>
      <c r="B22" s="12">
        <v>1</v>
      </c>
      <c r="C22" s="12">
        <v>1</v>
      </c>
      <c r="D22" s="12" t="s">
        <v>15</v>
      </c>
      <c r="E22" s="12"/>
      <c r="F22" s="12">
        <v>3</v>
      </c>
      <c r="G22" s="12">
        <v>3</v>
      </c>
      <c r="H22" s="12" t="s">
        <v>15</v>
      </c>
      <c r="I22" s="10"/>
      <c r="J22" s="12"/>
      <c r="K22" s="12"/>
      <c r="L22" s="12"/>
      <c r="M22" s="12"/>
      <c r="N22" s="12"/>
      <c r="O22" s="12"/>
      <c r="P22" s="12"/>
    </row>
    <row r="23" spans="1:16" ht="12.75" customHeight="1" x14ac:dyDescent="0.2">
      <c r="A23" s="17"/>
      <c r="B23" s="17"/>
      <c r="C23" s="17"/>
      <c r="D23" s="17"/>
      <c r="E23" s="17"/>
      <c r="F23" s="17"/>
      <c r="G23" s="125"/>
      <c r="H23" s="133"/>
      <c r="I23" s="60"/>
      <c r="J23" s="60"/>
      <c r="K23" s="60"/>
      <c r="L23" s="60"/>
      <c r="M23" s="60"/>
      <c r="N23" s="60"/>
      <c r="O23" s="27"/>
      <c r="P23" s="52"/>
    </row>
    <row r="24" spans="1:16" ht="12.75" customHeight="1" x14ac:dyDescent="0.2">
      <c r="A24" s="18" t="s">
        <v>275</v>
      </c>
      <c r="I24" s="18"/>
      <c r="J24" s="27"/>
      <c r="K24" s="27"/>
      <c r="L24" s="27"/>
      <c r="M24" s="27"/>
      <c r="N24" s="27"/>
      <c r="O24" s="27"/>
      <c r="P24" s="27"/>
    </row>
    <row r="25" spans="1:16" s="18" customFormat="1" ht="12.75" customHeight="1" x14ac:dyDescent="0.2">
      <c r="A25" s="71" t="s">
        <v>490</v>
      </c>
      <c r="H25" s="3"/>
      <c r="I25" s="169"/>
      <c r="J25" s="12"/>
      <c r="K25" s="3"/>
      <c r="L25" s="3"/>
      <c r="M25" s="3"/>
      <c r="N25" s="3"/>
      <c r="O25" s="3"/>
      <c r="P25" s="3"/>
    </row>
    <row r="26" spans="1:16" ht="12.75" customHeight="1" x14ac:dyDescent="0.2">
      <c r="A26" s="71" t="s">
        <v>501</v>
      </c>
      <c r="I26" s="169"/>
      <c r="J26" s="18"/>
      <c r="K26" s="18"/>
      <c r="L26" s="18"/>
      <c r="M26" s="18"/>
      <c r="N26" s="18"/>
      <c r="O26" s="18"/>
    </row>
    <row r="27" spans="1:16" ht="14.1" customHeight="1" x14ac:dyDescent="0.2">
      <c r="I27" s="169"/>
    </row>
    <row r="28" spans="1:16" ht="14.1" customHeight="1" x14ac:dyDescent="0.2"/>
    <row r="29" spans="1:16" ht="14.1" customHeight="1" x14ac:dyDescent="0.2"/>
    <row r="30" spans="1:16" ht="14.1" customHeight="1" x14ac:dyDescent="0.2"/>
    <row r="31" spans="1:16" ht="14.1" customHeight="1" x14ac:dyDescent="0.2"/>
    <row r="32" spans="1:16" ht="14.1" customHeight="1" x14ac:dyDescent="0.2"/>
    <row r="33" spans="8:9" ht="14.1" customHeight="1" x14ac:dyDescent="0.2"/>
    <row r="34" spans="8:9" ht="14.1" customHeight="1" x14ac:dyDescent="0.2"/>
    <row r="35" spans="8:9" ht="14.1" customHeight="1" x14ac:dyDescent="0.2">
      <c r="H35" s="18"/>
      <c r="I35" s="18"/>
    </row>
    <row r="36" spans="8:9" ht="14.1" customHeight="1" x14ac:dyDescent="0.2"/>
    <row r="37" spans="8:9" ht="14.1" customHeight="1" x14ac:dyDescent="0.2"/>
    <row r="38" spans="8:9" ht="14.1" customHeight="1" x14ac:dyDescent="0.2"/>
    <row r="39" spans="8:9" ht="14.1" customHeight="1" x14ac:dyDescent="0.2"/>
    <row r="40" spans="8:9" ht="14.1" customHeight="1" x14ac:dyDescent="0.2"/>
    <row r="41" spans="8:9" ht="14.1" customHeight="1" x14ac:dyDescent="0.2"/>
    <row r="42" spans="8:9" ht="14.1" customHeight="1" x14ac:dyDescent="0.2"/>
    <row r="43" spans="8:9" ht="14.1" customHeight="1" x14ac:dyDescent="0.2"/>
    <row r="44" spans="8:9" ht="14.1" customHeight="1" x14ac:dyDescent="0.2"/>
    <row r="45" spans="8:9" ht="14.1" customHeight="1" x14ac:dyDescent="0.2"/>
    <row r="46" spans="8:9" ht="14.1" customHeight="1" x14ac:dyDescent="0.2"/>
    <row r="47" spans="8:9" ht="14.1" customHeight="1" x14ac:dyDescent="0.2"/>
    <row r="48" spans="8:9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6.28515625" style="3" customWidth="1"/>
    <col min="2" max="3" width="8.42578125" style="3" customWidth="1"/>
    <col min="4" max="4" width="8.85546875" style="3" customWidth="1"/>
    <col min="5" max="5" width="3.140625" style="3" customWidth="1"/>
    <col min="6" max="6" width="9.140625" style="3" customWidth="1"/>
    <col min="7" max="7" width="8.42578125" style="3" customWidth="1"/>
    <col min="8" max="8" width="9.42578125" style="3" customWidth="1"/>
    <col min="9" max="9" width="11.42578125" style="3" customWidth="1"/>
    <col min="10" max="16378" width="11.42578125" style="3"/>
    <col min="16379" max="16384" width="11.7109375" style="3" customWidth="1"/>
  </cols>
  <sheetData>
    <row r="1" spans="1:10" x14ac:dyDescent="0.2">
      <c r="A1" s="22"/>
      <c r="B1" s="27"/>
      <c r="C1" s="27"/>
      <c r="D1" s="27"/>
      <c r="E1" s="27"/>
      <c r="F1" s="27"/>
      <c r="G1" s="27"/>
      <c r="H1" s="27"/>
    </row>
    <row r="2" spans="1:10" ht="14.25" x14ac:dyDescent="0.2">
      <c r="A2" s="27"/>
      <c r="B2" s="27"/>
      <c r="C2" s="27"/>
      <c r="D2" s="27"/>
      <c r="E2" s="27"/>
      <c r="F2" s="27"/>
      <c r="G2" s="27"/>
      <c r="H2" s="27"/>
      <c r="J2" s="123" t="s">
        <v>257</v>
      </c>
    </row>
    <row r="3" spans="1:10" x14ac:dyDescent="0.2">
      <c r="A3" s="4" t="s">
        <v>424</v>
      </c>
    </row>
    <row r="4" spans="1:10" x14ac:dyDescent="0.2">
      <c r="A4" s="5"/>
      <c r="B4" s="6"/>
      <c r="C4" s="6"/>
      <c r="D4" s="6"/>
      <c r="E4" s="6"/>
    </row>
    <row r="5" spans="1:10" x14ac:dyDescent="0.2">
      <c r="A5" s="127"/>
      <c r="B5" s="124" t="s">
        <v>438</v>
      </c>
      <c r="C5" s="8"/>
      <c r="D5" s="8"/>
      <c r="E5" s="55"/>
      <c r="F5" s="43" t="s">
        <v>439</v>
      </c>
      <c r="G5" s="43"/>
      <c r="H5" s="43"/>
    </row>
    <row r="6" spans="1:10" s="9" customFormat="1" x14ac:dyDescent="0.2">
      <c r="A6" s="128"/>
      <c r="B6" s="44" t="s">
        <v>283</v>
      </c>
      <c r="C6" s="44" t="s">
        <v>284</v>
      </c>
      <c r="D6" s="44" t="s">
        <v>285</v>
      </c>
      <c r="E6" s="44"/>
      <c r="F6" s="44" t="s">
        <v>283</v>
      </c>
      <c r="G6" s="44" t="s">
        <v>284</v>
      </c>
      <c r="H6" s="44" t="s">
        <v>285</v>
      </c>
    </row>
    <row r="7" spans="1:10" ht="12.75" customHeight="1" x14ac:dyDescent="0.2">
      <c r="A7" s="10"/>
      <c r="B7" s="13"/>
      <c r="C7" s="13"/>
      <c r="D7" s="13"/>
      <c r="E7" s="13"/>
    </row>
    <row r="8" spans="1:10" ht="12.75" customHeight="1" x14ac:dyDescent="0.2">
      <c r="A8" s="14" t="s">
        <v>260</v>
      </c>
      <c r="B8" s="13"/>
      <c r="C8" s="13"/>
      <c r="D8" s="13"/>
      <c r="E8" s="13"/>
    </row>
    <row r="9" spans="1:10" ht="12.75" customHeight="1" x14ac:dyDescent="0.2">
      <c r="A9" s="10" t="s">
        <v>491</v>
      </c>
      <c r="B9" s="12">
        <v>263</v>
      </c>
      <c r="C9" s="12">
        <v>127</v>
      </c>
      <c r="D9" s="12">
        <v>136</v>
      </c>
      <c r="E9" s="12"/>
      <c r="F9" s="12">
        <v>258</v>
      </c>
      <c r="G9" s="12">
        <v>130</v>
      </c>
      <c r="H9" s="12">
        <v>128</v>
      </c>
    </row>
    <row r="10" spans="1:10" ht="12.75" customHeight="1" x14ac:dyDescent="0.2">
      <c r="A10" s="10" t="s">
        <v>293</v>
      </c>
      <c r="B10" s="12">
        <v>436</v>
      </c>
      <c r="C10" s="12">
        <v>302</v>
      </c>
      <c r="D10" s="12">
        <v>134</v>
      </c>
      <c r="E10" s="12"/>
      <c r="F10" s="12">
        <v>428</v>
      </c>
      <c r="G10" s="12">
        <v>293</v>
      </c>
      <c r="H10" s="12">
        <v>135</v>
      </c>
    </row>
    <row r="11" spans="1:10" ht="12.75" customHeight="1" x14ac:dyDescent="0.2">
      <c r="A11" s="10" t="s">
        <v>294</v>
      </c>
      <c r="B11" s="12" t="s">
        <v>15</v>
      </c>
      <c r="C11" s="12" t="s">
        <v>15</v>
      </c>
      <c r="D11" s="12" t="s">
        <v>15</v>
      </c>
      <c r="E11" s="12"/>
      <c r="F11" s="12" t="s">
        <v>15</v>
      </c>
      <c r="G11" s="12" t="s">
        <v>15</v>
      </c>
      <c r="H11" s="12" t="s">
        <v>15</v>
      </c>
    </row>
    <row r="12" spans="1:10" ht="12.75" customHeight="1" x14ac:dyDescent="0.2">
      <c r="A12" s="10" t="s">
        <v>262</v>
      </c>
      <c r="B12" s="12">
        <v>854</v>
      </c>
      <c r="C12" s="12">
        <v>600</v>
      </c>
      <c r="D12" s="12">
        <v>254</v>
      </c>
      <c r="E12" s="12"/>
      <c r="F12" s="12">
        <v>874</v>
      </c>
      <c r="G12" s="12">
        <v>614</v>
      </c>
      <c r="H12" s="12">
        <v>260</v>
      </c>
    </row>
    <row r="13" spans="1:10" ht="12.75" customHeight="1" x14ac:dyDescent="0.2">
      <c r="A13" s="10" t="s">
        <v>495</v>
      </c>
      <c r="B13" s="12">
        <v>21</v>
      </c>
      <c r="C13" s="12">
        <v>21</v>
      </c>
      <c r="D13" s="12" t="s">
        <v>15</v>
      </c>
      <c r="E13" s="12"/>
      <c r="F13" s="12">
        <v>20</v>
      </c>
      <c r="G13" s="12">
        <v>20</v>
      </c>
      <c r="H13" s="12" t="s">
        <v>15</v>
      </c>
    </row>
    <row r="14" spans="1:10" ht="12.75" customHeight="1" x14ac:dyDescent="0.2">
      <c r="A14" s="10" t="s">
        <v>496</v>
      </c>
      <c r="B14" s="12">
        <v>42</v>
      </c>
      <c r="C14" s="12">
        <v>33</v>
      </c>
      <c r="D14" s="12">
        <v>9</v>
      </c>
      <c r="E14" s="12"/>
      <c r="F14" s="12">
        <v>45</v>
      </c>
      <c r="G14" s="12">
        <v>35</v>
      </c>
      <c r="H14" s="12">
        <v>10</v>
      </c>
    </row>
    <row r="15" spans="1:10" ht="12.75" customHeight="1" x14ac:dyDescent="0.2">
      <c r="A15" s="10" t="s">
        <v>263</v>
      </c>
      <c r="B15" s="12">
        <v>511</v>
      </c>
      <c r="C15" s="12">
        <v>332</v>
      </c>
      <c r="D15" s="12">
        <v>179</v>
      </c>
      <c r="E15" s="12"/>
      <c r="F15" s="12">
        <v>502</v>
      </c>
      <c r="G15" s="12">
        <v>324</v>
      </c>
      <c r="H15" s="12">
        <v>178</v>
      </c>
    </row>
    <row r="16" spans="1:10" ht="12.75" customHeight="1" x14ac:dyDescent="0.2">
      <c r="A16" s="10" t="s">
        <v>295</v>
      </c>
      <c r="B16" s="12">
        <v>139</v>
      </c>
      <c r="C16" s="12">
        <v>104</v>
      </c>
      <c r="D16" s="12">
        <v>35</v>
      </c>
      <c r="E16" s="12"/>
      <c r="F16" s="12">
        <v>138</v>
      </c>
      <c r="G16" s="12">
        <v>103</v>
      </c>
      <c r="H16" s="12">
        <v>35</v>
      </c>
    </row>
    <row r="17" spans="1:8" ht="12.75" customHeight="1" x14ac:dyDescent="0.2">
      <c r="A17" s="10" t="s">
        <v>497</v>
      </c>
      <c r="B17" s="12">
        <v>5</v>
      </c>
      <c r="C17" s="12">
        <v>5</v>
      </c>
      <c r="D17" s="12" t="s">
        <v>15</v>
      </c>
      <c r="E17" s="12"/>
      <c r="F17" s="12">
        <v>5</v>
      </c>
      <c r="G17" s="12">
        <v>5</v>
      </c>
      <c r="H17" s="12" t="s">
        <v>15</v>
      </c>
    </row>
    <row r="18" spans="1:8" ht="12.75" customHeight="1" x14ac:dyDescent="0.2">
      <c r="A18" s="10" t="s">
        <v>266</v>
      </c>
      <c r="B18" s="12"/>
      <c r="C18" s="12"/>
      <c r="D18" s="12"/>
      <c r="E18" s="12"/>
      <c r="F18" s="12">
        <v>42</v>
      </c>
      <c r="G18" s="12">
        <v>26</v>
      </c>
      <c r="H18" s="12">
        <v>16</v>
      </c>
    </row>
    <row r="19" spans="1:8" ht="12.75" customHeight="1" x14ac:dyDescent="0.2">
      <c r="A19" s="10" t="s">
        <v>296</v>
      </c>
      <c r="B19" s="12">
        <v>114</v>
      </c>
      <c r="C19" s="12">
        <v>82</v>
      </c>
      <c r="D19" s="12">
        <v>32</v>
      </c>
      <c r="E19" s="12"/>
      <c r="F19" s="12">
        <v>116</v>
      </c>
      <c r="G19" s="12">
        <v>87</v>
      </c>
      <c r="H19" s="12">
        <v>29</v>
      </c>
    </row>
    <row r="20" spans="1:8" ht="12.75" customHeight="1" x14ac:dyDescent="0.2">
      <c r="A20" s="10" t="s">
        <v>498</v>
      </c>
      <c r="B20" s="12" t="s">
        <v>15</v>
      </c>
      <c r="C20" s="12" t="s">
        <v>15</v>
      </c>
      <c r="D20" s="12" t="s">
        <v>15</v>
      </c>
      <c r="E20" s="12"/>
      <c r="F20" s="12" t="s">
        <v>15</v>
      </c>
      <c r="G20" s="12" t="s">
        <v>15</v>
      </c>
      <c r="H20" s="12" t="s">
        <v>15</v>
      </c>
    </row>
    <row r="21" spans="1:8" ht="12.75" customHeight="1" x14ac:dyDescent="0.2">
      <c r="A21" s="10" t="s">
        <v>297</v>
      </c>
      <c r="B21" s="12">
        <v>105</v>
      </c>
      <c r="C21" s="12">
        <v>95</v>
      </c>
      <c r="D21" s="12">
        <v>10</v>
      </c>
      <c r="E21" s="12"/>
      <c r="F21" s="12">
        <v>109</v>
      </c>
      <c r="G21" s="12">
        <v>97</v>
      </c>
      <c r="H21" s="12">
        <v>12</v>
      </c>
    </row>
    <row r="22" spans="1:8" ht="12.75" customHeight="1" x14ac:dyDescent="0.2">
      <c r="A22" s="10" t="s">
        <v>499</v>
      </c>
      <c r="B22" s="12">
        <v>4</v>
      </c>
      <c r="C22" s="12">
        <v>4</v>
      </c>
      <c r="D22" s="12" t="s">
        <v>15</v>
      </c>
      <c r="E22" s="12"/>
      <c r="F22" s="12">
        <v>3</v>
      </c>
      <c r="G22" s="12">
        <v>3</v>
      </c>
      <c r="H22" s="12" t="s">
        <v>15</v>
      </c>
    </row>
    <row r="23" spans="1:8" ht="12.75" customHeight="1" x14ac:dyDescent="0.2">
      <c r="A23" s="10" t="s">
        <v>481</v>
      </c>
      <c r="B23" s="12">
        <v>64</v>
      </c>
      <c r="C23" s="12">
        <v>48</v>
      </c>
      <c r="D23" s="12">
        <v>16</v>
      </c>
      <c r="E23" s="12"/>
      <c r="F23" s="12">
        <v>14</v>
      </c>
      <c r="G23" s="12">
        <v>14</v>
      </c>
      <c r="H23" s="12" t="s">
        <v>15</v>
      </c>
    </row>
    <row r="24" spans="1:8" ht="12.75" customHeight="1" x14ac:dyDescent="0.2">
      <c r="A24" s="10" t="s">
        <v>482</v>
      </c>
      <c r="B24" s="12" t="s">
        <v>15</v>
      </c>
      <c r="C24" s="12" t="s">
        <v>15</v>
      </c>
      <c r="D24" s="12" t="s">
        <v>15</v>
      </c>
      <c r="E24" s="12"/>
      <c r="F24" s="12">
        <v>1</v>
      </c>
      <c r="G24" s="12">
        <v>1</v>
      </c>
      <c r="H24" s="12" t="s">
        <v>15</v>
      </c>
    </row>
    <row r="25" spans="1:8" ht="12.75" customHeight="1" x14ac:dyDescent="0.2">
      <c r="A25" s="17"/>
      <c r="B25" s="17"/>
      <c r="C25" s="17"/>
      <c r="D25" s="17"/>
      <c r="E25" s="17"/>
      <c r="F25" s="17"/>
      <c r="G25" s="125"/>
      <c r="H25" s="133"/>
    </row>
    <row r="26" spans="1:8" ht="12.75" customHeight="1" x14ac:dyDescent="0.2">
      <c r="A26" s="18" t="s">
        <v>275</v>
      </c>
    </row>
    <row r="27" spans="1:8" ht="12.75" customHeight="1" x14ac:dyDescent="0.2">
      <c r="A27" s="160" t="s">
        <v>492</v>
      </c>
    </row>
    <row r="28" spans="1:8" ht="12.75" customHeight="1" x14ac:dyDescent="0.2">
      <c r="A28" s="160" t="s">
        <v>493</v>
      </c>
    </row>
    <row r="29" spans="1:8" ht="12.75" customHeight="1" x14ac:dyDescent="0.2">
      <c r="A29" s="160" t="s">
        <v>494</v>
      </c>
    </row>
    <row r="30" spans="1:8" x14ac:dyDescent="0.2">
      <c r="A30" s="160"/>
    </row>
    <row r="37" spans="7:8" x14ac:dyDescent="0.2">
      <c r="G37" s="18"/>
      <c r="H37" s="18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O299"/>
  <sheetViews>
    <sheetView zoomScaleNormal="100" workbookViewId="0">
      <selection activeCell="K41" sqref="K41"/>
    </sheetView>
  </sheetViews>
  <sheetFormatPr baseColWidth="10" defaultColWidth="5.7109375" defaultRowHeight="11.25" customHeight="1" x14ac:dyDescent="0.2"/>
  <cols>
    <col min="1" max="1" width="36.42578125" style="3" customWidth="1"/>
    <col min="2" max="2" width="7.140625" style="3" customWidth="1"/>
    <col min="3" max="4" width="9.140625" style="3" customWidth="1"/>
    <col min="5" max="5" width="4" style="3" customWidth="1"/>
    <col min="6" max="6" width="7.140625" style="3" customWidth="1"/>
    <col min="7" max="8" width="9" style="3" customWidth="1"/>
    <col min="9" max="13" width="5.7109375" style="3" customWidth="1"/>
    <col min="14" max="15" width="5.7109375" customWidth="1"/>
    <col min="16" max="16383" width="5.7109375" style="3"/>
    <col min="16384" max="16384" width="11.5703125" style="3" customWidth="1"/>
  </cols>
  <sheetData>
    <row r="1" spans="1:15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K2" s="123" t="s">
        <v>257</v>
      </c>
    </row>
    <row r="3" spans="1:15" ht="14.1" customHeight="1" x14ac:dyDescent="0.2">
      <c r="A3" s="4" t="s">
        <v>425</v>
      </c>
    </row>
    <row r="4" spans="1:15" ht="14.1" customHeight="1" x14ac:dyDescent="0.2">
      <c r="A4" s="5"/>
      <c r="B4" s="6"/>
      <c r="C4" s="6"/>
      <c r="D4" s="6"/>
      <c r="E4" s="6"/>
      <c r="F4" s="6"/>
    </row>
    <row r="5" spans="1:15" s="9" customFormat="1" ht="14.1" customHeight="1" x14ac:dyDescent="0.2">
      <c r="A5" s="7"/>
      <c r="B5" s="124" t="s">
        <v>438</v>
      </c>
      <c r="C5" s="8"/>
      <c r="D5" s="8"/>
      <c r="E5" s="55"/>
      <c r="F5" s="43" t="s">
        <v>439</v>
      </c>
      <c r="G5" s="43"/>
      <c r="H5" s="43"/>
      <c r="N5"/>
      <c r="O5"/>
    </row>
    <row r="6" spans="1:15" ht="14.1" customHeight="1" x14ac:dyDescent="0.2">
      <c r="A6" s="7"/>
      <c r="B6" s="44" t="s">
        <v>283</v>
      </c>
      <c r="C6" s="44" t="s">
        <v>284</v>
      </c>
      <c r="D6" s="44" t="s">
        <v>285</v>
      </c>
      <c r="E6" s="44"/>
      <c r="F6" s="44" t="s">
        <v>283</v>
      </c>
      <c r="G6" s="44" t="s">
        <v>284</v>
      </c>
      <c r="H6" s="44" t="s">
        <v>285</v>
      </c>
    </row>
    <row r="7" spans="1:15" ht="14.1" customHeight="1" x14ac:dyDescent="0.2">
      <c r="A7" s="10"/>
      <c r="B7" s="12" t="s">
        <v>146</v>
      </c>
      <c r="C7" s="12"/>
      <c r="D7" s="12"/>
      <c r="E7" s="15"/>
      <c r="F7" s="15"/>
      <c r="H7" s="117"/>
      <c r="J7" s="12"/>
      <c r="K7" s="12"/>
      <c r="L7" s="12"/>
      <c r="M7" s="12"/>
    </row>
    <row r="8" spans="1:15" ht="14.1" customHeight="1" x14ac:dyDescent="0.2">
      <c r="A8" s="14" t="s">
        <v>20</v>
      </c>
      <c r="B8" s="12">
        <v>16</v>
      </c>
      <c r="C8" s="12">
        <v>14</v>
      </c>
      <c r="D8" s="12">
        <v>2</v>
      </c>
      <c r="E8" s="15"/>
      <c r="F8" s="12">
        <v>17</v>
      </c>
      <c r="G8" s="12">
        <v>15</v>
      </c>
      <c r="H8" s="12">
        <v>2</v>
      </c>
      <c r="J8" s="12"/>
      <c r="K8" s="12"/>
      <c r="L8" s="12"/>
      <c r="M8" s="12"/>
    </row>
    <row r="9" spans="1:15" ht="14.1" customHeight="1" x14ac:dyDescent="0.2">
      <c r="A9" s="10" t="s">
        <v>440</v>
      </c>
      <c r="B9" s="12">
        <v>1</v>
      </c>
      <c r="C9" s="12">
        <v>1</v>
      </c>
      <c r="D9" s="12" t="s">
        <v>15</v>
      </c>
      <c r="E9" s="15"/>
      <c r="F9" s="12">
        <v>1</v>
      </c>
      <c r="G9" s="12">
        <v>1</v>
      </c>
      <c r="H9" s="12" t="s">
        <v>15</v>
      </c>
      <c r="J9" s="12"/>
      <c r="K9" s="12"/>
      <c r="L9" s="12"/>
      <c r="M9" s="12"/>
    </row>
    <row r="10" spans="1:15" ht="14.1" customHeight="1" x14ac:dyDescent="0.2">
      <c r="A10" s="10" t="s">
        <v>483</v>
      </c>
      <c r="B10" s="12">
        <v>3</v>
      </c>
      <c r="C10" s="12">
        <v>3</v>
      </c>
      <c r="D10" s="12" t="s">
        <v>15</v>
      </c>
      <c r="E10" s="15"/>
      <c r="F10" s="12">
        <v>3</v>
      </c>
      <c r="G10" s="12">
        <v>3</v>
      </c>
      <c r="H10" s="12" t="s">
        <v>15</v>
      </c>
      <c r="J10" s="12"/>
      <c r="K10" s="12"/>
      <c r="L10" s="12"/>
      <c r="M10" s="12"/>
    </row>
    <row r="11" spans="1:15" ht="14.1" customHeight="1" x14ac:dyDescent="0.2">
      <c r="A11" s="19" t="s">
        <v>441</v>
      </c>
      <c r="B11" s="12" t="s">
        <v>15</v>
      </c>
      <c r="C11" s="12" t="s">
        <v>15</v>
      </c>
      <c r="D11" s="12" t="s">
        <v>15</v>
      </c>
      <c r="E11" s="15"/>
      <c r="F11" s="12" t="s">
        <v>15</v>
      </c>
      <c r="G11" s="12" t="s">
        <v>15</v>
      </c>
      <c r="H11" s="12" t="s">
        <v>15</v>
      </c>
      <c r="J11" s="12"/>
      <c r="K11" s="12"/>
      <c r="L11" s="12"/>
      <c r="M11" s="12"/>
    </row>
    <row r="12" spans="1:15" ht="14.1" customHeight="1" x14ac:dyDescent="0.2">
      <c r="A12" s="10" t="s">
        <v>484</v>
      </c>
      <c r="B12" s="12">
        <v>10</v>
      </c>
      <c r="C12" s="12">
        <v>8</v>
      </c>
      <c r="D12" s="12">
        <v>2</v>
      </c>
      <c r="E12" s="15"/>
      <c r="F12" s="12">
        <v>10</v>
      </c>
      <c r="G12" s="12">
        <v>8</v>
      </c>
      <c r="H12" s="12">
        <v>2</v>
      </c>
      <c r="J12" s="12"/>
      <c r="K12" s="12"/>
      <c r="L12" s="12"/>
      <c r="M12" s="12"/>
    </row>
    <row r="13" spans="1:15" ht="14.1" customHeight="1" x14ac:dyDescent="0.2">
      <c r="A13" s="10" t="s">
        <v>442</v>
      </c>
      <c r="B13" s="12" t="s">
        <v>15</v>
      </c>
      <c r="C13" s="12" t="s">
        <v>15</v>
      </c>
      <c r="D13" s="12" t="s">
        <v>15</v>
      </c>
      <c r="E13" s="15"/>
      <c r="F13" s="12" t="s">
        <v>15</v>
      </c>
      <c r="G13" s="12" t="s">
        <v>15</v>
      </c>
      <c r="H13" s="12" t="s">
        <v>15</v>
      </c>
      <c r="J13" s="12"/>
      <c r="K13" s="12"/>
      <c r="L13" s="12"/>
      <c r="M13" s="12"/>
    </row>
    <row r="14" spans="1:15" ht="14.1" customHeight="1" x14ac:dyDescent="0.2">
      <c r="A14" s="10" t="s">
        <v>435</v>
      </c>
      <c r="B14" s="12">
        <v>2</v>
      </c>
      <c r="C14" s="12">
        <v>2</v>
      </c>
      <c r="D14" s="12" t="s">
        <v>15</v>
      </c>
      <c r="E14" s="15"/>
      <c r="F14" s="12">
        <v>3</v>
      </c>
      <c r="G14" s="12">
        <v>3</v>
      </c>
      <c r="H14" s="12" t="s">
        <v>15</v>
      </c>
      <c r="J14" s="12"/>
      <c r="K14" s="12"/>
      <c r="L14" s="12"/>
      <c r="M14" s="12"/>
    </row>
    <row r="15" spans="1:15" ht="14.1" customHeight="1" x14ac:dyDescent="0.2">
      <c r="A15" s="10" t="s">
        <v>443</v>
      </c>
      <c r="B15" s="12" t="s">
        <v>15</v>
      </c>
      <c r="C15" s="12" t="s">
        <v>15</v>
      </c>
      <c r="D15" s="12" t="s">
        <v>15</v>
      </c>
      <c r="E15" s="15"/>
      <c r="F15" s="12" t="s">
        <v>15</v>
      </c>
      <c r="G15" s="12" t="s">
        <v>15</v>
      </c>
      <c r="H15" s="12" t="s">
        <v>15</v>
      </c>
      <c r="J15" s="12"/>
      <c r="K15" s="12"/>
      <c r="L15" s="12"/>
      <c r="M15" s="12"/>
    </row>
    <row r="16" spans="1:15" ht="14.1" customHeight="1" x14ac:dyDescent="0.2">
      <c r="A16" s="17"/>
      <c r="B16" s="17"/>
      <c r="C16" s="17"/>
      <c r="D16" s="17"/>
      <c r="E16" s="17"/>
      <c r="F16" s="17"/>
      <c r="G16" s="17"/>
      <c r="H16" s="17"/>
    </row>
    <row r="17" spans="1:15" ht="14.1" customHeight="1" x14ac:dyDescent="0.2">
      <c r="A17" s="18" t="s">
        <v>275</v>
      </c>
    </row>
    <row r="18" spans="1:15" ht="14.1" customHeight="1" x14ac:dyDescent="0.2">
      <c r="A18" s="71" t="s">
        <v>485</v>
      </c>
    </row>
    <row r="19" spans="1:15" ht="14.1" customHeight="1" x14ac:dyDescent="0.2">
      <c r="A19" s="71" t="s">
        <v>486</v>
      </c>
    </row>
    <row r="20" spans="1:15" s="18" customFormat="1" ht="9.9499999999999993" customHeight="1" x14ac:dyDescent="0.2">
      <c r="A20" s="18" t="s">
        <v>518</v>
      </c>
      <c r="N20"/>
      <c r="O20"/>
    </row>
    <row r="21" spans="1:15" ht="14.1" customHeight="1" x14ac:dyDescent="0.2"/>
    <row r="22" spans="1:15" ht="14.1" customHeight="1" x14ac:dyDescent="0.2"/>
    <row r="23" spans="1:15" ht="14.1" customHeight="1" x14ac:dyDescent="0.2"/>
    <row r="24" spans="1:15" ht="14.1" customHeight="1" x14ac:dyDescent="0.2"/>
    <row r="25" spans="1:15" ht="14.1" customHeight="1" x14ac:dyDescent="0.2"/>
    <row r="26" spans="1:15" ht="14.1" customHeight="1" x14ac:dyDescent="0.2"/>
    <row r="27" spans="1:15" ht="14.1" customHeight="1" x14ac:dyDescent="0.2"/>
    <row r="28" spans="1:15" ht="14.1" customHeight="1" x14ac:dyDescent="0.2"/>
    <row r="29" spans="1:15" ht="14.1" customHeight="1" x14ac:dyDescent="0.2"/>
    <row r="30" spans="1:15" ht="14.1" customHeight="1" x14ac:dyDescent="0.2"/>
    <row r="31" spans="1:15" ht="14.1" customHeight="1" x14ac:dyDescent="0.2"/>
    <row r="32" spans="1:15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0"/>
  <dimension ref="A1:N335"/>
  <sheetViews>
    <sheetView zoomScaleNormal="100" zoomScaleSheetLayoutView="40" workbookViewId="0">
      <selection activeCell="K41" sqref="K41"/>
    </sheetView>
  </sheetViews>
  <sheetFormatPr baseColWidth="10" defaultColWidth="7.5703125" defaultRowHeight="11.25" customHeight="1" x14ac:dyDescent="0.2"/>
  <cols>
    <col min="1" max="1" width="33.140625" style="3" customWidth="1"/>
    <col min="2" max="2" width="7.42578125" style="3" customWidth="1"/>
    <col min="3" max="4" width="10.140625" style="3" customWidth="1"/>
    <col min="5" max="5" width="4" style="3" customWidth="1"/>
    <col min="6" max="6" width="9" style="94" customWidth="1"/>
    <col min="7" max="8" width="9" style="3" customWidth="1"/>
    <col min="9" max="9" width="16.5703125" style="3" customWidth="1"/>
    <col min="10" max="10" width="7.5703125" style="3" customWidth="1"/>
    <col min="11" max="16381" width="7.5703125" style="3"/>
    <col min="16382" max="16384" width="27.28515625" style="3" customWidth="1"/>
  </cols>
  <sheetData>
    <row r="1" spans="1:14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4" ht="14.1" customHeight="1" x14ac:dyDescent="0.2">
      <c r="F2" s="3"/>
      <c r="J2" s="123" t="s">
        <v>257</v>
      </c>
    </row>
    <row r="3" spans="1:14" ht="14.1" customHeight="1" x14ac:dyDescent="0.2">
      <c r="A3" s="4" t="s">
        <v>500</v>
      </c>
    </row>
    <row r="4" spans="1:14" ht="14.1" customHeight="1" x14ac:dyDescent="0.2">
      <c r="A4" s="4"/>
    </row>
    <row r="5" spans="1:14" ht="14.1" customHeight="1" x14ac:dyDescent="0.2">
      <c r="A5" s="130"/>
      <c r="B5" s="124" t="s">
        <v>272</v>
      </c>
      <c r="C5" s="124"/>
      <c r="D5" s="124"/>
      <c r="E5" s="130"/>
      <c r="F5" s="124" t="s">
        <v>487</v>
      </c>
      <c r="G5" s="124"/>
      <c r="H5" s="124"/>
    </row>
    <row r="6" spans="1:14" s="10" customFormat="1" ht="14.1" customHeight="1" x14ac:dyDescent="0.15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4" ht="14.1" customHeight="1" x14ac:dyDescent="0.2">
      <c r="A7" s="19"/>
      <c r="B7" s="11"/>
      <c r="C7" s="11"/>
    </row>
    <row r="8" spans="1:14" ht="14.1" customHeight="1" x14ac:dyDescent="0.2">
      <c r="A8" s="148" t="s">
        <v>526</v>
      </c>
      <c r="B8" s="15">
        <v>3622</v>
      </c>
      <c r="C8" s="15">
        <v>1575</v>
      </c>
      <c r="D8" s="15">
        <v>2047</v>
      </c>
      <c r="E8" s="13"/>
      <c r="F8" s="12">
        <f>SUM(F10:F28)</f>
        <v>3684</v>
      </c>
      <c r="G8" s="12">
        <f t="shared" ref="G8:H8" si="0">SUM(G10:G28)</f>
        <v>1578</v>
      </c>
      <c r="H8" s="12">
        <f t="shared" si="0"/>
        <v>2106</v>
      </c>
      <c r="I8" s="15"/>
      <c r="J8" s="166"/>
      <c r="K8" s="116"/>
      <c r="M8" s="116"/>
      <c r="N8" s="116"/>
    </row>
    <row r="9" spans="1:14" ht="14.1" customHeight="1" x14ac:dyDescent="0.2">
      <c r="A9" s="144"/>
      <c r="B9" s="25"/>
      <c r="C9" s="25"/>
      <c r="D9" s="25"/>
      <c r="E9" s="13"/>
      <c r="F9" s="49"/>
      <c r="G9" s="25"/>
      <c r="H9" s="25"/>
      <c r="I9" s="25"/>
      <c r="J9" s="166"/>
      <c r="K9" s="116"/>
      <c r="M9" s="116"/>
      <c r="N9" s="116"/>
    </row>
    <row r="10" spans="1:14" ht="14.1" customHeight="1" x14ac:dyDescent="0.2">
      <c r="A10" s="9" t="s">
        <v>352</v>
      </c>
      <c r="B10" s="15">
        <v>566</v>
      </c>
      <c r="C10" s="15">
        <v>290</v>
      </c>
      <c r="D10" s="15">
        <v>276</v>
      </c>
      <c r="E10" s="15"/>
      <c r="F10" s="15">
        <f>G10+H10</f>
        <v>533</v>
      </c>
      <c r="G10" s="15">
        <v>267</v>
      </c>
      <c r="H10" s="15">
        <v>266</v>
      </c>
      <c r="I10" s="165"/>
      <c r="J10" s="166"/>
      <c r="K10" s="116"/>
      <c r="M10" s="116"/>
      <c r="N10" s="116"/>
    </row>
    <row r="11" spans="1:14" ht="14.1" customHeight="1" x14ac:dyDescent="0.2">
      <c r="A11" s="9" t="s">
        <v>14</v>
      </c>
      <c r="B11" s="15">
        <v>216</v>
      </c>
      <c r="C11" s="15">
        <v>85</v>
      </c>
      <c r="D11" s="15">
        <v>131</v>
      </c>
      <c r="E11" s="15"/>
      <c r="F11" s="15">
        <f t="shared" ref="F11:F28" si="1">G11+H11</f>
        <v>218</v>
      </c>
      <c r="G11" s="15">
        <v>89</v>
      </c>
      <c r="H11" s="15">
        <v>129</v>
      </c>
      <c r="I11" s="165"/>
      <c r="J11" s="166"/>
      <c r="K11" s="116"/>
      <c r="M11" s="116"/>
      <c r="N11" s="116"/>
    </row>
    <row r="12" spans="1:14" ht="14.1" customHeight="1" x14ac:dyDescent="0.2">
      <c r="A12" s="9" t="s">
        <v>353</v>
      </c>
      <c r="B12" s="15">
        <v>175</v>
      </c>
      <c r="C12" s="15">
        <v>39</v>
      </c>
      <c r="D12" s="15">
        <v>136</v>
      </c>
      <c r="E12" s="15"/>
      <c r="F12" s="15">
        <f t="shared" si="1"/>
        <v>189</v>
      </c>
      <c r="G12" s="15">
        <v>41</v>
      </c>
      <c r="H12" s="15">
        <v>148</v>
      </c>
      <c r="I12" s="165"/>
      <c r="J12" s="166"/>
      <c r="K12" s="116"/>
      <c r="M12" s="116"/>
      <c r="N12" s="116"/>
    </row>
    <row r="13" spans="1:14" ht="14.1" customHeight="1" x14ac:dyDescent="0.2">
      <c r="A13" s="9" t="s">
        <v>365</v>
      </c>
      <c r="B13" s="15">
        <v>88</v>
      </c>
      <c r="C13" s="15">
        <v>32</v>
      </c>
      <c r="D13" s="15">
        <v>56</v>
      </c>
      <c r="E13" s="15"/>
      <c r="F13" s="15">
        <f t="shared" si="1"/>
        <v>86</v>
      </c>
      <c r="G13" s="15">
        <v>34</v>
      </c>
      <c r="H13" s="15">
        <v>52</v>
      </c>
      <c r="I13" s="165"/>
      <c r="J13" s="166"/>
      <c r="K13" s="116"/>
      <c r="M13" s="116"/>
      <c r="N13" s="116"/>
    </row>
    <row r="14" spans="1:14" ht="14.1" customHeight="1" x14ac:dyDescent="0.2">
      <c r="A14" s="9" t="s">
        <v>354</v>
      </c>
      <c r="B14" s="15">
        <v>301</v>
      </c>
      <c r="C14" s="15">
        <v>17</v>
      </c>
      <c r="D14" s="15">
        <v>284</v>
      </c>
      <c r="E14" s="15"/>
      <c r="F14" s="15">
        <f t="shared" si="1"/>
        <v>310</v>
      </c>
      <c r="G14" s="15">
        <v>19</v>
      </c>
      <c r="H14" s="15">
        <v>291</v>
      </c>
      <c r="I14" s="165"/>
      <c r="J14" s="166"/>
      <c r="K14" s="116"/>
      <c r="M14" s="116"/>
      <c r="N14" s="116"/>
    </row>
    <row r="15" spans="1:14" ht="14.1" customHeight="1" x14ac:dyDescent="0.2">
      <c r="A15" s="9" t="s">
        <v>355</v>
      </c>
      <c r="B15" s="15">
        <v>578</v>
      </c>
      <c r="C15" s="15">
        <v>231</v>
      </c>
      <c r="D15" s="15">
        <v>347</v>
      </c>
      <c r="E15" s="15"/>
      <c r="F15" s="15">
        <f t="shared" si="1"/>
        <v>587</v>
      </c>
      <c r="G15" s="15">
        <v>221</v>
      </c>
      <c r="H15" s="15">
        <v>366</v>
      </c>
      <c r="I15" s="165"/>
      <c r="J15" s="166"/>
      <c r="K15" s="116"/>
      <c r="M15" s="116"/>
      <c r="N15" s="116"/>
    </row>
    <row r="16" spans="1:14" ht="14.1" customHeight="1" x14ac:dyDescent="0.2">
      <c r="A16" s="9" t="s">
        <v>356</v>
      </c>
      <c r="B16" s="15">
        <v>97</v>
      </c>
      <c r="C16" s="15">
        <v>23</v>
      </c>
      <c r="D16" s="15">
        <v>74</v>
      </c>
      <c r="E16" s="15"/>
      <c r="F16" s="15">
        <f t="shared" si="1"/>
        <v>101</v>
      </c>
      <c r="G16" s="15">
        <v>22</v>
      </c>
      <c r="H16" s="15">
        <v>79</v>
      </c>
      <c r="I16" s="165"/>
      <c r="J16" s="166"/>
      <c r="K16" s="116"/>
      <c r="M16" s="116"/>
      <c r="N16" s="116"/>
    </row>
    <row r="17" spans="1:14" ht="14.1" customHeight="1" x14ac:dyDescent="0.2">
      <c r="A17" s="9" t="s">
        <v>357</v>
      </c>
      <c r="B17" s="15">
        <v>309</v>
      </c>
      <c r="C17" s="15">
        <v>40</v>
      </c>
      <c r="D17" s="15">
        <v>269</v>
      </c>
      <c r="E17" s="15"/>
      <c r="F17" s="15">
        <f t="shared" si="1"/>
        <v>316</v>
      </c>
      <c r="G17" s="15">
        <v>37</v>
      </c>
      <c r="H17" s="15">
        <v>279</v>
      </c>
      <c r="I17" s="165"/>
      <c r="J17" s="166"/>
      <c r="K17" s="116"/>
      <c r="M17" s="116"/>
      <c r="N17" s="116"/>
    </row>
    <row r="18" spans="1:14" ht="14.1" customHeight="1" x14ac:dyDescent="0.2">
      <c r="A18" s="9" t="s">
        <v>358</v>
      </c>
      <c r="B18" s="15">
        <v>100</v>
      </c>
      <c r="C18" s="15">
        <v>26</v>
      </c>
      <c r="D18" s="15">
        <v>74</v>
      </c>
      <c r="E18" s="15"/>
      <c r="F18" s="15">
        <f t="shared" si="1"/>
        <v>103</v>
      </c>
      <c r="G18" s="15">
        <v>22</v>
      </c>
      <c r="H18" s="15">
        <v>81</v>
      </c>
      <c r="I18" s="165"/>
      <c r="J18" s="166"/>
      <c r="K18" s="116"/>
      <c r="M18" s="116"/>
      <c r="N18" s="116"/>
    </row>
    <row r="19" spans="1:14" ht="14.1" customHeight="1" x14ac:dyDescent="0.2">
      <c r="A19" s="9" t="s">
        <v>359</v>
      </c>
      <c r="B19" s="15">
        <v>90</v>
      </c>
      <c r="C19" s="15">
        <v>60</v>
      </c>
      <c r="D19" s="15">
        <v>30</v>
      </c>
      <c r="E19" s="15"/>
      <c r="F19" s="15">
        <f t="shared" si="1"/>
        <v>95</v>
      </c>
      <c r="G19" s="15">
        <v>63</v>
      </c>
      <c r="H19" s="15">
        <v>32</v>
      </c>
      <c r="I19" s="165"/>
      <c r="J19" s="166"/>
      <c r="K19" s="116"/>
      <c r="M19" s="116"/>
      <c r="N19" s="116"/>
    </row>
    <row r="20" spans="1:14" ht="14.1" customHeight="1" x14ac:dyDescent="0.2">
      <c r="A20" s="9" t="s">
        <v>360</v>
      </c>
      <c r="B20" s="15">
        <v>86</v>
      </c>
      <c r="C20" s="15">
        <v>17</v>
      </c>
      <c r="D20" s="15">
        <v>69</v>
      </c>
      <c r="E20" s="15"/>
      <c r="F20" s="15">
        <f t="shared" si="1"/>
        <v>84</v>
      </c>
      <c r="G20" s="15">
        <v>14</v>
      </c>
      <c r="H20" s="15">
        <v>70</v>
      </c>
      <c r="I20" s="165"/>
      <c r="J20" s="166"/>
      <c r="K20" s="116"/>
      <c r="M20" s="116"/>
      <c r="N20" s="116"/>
    </row>
    <row r="21" spans="1:14" ht="14.1" customHeight="1" x14ac:dyDescent="0.2">
      <c r="A21" s="9" t="s">
        <v>189</v>
      </c>
      <c r="B21" s="15">
        <v>78</v>
      </c>
      <c r="C21" s="15">
        <v>40</v>
      </c>
      <c r="D21" s="15">
        <v>38</v>
      </c>
      <c r="E21" s="15"/>
      <c r="F21" s="15">
        <f t="shared" si="1"/>
        <v>82</v>
      </c>
      <c r="G21" s="15">
        <v>48</v>
      </c>
      <c r="H21" s="15">
        <v>34</v>
      </c>
      <c r="I21" s="165"/>
      <c r="J21" s="166"/>
      <c r="K21" s="116"/>
      <c r="M21" s="116"/>
      <c r="N21" s="116"/>
    </row>
    <row r="22" spans="1:14" ht="14.1" customHeight="1" x14ac:dyDescent="0.2">
      <c r="A22" s="9" t="s">
        <v>54</v>
      </c>
      <c r="B22" s="15">
        <v>149</v>
      </c>
      <c r="C22" s="15">
        <v>63</v>
      </c>
      <c r="D22" s="15">
        <v>86</v>
      </c>
      <c r="E22" s="15"/>
      <c r="F22" s="15">
        <f t="shared" si="1"/>
        <v>142</v>
      </c>
      <c r="G22" s="15">
        <v>56</v>
      </c>
      <c r="H22" s="15">
        <v>86</v>
      </c>
      <c r="I22" s="165"/>
      <c r="J22" s="166"/>
      <c r="K22" s="116"/>
      <c r="M22" s="116"/>
      <c r="N22" s="116"/>
    </row>
    <row r="23" spans="1:14" ht="14.1" customHeight="1" x14ac:dyDescent="0.2">
      <c r="A23" s="145" t="s">
        <v>361</v>
      </c>
      <c r="B23" s="15">
        <v>98</v>
      </c>
      <c r="C23" s="15">
        <v>51</v>
      </c>
      <c r="D23" s="15">
        <v>47</v>
      </c>
      <c r="E23" s="15"/>
      <c r="F23" s="15">
        <f t="shared" si="1"/>
        <v>112</v>
      </c>
      <c r="G23" s="15">
        <v>58</v>
      </c>
      <c r="H23" s="15">
        <v>54</v>
      </c>
      <c r="I23" s="165"/>
      <c r="J23" s="166"/>
      <c r="K23" s="116"/>
      <c r="M23" s="116"/>
      <c r="N23" s="116"/>
    </row>
    <row r="24" spans="1:14" ht="14.1" customHeight="1" x14ac:dyDescent="0.2">
      <c r="A24" s="9" t="s">
        <v>362</v>
      </c>
      <c r="B24" s="15">
        <v>165</v>
      </c>
      <c r="C24" s="15">
        <v>137</v>
      </c>
      <c r="D24" s="15">
        <v>28</v>
      </c>
      <c r="E24" s="15"/>
      <c r="F24" s="15">
        <f t="shared" si="1"/>
        <v>174</v>
      </c>
      <c r="G24" s="15">
        <v>142</v>
      </c>
      <c r="H24" s="15">
        <v>32</v>
      </c>
      <c r="I24" s="165"/>
      <c r="J24" s="166"/>
      <c r="K24" s="116"/>
      <c r="M24" s="116"/>
      <c r="N24" s="116"/>
    </row>
    <row r="25" spans="1:14" ht="14.1" customHeight="1" x14ac:dyDescent="0.2">
      <c r="A25" s="9" t="s">
        <v>363</v>
      </c>
      <c r="B25" s="15">
        <v>124</v>
      </c>
      <c r="C25" s="15">
        <v>78</v>
      </c>
      <c r="D25" s="15">
        <v>46</v>
      </c>
      <c r="E25" s="15"/>
      <c r="F25" s="15">
        <f t="shared" si="1"/>
        <v>130</v>
      </c>
      <c r="G25" s="15">
        <v>86</v>
      </c>
      <c r="H25" s="15">
        <v>44</v>
      </c>
      <c r="I25" s="165"/>
      <c r="J25" s="166"/>
      <c r="K25" s="116"/>
      <c r="M25" s="116"/>
      <c r="N25" s="116"/>
    </row>
    <row r="26" spans="1:14" ht="14.1" customHeight="1" x14ac:dyDescent="0.2">
      <c r="A26" s="145" t="s">
        <v>13</v>
      </c>
      <c r="B26" s="15">
        <v>233</v>
      </c>
      <c r="C26" s="15">
        <v>198</v>
      </c>
      <c r="D26" s="15">
        <v>35</v>
      </c>
      <c r="E26" s="15"/>
      <c r="F26" s="15">
        <f t="shared" si="1"/>
        <v>230</v>
      </c>
      <c r="G26" s="15">
        <v>195</v>
      </c>
      <c r="H26" s="15">
        <v>35</v>
      </c>
      <c r="I26" s="165"/>
      <c r="J26" s="166"/>
      <c r="K26" s="116"/>
      <c r="M26" s="116"/>
      <c r="N26" s="116"/>
    </row>
    <row r="27" spans="1:14" ht="14.1" customHeight="1" x14ac:dyDescent="0.2">
      <c r="A27" s="9" t="s">
        <v>51</v>
      </c>
      <c r="B27" s="15">
        <v>80</v>
      </c>
      <c r="C27" s="15">
        <v>70</v>
      </c>
      <c r="D27" s="15">
        <v>10</v>
      </c>
      <c r="E27" s="15"/>
      <c r="F27" s="15">
        <f t="shared" si="1"/>
        <v>88</v>
      </c>
      <c r="G27" s="15">
        <v>74</v>
      </c>
      <c r="H27" s="15">
        <v>14</v>
      </c>
      <c r="I27" s="165"/>
      <c r="J27" s="166"/>
      <c r="K27" s="116"/>
      <c r="M27" s="116"/>
      <c r="N27" s="116"/>
    </row>
    <row r="28" spans="1:14" ht="14.1" customHeight="1" x14ac:dyDescent="0.2">
      <c r="A28" s="9" t="s">
        <v>364</v>
      </c>
      <c r="B28" s="15">
        <v>89</v>
      </c>
      <c r="C28" s="15">
        <v>78</v>
      </c>
      <c r="D28" s="15">
        <v>11</v>
      </c>
      <c r="E28" s="15"/>
      <c r="F28" s="15">
        <f t="shared" si="1"/>
        <v>104</v>
      </c>
      <c r="G28" s="15">
        <v>90</v>
      </c>
      <c r="H28" s="15">
        <v>14</v>
      </c>
      <c r="I28" s="165"/>
      <c r="J28" s="166"/>
      <c r="K28" s="116"/>
      <c r="M28" s="116"/>
      <c r="N28" s="116"/>
    </row>
    <row r="29" spans="1:14" ht="14.1" customHeight="1" x14ac:dyDescent="0.2">
      <c r="A29" s="40"/>
      <c r="B29" s="146"/>
      <c r="C29" s="146"/>
      <c r="D29" s="146"/>
      <c r="E29" s="146"/>
      <c r="F29" s="146"/>
      <c r="G29" s="146"/>
      <c r="H29" s="146"/>
      <c r="I29" s="139"/>
      <c r="J29" s="139"/>
      <c r="K29" s="138"/>
    </row>
    <row r="30" spans="1:14" ht="14.1" customHeight="1" x14ac:dyDescent="0.2">
      <c r="A30" s="18" t="s">
        <v>0</v>
      </c>
      <c r="B30" s="147"/>
      <c r="C30" s="147"/>
      <c r="D30" s="147"/>
      <c r="E30" s="147"/>
      <c r="F30" s="147"/>
      <c r="G30" s="147"/>
      <c r="H30" s="147"/>
      <c r="I30" s="139"/>
      <c r="J30" s="139"/>
      <c r="K30" s="138"/>
    </row>
    <row r="31" spans="1:14" ht="14.1" customHeight="1" x14ac:dyDescent="0.2">
      <c r="F31" s="3"/>
      <c r="I31" s="139"/>
      <c r="J31" s="139"/>
      <c r="K31" s="138"/>
    </row>
    <row r="32" spans="1:14" ht="14.1" customHeight="1" x14ac:dyDescent="0.2">
      <c r="F32" s="3"/>
      <c r="I32" s="139"/>
      <c r="J32" s="139"/>
      <c r="K32" s="138"/>
    </row>
    <row r="33" spans="6:11" ht="14.1" customHeight="1" x14ac:dyDescent="0.2">
      <c r="F33" s="3"/>
      <c r="I33" s="139"/>
      <c r="J33" s="139"/>
      <c r="K33" s="138"/>
    </row>
    <row r="34" spans="6:11" ht="14.1" customHeight="1" x14ac:dyDescent="0.2">
      <c r="F34" s="3"/>
      <c r="I34" s="139"/>
      <c r="J34" s="139"/>
      <c r="K34" s="138"/>
    </row>
    <row r="35" spans="6:11" ht="14.1" customHeight="1" x14ac:dyDescent="0.2">
      <c r="F35" s="3"/>
      <c r="I35" s="139"/>
      <c r="J35" s="139"/>
      <c r="K35" s="138"/>
    </row>
    <row r="36" spans="6:11" ht="14.1" customHeight="1" x14ac:dyDescent="0.2">
      <c r="F36" s="3"/>
      <c r="I36" s="139"/>
      <c r="J36" s="139"/>
      <c r="K36" s="138"/>
    </row>
    <row r="37" spans="6:11" ht="14.1" customHeight="1" x14ac:dyDescent="0.2">
      <c r="F37" s="3"/>
      <c r="I37" s="15"/>
      <c r="J37" s="15"/>
    </row>
    <row r="38" spans="6:11" ht="14.1" customHeight="1" x14ac:dyDescent="0.2">
      <c r="F38" s="3"/>
      <c r="I38" s="139"/>
      <c r="J38" s="139"/>
    </row>
    <row r="39" spans="6:11" ht="14.1" customHeight="1" x14ac:dyDescent="0.2">
      <c r="F39" s="3"/>
      <c r="I39" s="138"/>
      <c r="J39" s="140"/>
    </row>
    <row r="40" spans="6:11" ht="14.1" customHeight="1" x14ac:dyDescent="0.2">
      <c r="F40" s="3"/>
      <c r="I40" s="141"/>
      <c r="J40" s="139"/>
    </row>
    <row r="41" spans="6:11" ht="14.1" customHeight="1" x14ac:dyDescent="0.2">
      <c r="F41" s="3"/>
      <c r="I41" s="139"/>
      <c r="J41" s="139"/>
    </row>
    <row r="42" spans="6:11" ht="14.1" customHeight="1" x14ac:dyDescent="0.2">
      <c r="F42" s="3"/>
      <c r="I42" s="139"/>
      <c r="J42" s="139"/>
    </row>
    <row r="43" spans="6:11" ht="14.1" customHeight="1" x14ac:dyDescent="0.2">
      <c r="F43" s="3"/>
      <c r="I43" s="139"/>
      <c r="J43" s="139"/>
    </row>
    <row r="44" spans="6:11" ht="14.1" customHeight="1" x14ac:dyDescent="0.2">
      <c r="F44" s="3"/>
      <c r="I44" s="139"/>
      <c r="J44" s="139"/>
    </row>
    <row r="45" spans="6:11" ht="14.1" customHeight="1" x14ac:dyDescent="0.2">
      <c r="F45" s="3"/>
      <c r="I45" s="138"/>
      <c r="J45" s="140"/>
    </row>
    <row r="46" spans="6:11" ht="14.1" customHeight="1" x14ac:dyDescent="0.2">
      <c r="F46" s="3"/>
      <c r="I46" s="141"/>
      <c r="J46" s="139"/>
    </row>
    <row r="47" spans="6:11" ht="14.1" customHeight="1" x14ac:dyDescent="0.2">
      <c r="F47" s="3"/>
      <c r="I47" s="139"/>
      <c r="J47" s="139"/>
    </row>
    <row r="48" spans="6:11" ht="14.1" customHeight="1" x14ac:dyDescent="0.2">
      <c r="F48" s="3"/>
      <c r="I48" s="139"/>
      <c r="J48" s="139"/>
    </row>
    <row r="49" spans="1:10" ht="14.1" customHeight="1" x14ac:dyDescent="0.2">
      <c r="F49" s="3"/>
      <c r="I49" s="139"/>
      <c r="J49" s="139"/>
    </row>
    <row r="50" spans="1:10" ht="14.1" customHeight="1" x14ac:dyDescent="0.2">
      <c r="F50" s="3"/>
      <c r="I50" s="139"/>
      <c r="J50" s="139"/>
    </row>
    <row r="51" spans="1:10" ht="14.1" customHeight="1" x14ac:dyDescent="0.2">
      <c r="F51" s="3"/>
      <c r="I51" s="139"/>
      <c r="J51" s="139"/>
    </row>
    <row r="52" spans="1:10" ht="14.1" customHeight="1" x14ac:dyDescent="0.2">
      <c r="F52" s="3"/>
      <c r="I52" s="139"/>
      <c r="J52" s="139"/>
    </row>
    <row r="53" spans="1:10" ht="14.1" customHeight="1" x14ac:dyDescent="0.2">
      <c r="F53" s="3"/>
      <c r="I53" s="142"/>
      <c r="J53" s="143"/>
    </row>
    <row r="54" spans="1:10" ht="14.1" customHeight="1" x14ac:dyDescent="0.2">
      <c r="F54" s="3"/>
      <c r="I54" s="141"/>
      <c r="J54" s="139"/>
    </row>
    <row r="55" spans="1:10" ht="12.95" customHeight="1" x14ac:dyDescent="0.2">
      <c r="F55" s="3"/>
      <c r="I55" s="138"/>
      <c r="J55" s="138"/>
    </row>
    <row r="56" spans="1:10" ht="11.25" customHeight="1" x14ac:dyDescent="0.2">
      <c r="F56" s="3"/>
      <c r="I56" s="138"/>
      <c r="J56" s="138"/>
    </row>
    <row r="57" spans="1:10" ht="11.25" customHeight="1" x14ac:dyDescent="0.2">
      <c r="F57" s="3"/>
      <c r="I57" s="138"/>
      <c r="J57" s="138"/>
    </row>
    <row r="58" spans="1:10" ht="11.25" customHeight="1" x14ac:dyDescent="0.2">
      <c r="F58" s="3"/>
      <c r="I58" s="138"/>
      <c r="J58" s="138"/>
    </row>
    <row r="59" spans="1:10" ht="11.25" customHeight="1" x14ac:dyDescent="0.2">
      <c r="F59" s="3"/>
    </row>
    <row r="60" spans="1:10" ht="11.25" customHeight="1" x14ac:dyDescent="0.2">
      <c r="F60" s="3"/>
    </row>
    <row r="61" spans="1:10" ht="11.25" customHeight="1" x14ac:dyDescent="0.2">
      <c r="F61" s="3"/>
    </row>
    <row r="62" spans="1:10" ht="11.25" customHeight="1" x14ac:dyDescent="0.2">
      <c r="F62" s="3"/>
    </row>
    <row r="63" spans="1:10" ht="11.25" customHeight="1" x14ac:dyDescent="0.2">
      <c r="A63" s="10"/>
      <c r="B63" s="10"/>
    </row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spans="1:3" ht="14.1" customHeight="1" x14ac:dyDescent="0.2"/>
    <row r="82" spans="1:3" ht="14.1" customHeight="1" x14ac:dyDescent="0.2">
      <c r="A82" s="19"/>
      <c r="B82" s="12"/>
      <c r="C82" s="12"/>
    </row>
    <row r="83" spans="1:3" ht="14.1" customHeight="1" x14ac:dyDescent="0.2">
      <c r="A83" s="19"/>
      <c r="B83" s="11"/>
      <c r="C83" s="11"/>
    </row>
    <row r="84" spans="1:3" ht="14.1" customHeight="1" x14ac:dyDescent="0.2">
      <c r="A84" s="28"/>
      <c r="B84" s="11"/>
      <c r="C84" s="11"/>
    </row>
    <row r="85" spans="1:3" ht="14.1" customHeight="1" x14ac:dyDescent="0.2">
      <c r="A85" s="21"/>
      <c r="B85" s="11"/>
      <c r="C85" s="11"/>
    </row>
    <row r="86" spans="1:3" ht="14.1" customHeight="1" x14ac:dyDescent="0.2">
      <c r="A86" s="19"/>
      <c r="B86" s="11"/>
      <c r="C86" s="11"/>
    </row>
    <row r="87" spans="1:3" ht="14.1" customHeight="1" x14ac:dyDescent="0.2">
      <c r="A87" s="19"/>
      <c r="B87" s="11"/>
      <c r="C87" s="11"/>
    </row>
    <row r="88" spans="1:3" ht="14.1" customHeight="1" x14ac:dyDescent="0.2">
      <c r="A88" s="19"/>
      <c r="B88" s="11"/>
      <c r="C88" s="11"/>
    </row>
    <row r="89" spans="1:3" ht="14.1" customHeight="1" x14ac:dyDescent="0.2"/>
    <row r="90" spans="1:3" ht="14.1" customHeight="1" x14ac:dyDescent="0.2"/>
    <row r="91" spans="1:3" ht="14.1" customHeight="1" x14ac:dyDescent="0.2"/>
    <row r="92" spans="1:3" ht="14.1" customHeight="1" x14ac:dyDescent="0.2"/>
    <row r="93" spans="1:3" ht="14.1" customHeight="1" x14ac:dyDescent="0.2"/>
    <row r="94" spans="1:3" ht="14.1" customHeight="1" x14ac:dyDescent="0.2"/>
    <row r="95" spans="1:3" ht="14.1" customHeight="1" x14ac:dyDescent="0.2"/>
    <row r="96" spans="1:3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14.1" customHeight="1" x14ac:dyDescent="0.2"/>
    <row r="335" ht="14.1" customHeight="1" x14ac:dyDescent="0.2"/>
  </sheetData>
  <phoneticPr fontId="1" type="noConversion"/>
  <conditionalFormatting sqref="K8:K28">
    <cfRule type="colorScale" priority="4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N10:N28">
    <cfRule type="colorScale" priority="3">
      <colorScale>
        <cfvo type="min"/>
        <cfvo type="max"/>
        <color rgb="FFFCFCFF"/>
        <color rgb="FF63BE7B"/>
      </colorScale>
    </cfRule>
  </conditionalFormatting>
  <conditionalFormatting sqref="M10:M28">
    <cfRule type="colorScale" priority="2">
      <colorScale>
        <cfvo type="min"/>
        <cfvo type="max"/>
        <color rgb="FFFFEF9C"/>
        <color rgb="FF63BE7B"/>
      </colorScale>
    </cfRule>
  </conditionalFormatting>
  <conditionalFormatting sqref="J8:J28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N311"/>
  <sheetViews>
    <sheetView zoomScaleNormal="100" zoomScaleSheetLayoutView="40" workbookViewId="0">
      <selection activeCell="K41" sqref="K41"/>
    </sheetView>
  </sheetViews>
  <sheetFormatPr baseColWidth="10" defaultColWidth="7.42578125" defaultRowHeight="11.25" customHeight="1" x14ac:dyDescent="0.2"/>
  <cols>
    <col min="1" max="1" width="46.28515625" style="3" customWidth="1"/>
    <col min="2" max="4" width="7.28515625" style="3" customWidth="1"/>
    <col min="5" max="5" width="3.42578125" style="3" customWidth="1"/>
    <col min="6" max="6" width="6.7109375" style="3" customWidth="1"/>
    <col min="7" max="7" width="7.140625" style="3" customWidth="1"/>
    <col min="8" max="8" width="6.7109375" style="94" customWidth="1"/>
    <col min="9" max="12" width="7.42578125" style="3" customWidth="1"/>
    <col min="13" max="16383" width="7.42578125" style="3"/>
    <col min="16384" max="16384" width="22.5703125" style="3" customWidth="1"/>
  </cols>
  <sheetData>
    <row r="1" spans="1:14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4" ht="14.1" customHeight="1" x14ac:dyDescent="0.2">
      <c r="H2" s="3"/>
      <c r="J2" s="123" t="s">
        <v>257</v>
      </c>
    </row>
    <row r="3" spans="1:14" ht="14.1" customHeight="1" x14ac:dyDescent="0.2">
      <c r="A3" s="4" t="s">
        <v>527</v>
      </c>
      <c r="F3" s="94"/>
      <c r="H3" s="3"/>
    </row>
    <row r="4" spans="1:14" ht="14.1" customHeight="1" x14ac:dyDescent="0.2">
      <c r="A4" s="4"/>
      <c r="F4" s="94"/>
      <c r="H4" s="3"/>
    </row>
    <row r="5" spans="1:14" ht="14.1" customHeight="1" x14ac:dyDescent="0.2">
      <c r="A5" s="130"/>
      <c r="B5" s="124" t="s">
        <v>272</v>
      </c>
      <c r="C5" s="124"/>
      <c r="D5" s="124"/>
      <c r="E5" s="130"/>
      <c r="F5" s="124" t="s">
        <v>487</v>
      </c>
      <c r="G5" s="124"/>
      <c r="H5" s="124"/>
    </row>
    <row r="6" spans="1:14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4" ht="14.1" customHeight="1" x14ac:dyDescent="0.2">
      <c r="A7" s="10"/>
      <c r="B7" s="15"/>
      <c r="C7" s="15"/>
      <c r="D7" s="15"/>
      <c r="E7" s="15"/>
      <c r="F7" s="15"/>
      <c r="G7" s="15"/>
      <c r="H7" s="15"/>
    </row>
    <row r="8" spans="1:14" ht="14.1" customHeight="1" x14ac:dyDescent="0.2">
      <c r="A8" s="148" t="s">
        <v>526</v>
      </c>
      <c r="B8" s="15">
        <f>SUM(C8:D8)</f>
        <v>239</v>
      </c>
      <c r="C8" s="15">
        <f>SUM(C10:C33)</f>
        <v>124</v>
      </c>
      <c r="D8" s="15">
        <f>SUM(D10:D33)</f>
        <v>115</v>
      </c>
      <c r="E8" s="15"/>
      <c r="F8" s="15">
        <f>SUM(G8:H8)</f>
        <v>361</v>
      </c>
      <c r="G8" s="15">
        <f>SUM(G10:G33)</f>
        <v>182</v>
      </c>
      <c r="H8" s="15">
        <f>SUM(H10:H33)</f>
        <v>179</v>
      </c>
      <c r="I8" s="12"/>
      <c r="J8" s="166"/>
      <c r="K8" s="166"/>
      <c r="L8" s="15"/>
      <c r="N8" s="116"/>
    </row>
    <row r="9" spans="1:14" ht="14.1" customHeight="1" x14ac:dyDescent="0.2">
      <c r="A9" s="10"/>
      <c r="B9" s="15"/>
      <c r="C9" s="15"/>
      <c r="D9" s="15"/>
      <c r="E9" s="13"/>
      <c r="F9" s="15"/>
      <c r="G9" s="12"/>
      <c r="H9" s="15"/>
      <c r="I9" s="12"/>
      <c r="J9" s="15"/>
      <c r="K9" s="15"/>
      <c r="L9" s="15"/>
    </row>
    <row r="10" spans="1:14" ht="14.1" customHeight="1" x14ac:dyDescent="0.2">
      <c r="A10" s="9" t="s">
        <v>386</v>
      </c>
      <c r="B10" s="15">
        <f>SUM(C10:D10)</f>
        <v>11</v>
      </c>
      <c r="C10" s="15">
        <v>6</v>
      </c>
      <c r="D10" s="15">
        <v>5</v>
      </c>
      <c r="E10" s="15"/>
      <c r="F10" s="15">
        <f>SUM(G10:H10)</f>
        <v>2</v>
      </c>
      <c r="G10" s="15">
        <v>1</v>
      </c>
      <c r="H10" s="15">
        <v>1</v>
      </c>
      <c r="I10" s="12"/>
      <c r="J10" s="15"/>
      <c r="K10" s="15"/>
      <c r="L10" s="15"/>
    </row>
    <row r="11" spans="1:14" ht="14.1" customHeight="1" x14ac:dyDescent="0.2">
      <c r="A11" s="9" t="s">
        <v>366</v>
      </c>
      <c r="B11" s="15">
        <f>SUM(C11:D11)</f>
        <v>3</v>
      </c>
      <c r="C11" s="15">
        <v>2</v>
      </c>
      <c r="D11" s="15">
        <v>1</v>
      </c>
      <c r="E11" s="15"/>
      <c r="F11" s="15" t="s">
        <v>15</v>
      </c>
      <c r="G11" s="15" t="s">
        <v>15</v>
      </c>
      <c r="H11" s="15" t="s">
        <v>15</v>
      </c>
      <c r="I11" s="12"/>
      <c r="J11" s="15"/>
      <c r="K11" s="15"/>
      <c r="L11" s="15"/>
    </row>
    <row r="12" spans="1:14" ht="14.1" customHeight="1" x14ac:dyDescent="0.2">
      <c r="A12" s="9" t="s">
        <v>367</v>
      </c>
      <c r="B12" s="15" t="s">
        <v>15</v>
      </c>
      <c r="C12" s="15" t="s">
        <v>15</v>
      </c>
      <c r="D12" s="15" t="s">
        <v>15</v>
      </c>
      <c r="E12" s="15"/>
      <c r="F12" s="15">
        <f>SUM(G12:H12)</f>
        <v>12</v>
      </c>
      <c r="G12" s="15">
        <v>5</v>
      </c>
      <c r="H12" s="15">
        <v>7</v>
      </c>
      <c r="I12" s="12"/>
      <c r="J12" s="15"/>
      <c r="K12" s="15"/>
      <c r="L12" s="15"/>
    </row>
    <row r="13" spans="1:14" ht="14.1" customHeight="1" x14ac:dyDescent="0.2">
      <c r="A13" s="9" t="s">
        <v>368</v>
      </c>
      <c r="B13" s="15">
        <f>SUM(C13:D13)</f>
        <v>30</v>
      </c>
      <c r="C13" s="15">
        <v>14</v>
      </c>
      <c r="D13" s="15">
        <v>16</v>
      </c>
      <c r="E13" s="15"/>
      <c r="F13" s="15">
        <f>SUM(G13:H13)</f>
        <v>44</v>
      </c>
      <c r="G13" s="15">
        <v>12</v>
      </c>
      <c r="H13" s="15">
        <v>32</v>
      </c>
      <c r="I13" s="12"/>
      <c r="J13" s="15"/>
      <c r="K13" s="15"/>
      <c r="L13" s="15"/>
    </row>
    <row r="14" spans="1:14" ht="14.1" customHeight="1" x14ac:dyDescent="0.2">
      <c r="A14" s="9" t="s">
        <v>369</v>
      </c>
      <c r="B14" s="15" t="s">
        <v>15</v>
      </c>
      <c r="C14" s="15" t="s">
        <v>15</v>
      </c>
      <c r="D14" s="15" t="s">
        <v>15</v>
      </c>
      <c r="E14" s="15"/>
      <c r="F14" s="15">
        <f>SUM(G14:H14)</f>
        <v>15</v>
      </c>
      <c r="G14" s="15">
        <v>7</v>
      </c>
      <c r="H14" s="15">
        <v>8</v>
      </c>
      <c r="I14" s="12"/>
      <c r="J14" s="15"/>
      <c r="K14" s="15"/>
      <c r="L14" s="15"/>
    </row>
    <row r="15" spans="1:14" ht="14.1" customHeight="1" x14ac:dyDescent="0.2">
      <c r="A15" s="9" t="s">
        <v>186</v>
      </c>
      <c r="B15" s="15">
        <f>SUM(C15:D15)</f>
        <v>3</v>
      </c>
      <c r="C15" s="15" t="s">
        <v>15</v>
      </c>
      <c r="D15" s="15">
        <v>3</v>
      </c>
      <c r="E15" s="15"/>
      <c r="F15" s="15">
        <f>SUM(G15:H15)</f>
        <v>1</v>
      </c>
      <c r="G15" s="15" t="s">
        <v>15</v>
      </c>
      <c r="H15" s="15">
        <v>1</v>
      </c>
      <c r="I15" s="12"/>
      <c r="J15" s="15"/>
      <c r="K15" s="15"/>
      <c r="L15" s="15"/>
    </row>
    <row r="16" spans="1:14" ht="14.1" customHeight="1" x14ac:dyDescent="0.2">
      <c r="A16" s="9" t="s">
        <v>185</v>
      </c>
      <c r="B16" s="15">
        <f>SUM(C16:D16)</f>
        <v>10</v>
      </c>
      <c r="C16" s="15">
        <v>6</v>
      </c>
      <c r="D16" s="15">
        <v>4</v>
      </c>
      <c r="E16" s="15"/>
      <c r="F16" s="15" t="s">
        <v>15</v>
      </c>
      <c r="G16" s="15" t="s">
        <v>15</v>
      </c>
      <c r="H16" s="15" t="s">
        <v>15</v>
      </c>
      <c r="I16" s="12"/>
      <c r="J16" s="15"/>
      <c r="K16" s="15"/>
      <c r="L16" s="15"/>
    </row>
    <row r="17" spans="1:12" ht="14.1" customHeight="1" x14ac:dyDescent="0.2">
      <c r="A17" s="9" t="s">
        <v>370</v>
      </c>
      <c r="B17" s="15">
        <f>SUM(C17:D17)</f>
        <v>3</v>
      </c>
      <c r="C17" s="15" t="s">
        <v>15</v>
      </c>
      <c r="D17" s="15">
        <v>3</v>
      </c>
      <c r="E17" s="15"/>
      <c r="F17" s="15">
        <f>SUM(G17:H17)</f>
        <v>1</v>
      </c>
      <c r="G17" s="15" t="s">
        <v>146</v>
      </c>
      <c r="H17" s="15">
        <v>1</v>
      </c>
      <c r="I17" s="12"/>
      <c r="J17" s="15"/>
      <c r="K17" s="15"/>
      <c r="L17" s="15"/>
    </row>
    <row r="18" spans="1:12" ht="14.1" customHeight="1" x14ac:dyDescent="0.2">
      <c r="A18" s="9" t="s">
        <v>371</v>
      </c>
      <c r="B18" s="15" t="s">
        <v>15</v>
      </c>
      <c r="C18" s="15" t="s">
        <v>15</v>
      </c>
      <c r="D18" s="15" t="s">
        <v>15</v>
      </c>
      <c r="E18" s="15"/>
      <c r="F18" s="15">
        <f>SUM(G18:H18)</f>
        <v>12</v>
      </c>
      <c r="G18" s="15">
        <v>8</v>
      </c>
      <c r="H18" s="15">
        <v>4</v>
      </c>
      <c r="I18" s="12"/>
      <c r="J18" s="15"/>
      <c r="K18" s="15"/>
      <c r="L18" s="15"/>
    </row>
    <row r="19" spans="1:12" ht="14.1" customHeight="1" x14ac:dyDescent="0.2">
      <c r="A19" s="9" t="s">
        <v>230</v>
      </c>
      <c r="B19" s="15">
        <f>SUM(C19:D19)</f>
        <v>37</v>
      </c>
      <c r="C19" s="15">
        <v>24</v>
      </c>
      <c r="D19" s="15">
        <v>13</v>
      </c>
      <c r="E19" s="15"/>
      <c r="F19" s="15">
        <f>SUM(G19:H19)</f>
        <v>60</v>
      </c>
      <c r="G19" s="15">
        <v>37</v>
      </c>
      <c r="H19" s="15">
        <v>23</v>
      </c>
      <c r="I19" s="12"/>
      <c r="J19" s="15"/>
      <c r="K19" s="15"/>
      <c r="L19" s="15"/>
    </row>
    <row r="20" spans="1:12" ht="14.1" customHeight="1" x14ac:dyDescent="0.2">
      <c r="A20" s="9" t="s">
        <v>372</v>
      </c>
      <c r="B20" s="15">
        <f>SUM(C20:D20)</f>
        <v>4</v>
      </c>
      <c r="C20" s="15" t="s">
        <v>15</v>
      </c>
      <c r="D20" s="15">
        <v>4</v>
      </c>
      <c r="E20" s="15"/>
      <c r="F20" s="15" t="s">
        <v>15</v>
      </c>
      <c r="G20" s="15" t="s">
        <v>15</v>
      </c>
      <c r="H20" s="15" t="s">
        <v>15</v>
      </c>
      <c r="I20" s="12"/>
      <c r="J20" s="15"/>
      <c r="K20" s="15"/>
      <c r="L20" s="15"/>
    </row>
    <row r="21" spans="1:12" ht="14.1" customHeight="1" x14ac:dyDescent="0.2">
      <c r="A21" s="9" t="s">
        <v>373</v>
      </c>
      <c r="B21" s="15" t="s">
        <v>15</v>
      </c>
      <c r="C21" s="15" t="s">
        <v>15</v>
      </c>
      <c r="D21" s="15" t="s">
        <v>15</v>
      </c>
      <c r="E21" s="15"/>
      <c r="F21" s="15">
        <f t="shared" ref="F21:F33" si="0">SUM(G21:H21)</f>
        <v>19</v>
      </c>
      <c r="G21" s="15">
        <v>8</v>
      </c>
      <c r="H21" s="15">
        <v>11</v>
      </c>
      <c r="I21" s="12"/>
      <c r="J21" s="12"/>
      <c r="L21" s="36"/>
    </row>
    <row r="22" spans="1:12" ht="14.1" customHeight="1" x14ac:dyDescent="0.2">
      <c r="A22" s="9" t="s">
        <v>374</v>
      </c>
      <c r="B22" s="15">
        <f>SUM(C22:D22)</f>
        <v>3</v>
      </c>
      <c r="C22" s="15">
        <v>1</v>
      </c>
      <c r="D22" s="15">
        <v>2</v>
      </c>
      <c r="E22" s="15"/>
      <c r="F22" s="15">
        <f t="shared" si="0"/>
        <v>2</v>
      </c>
      <c r="G22" s="15" t="s">
        <v>15</v>
      </c>
      <c r="H22" s="15">
        <v>2</v>
      </c>
      <c r="I22" s="12"/>
      <c r="J22" s="12"/>
      <c r="K22" s="12"/>
      <c r="L22" s="15"/>
    </row>
    <row r="23" spans="1:12" ht="14.1" customHeight="1" x14ac:dyDescent="0.2">
      <c r="A23" s="9" t="s">
        <v>375</v>
      </c>
      <c r="B23" s="15">
        <f>SUM(C23:D23)</f>
        <v>7</v>
      </c>
      <c r="C23" s="15">
        <v>5</v>
      </c>
      <c r="D23" s="15">
        <v>2</v>
      </c>
      <c r="E23" s="15"/>
      <c r="F23" s="15">
        <f t="shared" si="0"/>
        <v>6</v>
      </c>
      <c r="G23" s="15">
        <v>4</v>
      </c>
      <c r="H23" s="15">
        <v>2</v>
      </c>
      <c r="I23" s="12"/>
      <c r="J23" s="15"/>
      <c r="K23" s="15"/>
      <c r="L23" s="15"/>
    </row>
    <row r="24" spans="1:12" ht="14.1" customHeight="1" x14ac:dyDescent="0.2">
      <c r="A24" s="9" t="s">
        <v>376</v>
      </c>
      <c r="B24" s="15">
        <f>SUM(C24:D24)</f>
        <v>29</v>
      </c>
      <c r="C24" s="15">
        <v>23</v>
      </c>
      <c r="D24" s="15">
        <v>6</v>
      </c>
      <c r="E24" s="15"/>
      <c r="F24" s="15">
        <f t="shared" si="0"/>
        <v>46</v>
      </c>
      <c r="G24" s="15">
        <v>37</v>
      </c>
      <c r="H24" s="15">
        <v>9</v>
      </c>
      <c r="I24" s="12"/>
      <c r="J24" s="15"/>
      <c r="K24" s="15"/>
      <c r="L24" s="15"/>
    </row>
    <row r="25" spans="1:12" ht="14.1" customHeight="1" x14ac:dyDescent="0.2">
      <c r="A25" s="9" t="s">
        <v>377</v>
      </c>
      <c r="B25" s="15" t="s">
        <v>15</v>
      </c>
      <c r="C25" s="15" t="s">
        <v>15</v>
      </c>
      <c r="D25" s="15" t="s">
        <v>15</v>
      </c>
      <c r="E25" s="15"/>
      <c r="F25" s="15">
        <f t="shared" si="0"/>
        <v>13</v>
      </c>
      <c r="G25" s="15">
        <v>12</v>
      </c>
      <c r="H25" s="15">
        <v>1</v>
      </c>
      <c r="I25" s="12"/>
      <c r="J25" s="15"/>
      <c r="K25" s="15"/>
      <c r="L25" s="15"/>
    </row>
    <row r="26" spans="1:12" ht="14.1" customHeight="1" x14ac:dyDescent="0.2">
      <c r="A26" s="9" t="s">
        <v>378</v>
      </c>
      <c r="B26" s="15" t="s">
        <v>15</v>
      </c>
      <c r="C26" s="15" t="s">
        <v>15</v>
      </c>
      <c r="D26" s="15" t="s">
        <v>15</v>
      </c>
      <c r="E26" s="15"/>
      <c r="F26" s="15">
        <f t="shared" si="0"/>
        <v>13</v>
      </c>
      <c r="G26" s="15">
        <v>9</v>
      </c>
      <c r="H26" s="15">
        <v>4</v>
      </c>
      <c r="I26" s="12"/>
      <c r="J26" s="15"/>
      <c r="K26" s="15"/>
      <c r="L26" s="15"/>
    </row>
    <row r="27" spans="1:12" ht="14.1" customHeight="1" x14ac:dyDescent="0.2">
      <c r="A27" s="9" t="s">
        <v>385</v>
      </c>
      <c r="B27" s="15">
        <f t="shared" ref="B27:B33" si="1">SUM(C27:D27)</f>
        <v>8</v>
      </c>
      <c r="C27" s="15">
        <v>2</v>
      </c>
      <c r="D27" s="15">
        <v>6</v>
      </c>
      <c r="E27" s="15"/>
      <c r="F27" s="15">
        <f t="shared" si="0"/>
        <v>13</v>
      </c>
      <c r="G27" s="15">
        <v>5</v>
      </c>
      <c r="H27" s="15">
        <v>8</v>
      </c>
      <c r="I27" s="12"/>
      <c r="J27" s="12"/>
    </row>
    <row r="28" spans="1:12" ht="14.1" customHeight="1" x14ac:dyDescent="0.2">
      <c r="A28" s="9" t="s">
        <v>384</v>
      </c>
      <c r="B28" s="15">
        <f t="shared" si="1"/>
        <v>13</v>
      </c>
      <c r="C28" s="15">
        <v>5</v>
      </c>
      <c r="D28" s="15">
        <v>8</v>
      </c>
      <c r="E28" s="15"/>
      <c r="F28" s="15">
        <f t="shared" si="0"/>
        <v>11</v>
      </c>
      <c r="G28" s="15">
        <v>6</v>
      </c>
      <c r="H28" s="15">
        <v>5</v>
      </c>
      <c r="I28" s="11"/>
      <c r="J28" s="12"/>
      <c r="K28" s="12"/>
      <c r="L28" s="12"/>
    </row>
    <row r="29" spans="1:12" ht="14.1" customHeight="1" x14ac:dyDescent="0.2">
      <c r="A29" s="9" t="s">
        <v>383</v>
      </c>
      <c r="B29" s="15">
        <f t="shared" si="1"/>
        <v>16</v>
      </c>
      <c r="C29" s="15">
        <v>8</v>
      </c>
      <c r="D29" s="15">
        <v>8</v>
      </c>
      <c r="E29" s="15"/>
      <c r="F29" s="15">
        <f t="shared" si="0"/>
        <v>20</v>
      </c>
      <c r="G29" s="15">
        <v>13</v>
      </c>
      <c r="H29" s="15">
        <v>7</v>
      </c>
      <c r="I29" s="12"/>
      <c r="J29" s="15"/>
      <c r="K29" s="15"/>
      <c r="L29" s="15"/>
    </row>
    <row r="30" spans="1:12" ht="14.1" customHeight="1" x14ac:dyDescent="0.2">
      <c r="A30" s="9" t="s">
        <v>382</v>
      </c>
      <c r="B30" s="15">
        <f t="shared" si="1"/>
        <v>17</v>
      </c>
      <c r="C30" s="15">
        <v>4</v>
      </c>
      <c r="D30" s="15">
        <v>13</v>
      </c>
      <c r="E30" s="15"/>
      <c r="F30" s="15">
        <f t="shared" si="0"/>
        <v>29</v>
      </c>
      <c r="G30" s="15">
        <v>5</v>
      </c>
      <c r="H30" s="15">
        <v>24</v>
      </c>
      <c r="I30" s="49"/>
      <c r="J30" s="15"/>
      <c r="K30" s="15"/>
      <c r="L30" s="15"/>
    </row>
    <row r="31" spans="1:12" ht="14.1" customHeight="1" x14ac:dyDescent="0.2">
      <c r="A31" s="9" t="s">
        <v>381</v>
      </c>
      <c r="B31" s="15">
        <f t="shared" si="1"/>
        <v>15</v>
      </c>
      <c r="C31" s="15">
        <v>4</v>
      </c>
      <c r="D31" s="15">
        <v>11</v>
      </c>
      <c r="E31" s="15"/>
      <c r="F31" s="15">
        <f t="shared" si="0"/>
        <v>19</v>
      </c>
      <c r="G31" s="15">
        <v>3</v>
      </c>
      <c r="H31" s="15">
        <v>16</v>
      </c>
      <c r="I31" s="12"/>
      <c r="J31" s="15"/>
      <c r="K31" s="15"/>
      <c r="L31" s="15"/>
    </row>
    <row r="32" spans="1:12" ht="14.1" customHeight="1" x14ac:dyDescent="0.2">
      <c r="A32" s="9" t="s">
        <v>379</v>
      </c>
      <c r="B32" s="15">
        <f t="shared" si="1"/>
        <v>11</v>
      </c>
      <c r="C32" s="15">
        <v>7</v>
      </c>
      <c r="D32" s="15">
        <v>4</v>
      </c>
      <c r="E32" s="15"/>
      <c r="F32" s="15">
        <f t="shared" si="0"/>
        <v>13</v>
      </c>
      <c r="G32" s="15">
        <v>4</v>
      </c>
      <c r="H32" s="15">
        <v>9</v>
      </c>
      <c r="I32" s="12"/>
      <c r="J32" s="15"/>
      <c r="K32" s="15"/>
      <c r="L32" s="15"/>
    </row>
    <row r="33" spans="1:12" ht="14.1" customHeight="1" x14ac:dyDescent="0.2">
      <c r="A33" s="9" t="s">
        <v>380</v>
      </c>
      <c r="B33" s="15">
        <f t="shared" si="1"/>
        <v>19</v>
      </c>
      <c r="C33" s="15">
        <v>13</v>
      </c>
      <c r="D33" s="15">
        <v>6</v>
      </c>
      <c r="E33" s="15"/>
      <c r="F33" s="15">
        <f t="shared" si="0"/>
        <v>10</v>
      </c>
      <c r="G33" s="15">
        <v>6</v>
      </c>
      <c r="H33" s="15">
        <v>4</v>
      </c>
      <c r="I33" s="12"/>
      <c r="J33" s="15"/>
      <c r="K33" s="15"/>
      <c r="L33" s="15"/>
    </row>
    <row r="34" spans="1:12" ht="14.1" customHeight="1" x14ac:dyDescent="0.2">
      <c r="A34" s="40"/>
      <c r="B34" s="146"/>
      <c r="C34" s="146"/>
      <c r="D34" s="146"/>
      <c r="E34" s="146"/>
      <c r="F34" s="146"/>
      <c r="G34" s="146"/>
      <c r="H34" s="146"/>
      <c r="I34" s="12"/>
      <c r="J34" s="15"/>
      <c r="K34" s="15"/>
      <c r="L34" s="15"/>
    </row>
    <row r="35" spans="1:12" ht="14.1" customHeight="1" x14ac:dyDescent="0.2">
      <c r="A35" s="18" t="s">
        <v>0</v>
      </c>
      <c r="B35" s="147"/>
      <c r="C35" s="147"/>
      <c r="D35" s="147"/>
      <c r="E35" s="147"/>
      <c r="F35" s="147"/>
      <c r="G35" s="147"/>
      <c r="H35" s="147"/>
      <c r="I35" s="12"/>
      <c r="J35" s="12"/>
      <c r="K35" s="12"/>
      <c r="L35" s="12"/>
    </row>
    <row r="36" spans="1:12" ht="14.1" customHeight="1" x14ac:dyDescent="0.2">
      <c r="A36" s="78"/>
      <c r="B36" s="12"/>
      <c r="C36" s="12"/>
      <c r="D36" s="15"/>
      <c r="E36" s="15"/>
      <c r="F36" s="15"/>
      <c r="G36" s="13"/>
      <c r="H36" s="49"/>
      <c r="I36" s="12"/>
      <c r="J36" s="15"/>
      <c r="K36" s="15"/>
      <c r="L36" s="15"/>
    </row>
    <row r="37" spans="1:12" ht="14.1" customHeight="1" x14ac:dyDescent="0.2">
      <c r="A37" s="78"/>
      <c r="B37" s="12"/>
      <c r="C37" s="12"/>
      <c r="D37" s="12"/>
      <c r="E37" s="12"/>
      <c r="F37" s="12"/>
      <c r="G37" s="13"/>
      <c r="H37" s="49"/>
      <c r="I37" s="12"/>
      <c r="J37" s="12"/>
      <c r="K37" s="12"/>
      <c r="L37" s="12"/>
    </row>
    <row r="38" spans="1:12" ht="14.1" customHeight="1" x14ac:dyDescent="0.2">
      <c r="A38" s="10"/>
      <c r="B38" s="12"/>
      <c r="C38" s="12"/>
      <c r="D38" s="12"/>
      <c r="E38" s="12"/>
      <c r="F38" s="12"/>
      <c r="G38" s="13"/>
      <c r="H38" s="49"/>
      <c r="I38" s="12"/>
      <c r="J38" s="12"/>
      <c r="K38" s="12"/>
      <c r="L38" s="12"/>
    </row>
    <row r="39" spans="1:12" ht="14.1" customHeight="1" x14ac:dyDescent="0.2">
      <c r="A39" s="78"/>
      <c r="B39" s="12"/>
      <c r="C39" s="12"/>
      <c r="D39" s="12"/>
      <c r="E39" s="12"/>
      <c r="F39" s="12"/>
      <c r="G39" s="13"/>
      <c r="H39" s="49"/>
      <c r="I39" s="12"/>
      <c r="J39" s="12"/>
      <c r="K39" s="12"/>
      <c r="L39" s="12"/>
    </row>
    <row r="40" spans="1:12" ht="14.1" customHeight="1" x14ac:dyDescent="0.2">
      <c r="A40" s="78"/>
      <c r="B40" s="12"/>
      <c r="C40" s="12"/>
      <c r="D40" s="12"/>
      <c r="E40" s="12"/>
      <c r="F40" s="12"/>
      <c r="G40" s="13"/>
      <c r="H40" s="49"/>
      <c r="I40" s="12"/>
      <c r="J40" s="12"/>
      <c r="K40" s="12"/>
      <c r="L40" s="12"/>
    </row>
    <row r="41" spans="1:12" ht="14.1" customHeight="1" x14ac:dyDescent="0.2">
      <c r="A41" s="78"/>
      <c r="B41" s="12"/>
      <c r="C41" s="12"/>
      <c r="D41" s="12"/>
      <c r="E41" s="12"/>
      <c r="F41" s="12"/>
      <c r="G41" s="13"/>
      <c r="H41" s="49"/>
      <c r="I41" s="12"/>
      <c r="J41" s="12"/>
      <c r="K41" s="12"/>
      <c r="L41" s="12"/>
    </row>
    <row r="42" spans="1:12" ht="14.1" customHeight="1" x14ac:dyDescent="0.2">
      <c r="A42" s="78"/>
      <c r="B42" s="12"/>
      <c r="C42" s="12"/>
      <c r="D42" s="12"/>
      <c r="E42" s="12"/>
      <c r="F42" s="12"/>
      <c r="G42" s="13"/>
      <c r="H42" s="49"/>
      <c r="I42" s="12"/>
      <c r="J42" s="12"/>
      <c r="K42" s="12"/>
      <c r="L42" s="12"/>
    </row>
    <row r="43" spans="1:12" ht="14.1" customHeight="1" x14ac:dyDescent="0.2">
      <c r="A43" s="10"/>
      <c r="B43" s="12"/>
      <c r="C43" s="12"/>
      <c r="D43" s="12"/>
      <c r="E43" s="12"/>
      <c r="F43" s="12"/>
      <c r="G43" s="13"/>
      <c r="H43" s="49"/>
      <c r="I43" s="12"/>
      <c r="J43" s="12"/>
      <c r="K43" s="12"/>
      <c r="L43" s="12"/>
    </row>
    <row r="44" spans="1:12" ht="14.1" customHeight="1" x14ac:dyDescent="0.2">
      <c r="A44" s="78"/>
      <c r="F44" s="12"/>
      <c r="G44" s="13"/>
      <c r="H44" s="49"/>
      <c r="I44" s="12"/>
      <c r="J44" s="12"/>
      <c r="K44" s="12"/>
      <c r="L44" s="12"/>
    </row>
    <row r="45" spans="1:12" ht="14.1" customHeight="1" x14ac:dyDescent="0.2">
      <c r="A45" s="78"/>
      <c r="B45" s="12"/>
      <c r="C45" s="12"/>
      <c r="D45" s="12"/>
      <c r="E45" s="12"/>
      <c r="F45" s="12"/>
      <c r="G45" s="13"/>
      <c r="H45" s="49"/>
      <c r="I45" s="12"/>
      <c r="J45" s="12"/>
      <c r="K45" s="12"/>
      <c r="L45" s="12"/>
    </row>
    <row r="46" spans="1:12" ht="14.1" customHeight="1" x14ac:dyDescent="0.2">
      <c r="A46" s="78"/>
      <c r="B46" s="12"/>
      <c r="C46" s="12"/>
      <c r="D46" s="12"/>
      <c r="E46" s="12"/>
      <c r="F46" s="12"/>
      <c r="G46" s="13"/>
      <c r="H46" s="49"/>
      <c r="I46" s="12"/>
      <c r="J46" s="12"/>
      <c r="K46" s="12"/>
      <c r="L46" s="12"/>
    </row>
    <row r="47" spans="1:12" s="10" customFormat="1" ht="12.95" customHeight="1" x14ac:dyDescent="0.2">
      <c r="A47"/>
      <c r="B47"/>
      <c r="C47"/>
      <c r="D47"/>
      <c r="E47"/>
      <c r="F47"/>
      <c r="G47"/>
      <c r="H47" s="12"/>
      <c r="I47" s="12"/>
    </row>
    <row r="48" spans="1:12" ht="14.1" customHeight="1" x14ac:dyDescent="0.2">
      <c r="A48"/>
      <c r="B48"/>
      <c r="C48"/>
      <c r="D48"/>
      <c r="E48"/>
      <c r="F48"/>
      <c r="G48"/>
      <c r="H48" s="3"/>
    </row>
    <row r="49" spans="1:12" ht="14.1" customHeight="1" x14ac:dyDescent="0.2">
      <c r="A49" s="19"/>
      <c r="B49" s="11"/>
      <c r="C49" s="12"/>
      <c r="D49" s="12"/>
      <c r="E49" s="12"/>
      <c r="F49" s="12"/>
      <c r="H49" s="12"/>
      <c r="I49" s="12"/>
      <c r="J49" s="12"/>
      <c r="K49" s="12"/>
      <c r="L49" s="12"/>
    </row>
    <row r="50" spans="1:12" ht="14.1" customHeight="1" x14ac:dyDescent="0.2">
      <c r="A50" s="28"/>
      <c r="B50" s="11"/>
      <c r="C50" s="11"/>
      <c r="D50" s="11"/>
      <c r="E50" s="11"/>
      <c r="F50" s="11"/>
      <c r="H50" s="12"/>
      <c r="I50" s="12"/>
      <c r="J50" s="12"/>
      <c r="K50" s="12"/>
      <c r="L50" s="12"/>
    </row>
    <row r="51" spans="1:12" ht="14.1" customHeight="1" x14ac:dyDescent="0.2">
      <c r="A51" s="21"/>
      <c r="B51" s="11"/>
      <c r="C51" s="11"/>
      <c r="D51" s="11"/>
      <c r="E51" s="11"/>
      <c r="F51" s="11"/>
      <c r="H51" s="12"/>
      <c r="I51" s="12"/>
      <c r="J51" s="12"/>
      <c r="K51" s="12"/>
      <c r="L51" s="12"/>
    </row>
    <row r="52" spans="1:12" ht="14.1" customHeight="1" x14ac:dyDescent="0.2">
      <c r="A52" s="19"/>
      <c r="B52" s="11"/>
      <c r="C52" s="11"/>
      <c r="D52" s="11"/>
      <c r="E52" s="11"/>
      <c r="F52" s="11"/>
      <c r="H52" s="12"/>
      <c r="I52" s="12"/>
      <c r="J52" s="12"/>
      <c r="K52" s="12"/>
      <c r="L52" s="12"/>
    </row>
    <row r="53" spans="1:12" ht="14.1" customHeight="1" x14ac:dyDescent="0.2">
      <c r="A53" s="19"/>
      <c r="B53" s="11"/>
      <c r="C53" s="11"/>
      <c r="D53" s="11"/>
      <c r="E53" s="11"/>
      <c r="F53" s="11"/>
      <c r="H53" s="12"/>
      <c r="I53" s="12"/>
      <c r="J53" s="12"/>
      <c r="K53" s="12"/>
      <c r="L53" s="12"/>
    </row>
    <row r="54" spans="1:12" ht="14.1" customHeight="1" x14ac:dyDescent="0.2">
      <c r="A54" s="19"/>
      <c r="B54" s="11"/>
      <c r="C54" s="11"/>
      <c r="D54" s="11"/>
      <c r="E54" s="11"/>
      <c r="F54" s="11"/>
      <c r="H54" s="12"/>
      <c r="I54" s="12"/>
      <c r="J54" s="12"/>
      <c r="K54" s="12"/>
      <c r="L54" s="12"/>
    </row>
    <row r="55" spans="1:12" ht="14.1" customHeight="1" x14ac:dyDescent="0.2">
      <c r="H55" s="12"/>
      <c r="I55" s="12"/>
      <c r="J55" s="12"/>
      <c r="K55" s="12"/>
      <c r="L55" s="12"/>
    </row>
    <row r="56" spans="1:12" ht="14.1" customHeight="1" x14ac:dyDescent="0.2">
      <c r="H56" s="12"/>
      <c r="I56" s="12"/>
      <c r="J56" s="12"/>
      <c r="K56" s="12"/>
      <c r="L56" s="12"/>
    </row>
    <row r="57" spans="1:12" ht="14.1" customHeight="1" x14ac:dyDescent="0.2">
      <c r="H57" s="12"/>
      <c r="I57" s="12"/>
      <c r="J57" s="12"/>
      <c r="K57" s="12"/>
      <c r="L57" s="12"/>
    </row>
    <row r="58" spans="1:12" ht="14.1" customHeight="1" x14ac:dyDescent="0.2">
      <c r="H58" s="12"/>
      <c r="I58" s="12"/>
      <c r="J58" s="12"/>
      <c r="K58" s="12"/>
      <c r="L58" s="15"/>
    </row>
    <row r="59" spans="1:12" ht="14.1" customHeight="1" x14ac:dyDescent="0.2">
      <c r="H59" s="12"/>
      <c r="I59" s="12"/>
      <c r="J59" s="12"/>
      <c r="K59" s="12"/>
      <c r="L59" s="15"/>
    </row>
    <row r="60" spans="1:12" ht="14.1" customHeight="1" x14ac:dyDescent="0.2">
      <c r="H60" s="12"/>
      <c r="I60" s="12"/>
      <c r="J60" s="12"/>
      <c r="K60" s="12"/>
      <c r="L60" s="15"/>
    </row>
    <row r="61" spans="1:12" ht="14.1" customHeight="1" x14ac:dyDescent="0.2">
      <c r="H61" s="12"/>
      <c r="I61" s="12"/>
      <c r="J61" s="12"/>
      <c r="K61" s="12"/>
      <c r="L61" s="15"/>
    </row>
    <row r="62" spans="1:12" ht="14.1" customHeight="1" x14ac:dyDescent="0.2">
      <c r="H62" s="12"/>
      <c r="I62" s="12"/>
      <c r="J62" s="12"/>
      <c r="K62" s="12"/>
      <c r="L62" s="15"/>
    </row>
    <row r="63" spans="1:12" ht="14.1" customHeight="1" x14ac:dyDescent="0.2">
      <c r="H63" s="12"/>
      <c r="I63" s="12"/>
      <c r="J63" s="12"/>
      <c r="K63" s="12"/>
      <c r="L63" s="15"/>
    </row>
    <row r="64" spans="1:12" ht="14.1" customHeight="1" x14ac:dyDescent="0.2">
      <c r="H64" s="12"/>
      <c r="I64" s="12"/>
      <c r="J64" s="12"/>
      <c r="K64" s="12"/>
      <c r="L64" s="15"/>
    </row>
    <row r="65" spans="8:12" ht="14.1" customHeight="1" x14ac:dyDescent="0.2">
      <c r="H65" s="12"/>
      <c r="I65" s="12"/>
      <c r="J65" s="12"/>
      <c r="K65" s="12"/>
      <c r="L65" s="15"/>
    </row>
    <row r="66" spans="8:12" ht="14.1" customHeight="1" x14ac:dyDescent="0.2">
      <c r="H66" s="12"/>
      <c r="I66" s="12"/>
      <c r="J66" s="12"/>
      <c r="K66" s="15"/>
      <c r="L66" s="15"/>
    </row>
    <row r="67" spans="8:12" ht="14.1" customHeight="1" x14ac:dyDescent="0.2">
      <c r="H67" s="12"/>
      <c r="I67" s="12"/>
      <c r="J67" s="12"/>
      <c r="K67" s="12"/>
      <c r="L67" s="15"/>
    </row>
    <row r="68" spans="8:12" ht="14.1" customHeight="1" x14ac:dyDescent="0.2">
      <c r="H68" s="12"/>
      <c r="I68" s="12"/>
      <c r="J68" s="12"/>
      <c r="K68" s="12"/>
      <c r="L68" s="15"/>
    </row>
    <row r="69" spans="8:12" ht="14.1" customHeight="1" x14ac:dyDescent="0.2">
      <c r="H69" s="12"/>
      <c r="I69" s="12"/>
      <c r="J69" s="12"/>
      <c r="K69" s="12"/>
      <c r="L69" s="15"/>
    </row>
    <row r="70" spans="8:12" ht="14.1" customHeight="1" x14ac:dyDescent="0.2">
      <c r="H70" s="12"/>
      <c r="I70" s="12"/>
      <c r="J70" s="12"/>
      <c r="K70" s="12"/>
      <c r="L70" s="15"/>
    </row>
    <row r="71" spans="8:12" ht="14.1" customHeight="1" x14ac:dyDescent="0.2">
      <c r="H71" s="12"/>
      <c r="I71" s="12"/>
      <c r="J71" s="12"/>
      <c r="K71" s="12"/>
      <c r="L71" s="15"/>
    </row>
    <row r="72" spans="8:12" ht="14.1" customHeight="1" x14ac:dyDescent="0.2">
      <c r="H72" s="12"/>
      <c r="I72" s="12"/>
      <c r="J72" s="12"/>
      <c r="K72" s="12"/>
      <c r="L72" s="15"/>
    </row>
    <row r="73" spans="8:12" ht="14.1" customHeight="1" x14ac:dyDescent="0.2">
      <c r="H73" s="12"/>
      <c r="I73" s="12"/>
      <c r="J73" s="12"/>
      <c r="K73" s="12"/>
      <c r="L73" s="15"/>
    </row>
    <row r="74" spans="8:12" ht="14.1" customHeight="1" x14ac:dyDescent="0.2"/>
    <row r="75" spans="8:12" ht="14.1" customHeight="1" x14ac:dyDescent="0.2"/>
    <row r="76" spans="8:12" ht="14.1" customHeight="1" x14ac:dyDescent="0.2"/>
    <row r="77" spans="8:12" ht="14.1" customHeight="1" x14ac:dyDescent="0.2"/>
    <row r="78" spans="8:12" ht="14.1" customHeight="1" x14ac:dyDescent="0.2"/>
    <row r="79" spans="8:12" ht="14.1" customHeight="1" x14ac:dyDescent="0.2"/>
    <row r="80" spans="8:12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2"/>
  <dimension ref="A1:XFD308"/>
  <sheetViews>
    <sheetView topLeftCell="A28" zoomScaleNormal="100" zoomScaleSheetLayoutView="40" workbookViewId="0">
      <selection activeCell="K41" sqref="K41"/>
    </sheetView>
  </sheetViews>
  <sheetFormatPr baseColWidth="10" defaultColWidth="7.42578125" defaultRowHeight="11.25" customHeight="1" x14ac:dyDescent="0.2"/>
  <cols>
    <col min="1" max="1" width="50.28515625" style="3" customWidth="1"/>
    <col min="2" max="2" width="5.7109375" style="3" customWidth="1"/>
    <col min="3" max="3" width="7.5703125" style="3" customWidth="1"/>
    <col min="4" max="4" width="6.42578125" style="3" customWidth="1"/>
    <col min="5" max="5" width="3.140625" style="3" customWidth="1"/>
    <col min="6" max="7" width="6.28515625" style="3" customWidth="1"/>
    <col min="8" max="8" width="6.28515625" style="94" customWidth="1"/>
    <col min="9" max="9" width="8.7109375" style="3" customWidth="1"/>
    <col min="10" max="10" width="6.140625" style="3" customWidth="1"/>
    <col min="11" max="11" width="7.42578125" style="3" customWidth="1"/>
    <col min="12" max="12" width="6.5703125" style="10" customWidth="1"/>
    <col min="13" max="15" width="7.42578125" style="3"/>
    <col min="17" max="16384" width="7.42578125" style="3"/>
  </cols>
  <sheetData>
    <row r="1" spans="1:2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21" ht="14.1" customHeight="1" x14ac:dyDescent="0.2">
      <c r="H2" s="3"/>
      <c r="J2" s="123" t="s">
        <v>257</v>
      </c>
    </row>
    <row r="3" spans="1:21" ht="14.1" customHeight="1" x14ac:dyDescent="0.2">
      <c r="A3" s="22" t="s">
        <v>528</v>
      </c>
    </row>
    <row r="4" spans="1:21" ht="14.1" customHeight="1" x14ac:dyDescent="0.2">
      <c r="A4" s="5"/>
      <c r="B4" s="6"/>
      <c r="C4" s="6"/>
      <c r="D4" s="6"/>
      <c r="E4" s="6"/>
      <c r="F4" s="6"/>
    </row>
    <row r="5" spans="1:21" ht="14.1" customHeight="1" x14ac:dyDescent="0.2">
      <c r="A5" s="130"/>
      <c r="B5" s="124" t="s">
        <v>272</v>
      </c>
      <c r="C5" s="124"/>
      <c r="D5" s="124"/>
      <c r="E5" s="130"/>
      <c r="F5" s="124" t="s">
        <v>487</v>
      </c>
      <c r="G5" s="124"/>
      <c r="H5" s="124"/>
    </row>
    <row r="6" spans="1:21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21" ht="14.1" customHeight="1" x14ac:dyDescent="0.2">
      <c r="A7" s="46"/>
      <c r="B7" s="12"/>
      <c r="C7" s="12"/>
      <c r="D7" s="12"/>
      <c r="E7" s="12"/>
      <c r="F7" s="12"/>
      <c r="G7" s="46"/>
      <c r="H7" s="49"/>
      <c r="L7" s="15"/>
    </row>
    <row r="8" spans="1:21" ht="13.9" customHeight="1" x14ac:dyDescent="0.2">
      <c r="A8" s="148" t="s">
        <v>526</v>
      </c>
      <c r="B8" s="15">
        <f>SUM(B9:B48)</f>
        <v>742</v>
      </c>
      <c r="C8" s="15">
        <f t="shared" ref="C8:D8" si="0">SUM(C9:C48)</f>
        <v>373</v>
      </c>
      <c r="D8" s="15">
        <f t="shared" si="0"/>
        <v>369</v>
      </c>
      <c r="E8" s="15"/>
      <c r="F8" s="15">
        <v>413</v>
      </c>
      <c r="G8" s="15">
        <v>211</v>
      </c>
      <c r="H8" s="15">
        <v>202</v>
      </c>
      <c r="J8" s="158"/>
      <c r="K8" s="10"/>
      <c r="M8" s="10"/>
      <c r="N8" s="10"/>
      <c r="O8" s="10"/>
      <c r="P8" s="10"/>
      <c r="Q8" s="10"/>
      <c r="R8" s="10"/>
      <c r="S8" s="10"/>
      <c r="T8" s="10"/>
      <c r="U8" s="10"/>
    </row>
    <row r="9" spans="1:21" ht="13.9" customHeight="1" x14ac:dyDescent="0.2">
      <c r="A9" s="9" t="s">
        <v>191</v>
      </c>
      <c r="B9" s="15">
        <f>SUM(C9:D9)</f>
        <v>6</v>
      </c>
      <c r="C9" s="15">
        <v>4</v>
      </c>
      <c r="D9" s="15">
        <v>2</v>
      </c>
      <c r="E9" s="15"/>
      <c r="F9" s="15">
        <f>SUM(G9:H9)</f>
        <v>5</v>
      </c>
      <c r="G9" s="15">
        <v>4</v>
      </c>
      <c r="H9" s="15">
        <v>1</v>
      </c>
      <c r="K9" s="10"/>
      <c r="M9" s="10"/>
      <c r="N9" s="10"/>
      <c r="O9" s="10"/>
      <c r="P9" s="10"/>
      <c r="Q9" s="10"/>
      <c r="R9" s="10"/>
      <c r="S9" s="10"/>
      <c r="T9" s="10"/>
      <c r="U9" s="10"/>
    </row>
    <row r="10" spans="1:21" ht="13.9" customHeight="1" x14ac:dyDescent="0.2">
      <c r="A10" s="9" t="s">
        <v>14</v>
      </c>
      <c r="B10" s="15">
        <f t="shared" ref="B10:B41" si="1">SUM(C10:D10)</f>
        <v>5</v>
      </c>
      <c r="C10" s="15">
        <v>2</v>
      </c>
      <c r="D10" s="15">
        <v>3</v>
      </c>
      <c r="E10" s="15"/>
      <c r="F10" s="15">
        <f t="shared" ref="F10:F43" si="2">SUM(G10:H10)</f>
        <v>4</v>
      </c>
      <c r="G10" s="15" t="s">
        <v>15</v>
      </c>
      <c r="H10" s="15">
        <v>4</v>
      </c>
      <c r="K10" s="10"/>
      <c r="M10" s="10"/>
      <c r="N10" s="10"/>
      <c r="O10" s="10"/>
      <c r="P10" s="10"/>
      <c r="Q10" s="10"/>
      <c r="R10" s="10"/>
      <c r="S10" s="10"/>
      <c r="T10" s="10"/>
      <c r="U10" s="10"/>
    </row>
    <row r="11" spans="1:21" ht="13.9" customHeight="1" x14ac:dyDescent="0.2">
      <c r="A11" s="9" t="s">
        <v>190</v>
      </c>
      <c r="B11" s="15">
        <f t="shared" si="1"/>
        <v>10</v>
      </c>
      <c r="C11" s="15">
        <v>4</v>
      </c>
      <c r="D11" s="15">
        <v>6</v>
      </c>
      <c r="E11" s="15"/>
      <c r="F11" s="15">
        <f t="shared" si="2"/>
        <v>14</v>
      </c>
      <c r="G11" s="15">
        <v>5</v>
      </c>
      <c r="H11" s="15">
        <v>9</v>
      </c>
      <c r="K11" s="10"/>
      <c r="M11" s="10"/>
      <c r="N11" s="10"/>
      <c r="O11" s="10"/>
      <c r="P11" s="10"/>
      <c r="Q11" s="10"/>
      <c r="R11" s="10"/>
      <c r="S11" s="10"/>
      <c r="T11" s="10"/>
      <c r="U11" s="10"/>
    </row>
    <row r="12" spans="1:21" ht="13.9" customHeight="1" x14ac:dyDescent="0.2">
      <c r="A12" s="9" t="s">
        <v>387</v>
      </c>
      <c r="B12" s="15" t="s">
        <v>15</v>
      </c>
      <c r="C12" s="15" t="s">
        <v>15</v>
      </c>
      <c r="D12" s="15" t="s">
        <v>15</v>
      </c>
      <c r="E12" s="15"/>
      <c r="F12" s="15">
        <f t="shared" si="2"/>
        <v>13</v>
      </c>
      <c r="G12" s="15">
        <v>7</v>
      </c>
      <c r="H12" s="15">
        <v>6</v>
      </c>
      <c r="K12" s="10"/>
      <c r="M12" s="10"/>
      <c r="N12" s="10"/>
      <c r="O12" s="10"/>
      <c r="P12" s="10"/>
      <c r="Q12" s="10"/>
      <c r="R12" s="10"/>
      <c r="S12" s="10"/>
      <c r="T12" s="10"/>
      <c r="U12" s="10"/>
    </row>
    <row r="13" spans="1:21" ht="13.9" customHeight="1" x14ac:dyDescent="0.2">
      <c r="A13" s="9" t="s">
        <v>188</v>
      </c>
      <c r="B13" s="15">
        <f t="shared" si="1"/>
        <v>21</v>
      </c>
      <c r="C13" s="15">
        <v>7</v>
      </c>
      <c r="D13" s="15">
        <v>14</v>
      </c>
      <c r="E13" s="15"/>
      <c r="F13" s="15">
        <f t="shared" si="2"/>
        <v>25</v>
      </c>
      <c r="G13" s="15">
        <v>8</v>
      </c>
      <c r="H13" s="15">
        <v>17</v>
      </c>
      <c r="K13" s="10"/>
      <c r="M13" s="10"/>
      <c r="N13" s="10"/>
      <c r="O13" s="10"/>
      <c r="P13" s="10"/>
      <c r="Q13" s="10"/>
      <c r="R13" s="10"/>
      <c r="S13" s="10"/>
      <c r="T13" s="10"/>
      <c r="U13" s="10"/>
    </row>
    <row r="14" spans="1:21" ht="13.9" customHeight="1" x14ac:dyDescent="0.2">
      <c r="A14" s="9" t="s">
        <v>388</v>
      </c>
      <c r="B14" s="15">
        <f t="shared" si="1"/>
        <v>8</v>
      </c>
      <c r="C14" s="15">
        <v>3</v>
      </c>
      <c r="D14" s="15">
        <v>5</v>
      </c>
      <c r="E14" s="15"/>
      <c r="F14" s="15">
        <f t="shared" si="2"/>
        <v>6</v>
      </c>
      <c r="G14" s="15">
        <v>2</v>
      </c>
      <c r="H14" s="15">
        <v>4</v>
      </c>
      <c r="K14" s="10"/>
      <c r="M14" s="10"/>
      <c r="N14" s="10"/>
      <c r="O14" s="10"/>
      <c r="P14" s="10"/>
      <c r="Q14" s="10"/>
      <c r="R14" s="10"/>
      <c r="S14" s="10"/>
      <c r="T14" s="10"/>
      <c r="U14" s="10"/>
    </row>
    <row r="15" spans="1:21" ht="13.9" customHeight="1" x14ac:dyDescent="0.2">
      <c r="A15" s="9" t="s">
        <v>187</v>
      </c>
      <c r="B15" s="15">
        <f t="shared" si="1"/>
        <v>17</v>
      </c>
      <c r="C15" s="15">
        <v>9</v>
      </c>
      <c r="D15" s="15">
        <v>8</v>
      </c>
      <c r="E15" s="15"/>
      <c r="F15" s="15">
        <f t="shared" si="2"/>
        <v>15</v>
      </c>
      <c r="G15" s="15">
        <v>8</v>
      </c>
      <c r="H15" s="15">
        <v>7</v>
      </c>
      <c r="K15" s="10"/>
      <c r="M15" s="10"/>
      <c r="N15" s="10"/>
      <c r="O15" s="10"/>
      <c r="P15" s="10"/>
      <c r="Q15" s="10"/>
      <c r="R15" s="10"/>
      <c r="S15" s="10"/>
      <c r="T15" s="10"/>
      <c r="U15" s="10"/>
    </row>
    <row r="16" spans="1:21" ht="13.9" customHeight="1" x14ac:dyDescent="0.2">
      <c r="A16" s="9" t="s">
        <v>27</v>
      </c>
      <c r="B16" s="15">
        <f t="shared" si="1"/>
        <v>13</v>
      </c>
      <c r="C16" s="15">
        <v>4</v>
      </c>
      <c r="D16" s="15">
        <v>9</v>
      </c>
      <c r="E16" s="15"/>
      <c r="F16" s="15">
        <f t="shared" si="2"/>
        <v>10</v>
      </c>
      <c r="G16" s="15">
        <v>3</v>
      </c>
      <c r="H16" s="15">
        <v>7</v>
      </c>
      <c r="K16" s="10"/>
      <c r="M16" s="10"/>
      <c r="N16" s="10"/>
      <c r="O16" s="10"/>
      <c r="P16" s="10"/>
      <c r="Q16" s="10"/>
      <c r="R16" s="10"/>
      <c r="S16" s="10"/>
      <c r="T16" s="10"/>
      <c r="U16" s="10"/>
    </row>
    <row r="17" spans="1:21" ht="13.9" customHeight="1" x14ac:dyDescent="0.2">
      <c r="A17" s="9" t="s">
        <v>231</v>
      </c>
      <c r="B17" s="15">
        <f t="shared" si="1"/>
        <v>11</v>
      </c>
      <c r="C17" s="15">
        <v>5</v>
      </c>
      <c r="D17" s="15">
        <v>6</v>
      </c>
      <c r="E17" s="15"/>
      <c r="F17" s="15">
        <f t="shared" si="2"/>
        <v>25</v>
      </c>
      <c r="G17" s="15">
        <v>12</v>
      </c>
      <c r="H17" s="15">
        <v>13</v>
      </c>
      <c r="K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 ht="13.9" customHeight="1" x14ac:dyDescent="0.2">
      <c r="A18" s="9" t="s">
        <v>232</v>
      </c>
      <c r="B18" s="15">
        <f t="shared" si="1"/>
        <v>7</v>
      </c>
      <c r="C18" s="15" t="s">
        <v>15</v>
      </c>
      <c r="D18" s="15">
        <v>7</v>
      </c>
      <c r="E18" s="15"/>
      <c r="F18" s="15">
        <f t="shared" si="2"/>
        <v>13</v>
      </c>
      <c r="G18" s="15">
        <v>1</v>
      </c>
      <c r="H18" s="15">
        <v>12</v>
      </c>
      <c r="K18" s="10"/>
      <c r="M18" s="10"/>
      <c r="N18" s="10"/>
      <c r="O18" s="10"/>
      <c r="P18" s="10"/>
      <c r="Q18" s="10"/>
      <c r="R18" s="10"/>
      <c r="S18" s="10"/>
      <c r="T18" s="10"/>
      <c r="U18" s="10"/>
    </row>
    <row r="19" spans="1:21" ht="13.9" customHeight="1" x14ac:dyDescent="0.2">
      <c r="A19" s="9" t="s">
        <v>488</v>
      </c>
      <c r="B19" s="15">
        <f t="shared" si="1"/>
        <v>18</v>
      </c>
      <c r="C19" s="15">
        <v>9</v>
      </c>
      <c r="D19" s="15">
        <v>9</v>
      </c>
      <c r="E19" s="15"/>
      <c r="F19" s="15">
        <f t="shared" si="2"/>
        <v>15</v>
      </c>
      <c r="G19" s="15">
        <v>9</v>
      </c>
      <c r="H19" s="15">
        <v>6</v>
      </c>
      <c r="K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1:21" ht="13.9" customHeight="1" x14ac:dyDescent="0.2">
      <c r="A20" s="9" t="s">
        <v>389</v>
      </c>
      <c r="B20" s="15">
        <f t="shared" si="1"/>
        <v>6</v>
      </c>
      <c r="C20" s="15">
        <v>4</v>
      </c>
      <c r="D20" s="15">
        <v>2</v>
      </c>
      <c r="E20" s="15"/>
      <c r="F20" s="15">
        <f t="shared" si="2"/>
        <v>4</v>
      </c>
      <c r="G20" s="15">
        <v>3</v>
      </c>
      <c r="H20" s="15">
        <v>1</v>
      </c>
      <c r="K20" s="10"/>
      <c r="M20" s="10"/>
      <c r="N20" s="10"/>
      <c r="O20" s="10"/>
      <c r="P20" s="10"/>
      <c r="Q20" s="10"/>
      <c r="R20" s="10"/>
      <c r="S20" s="10"/>
      <c r="T20" s="10"/>
      <c r="U20" s="10"/>
    </row>
    <row r="21" spans="1:21" ht="13.9" customHeight="1" x14ac:dyDescent="0.2">
      <c r="A21" s="9" t="s">
        <v>189</v>
      </c>
      <c r="B21" s="15">
        <f t="shared" si="1"/>
        <v>3</v>
      </c>
      <c r="C21" s="15">
        <v>2</v>
      </c>
      <c r="D21" s="15">
        <v>1</v>
      </c>
      <c r="E21" s="15"/>
      <c r="F21" s="15">
        <f t="shared" si="2"/>
        <v>2</v>
      </c>
      <c r="G21" s="15">
        <v>1</v>
      </c>
      <c r="H21" s="15">
        <v>1</v>
      </c>
      <c r="K21" s="10"/>
      <c r="M21" s="10"/>
      <c r="N21" s="10"/>
      <c r="O21" s="10"/>
      <c r="P21" s="10"/>
      <c r="Q21" s="10"/>
      <c r="R21" s="10"/>
      <c r="S21" s="10"/>
      <c r="T21" s="10"/>
      <c r="U21" s="10"/>
    </row>
    <row r="22" spans="1:21" ht="13.9" customHeight="1" x14ac:dyDescent="0.2">
      <c r="A22" s="9" t="s">
        <v>54</v>
      </c>
      <c r="B22" s="15">
        <f t="shared" si="1"/>
        <v>27</v>
      </c>
      <c r="C22" s="15">
        <v>12</v>
      </c>
      <c r="D22" s="15">
        <v>15</v>
      </c>
      <c r="E22" s="15"/>
      <c r="F22" s="15">
        <f t="shared" si="2"/>
        <v>31</v>
      </c>
      <c r="G22" s="15">
        <v>13</v>
      </c>
      <c r="H22" s="15">
        <v>18</v>
      </c>
      <c r="K22" s="10"/>
      <c r="M22" s="10"/>
      <c r="N22" s="10"/>
      <c r="O22" s="10"/>
      <c r="P22" s="10"/>
      <c r="Q22" s="10"/>
      <c r="R22" s="10"/>
      <c r="S22" s="10"/>
      <c r="T22" s="10"/>
      <c r="U22" s="10"/>
    </row>
    <row r="23" spans="1:21" ht="13.9" customHeight="1" x14ac:dyDescent="0.2">
      <c r="A23" s="9" t="s">
        <v>39</v>
      </c>
      <c r="B23" s="15">
        <v>7</v>
      </c>
      <c r="C23" s="15">
        <v>7</v>
      </c>
      <c r="D23" s="15">
        <v>0</v>
      </c>
      <c r="E23" s="15"/>
      <c r="F23" s="15">
        <f t="shared" si="2"/>
        <v>5</v>
      </c>
      <c r="G23" s="15">
        <v>5</v>
      </c>
      <c r="H23" s="15" t="s">
        <v>15</v>
      </c>
      <c r="K23" s="10"/>
      <c r="M23" s="10"/>
      <c r="N23" s="10"/>
      <c r="O23" s="10"/>
      <c r="P23" s="10"/>
      <c r="Q23" s="10"/>
      <c r="R23" s="10"/>
      <c r="S23" s="10"/>
      <c r="T23" s="10"/>
      <c r="U23" s="10"/>
    </row>
    <row r="24" spans="1:21" ht="13.9" customHeight="1" x14ac:dyDescent="0.2">
      <c r="A24" s="9" t="s">
        <v>233</v>
      </c>
      <c r="B24" s="15">
        <v>4</v>
      </c>
      <c r="C24" s="15">
        <v>1</v>
      </c>
      <c r="D24" s="15">
        <v>3</v>
      </c>
      <c r="E24" s="15"/>
      <c r="F24" s="15">
        <f t="shared" si="2"/>
        <v>8</v>
      </c>
      <c r="G24" s="15">
        <v>3</v>
      </c>
      <c r="H24" s="15">
        <v>5</v>
      </c>
      <c r="K24" s="10"/>
      <c r="M24" s="10"/>
      <c r="N24" s="10"/>
      <c r="O24" s="10"/>
      <c r="P24" s="10"/>
      <c r="Q24" s="10"/>
      <c r="R24" s="10"/>
      <c r="S24" s="10"/>
      <c r="T24" s="10"/>
      <c r="U24" s="10"/>
    </row>
    <row r="25" spans="1:21" ht="13.9" customHeight="1" x14ac:dyDescent="0.2">
      <c r="A25" s="9" t="s">
        <v>390</v>
      </c>
      <c r="B25" s="15">
        <v>21</v>
      </c>
      <c r="C25" s="15">
        <v>19</v>
      </c>
      <c r="D25" s="15">
        <v>2</v>
      </c>
      <c r="E25" s="15"/>
      <c r="F25" s="15">
        <f t="shared" si="2"/>
        <v>19</v>
      </c>
      <c r="G25" s="15">
        <v>17</v>
      </c>
      <c r="H25" s="15">
        <v>2</v>
      </c>
      <c r="K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1:21" ht="13.9" customHeight="1" x14ac:dyDescent="0.2">
      <c r="A26" s="9" t="s">
        <v>362</v>
      </c>
      <c r="B26" s="15">
        <v>2</v>
      </c>
      <c r="C26" s="15">
        <v>1</v>
      </c>
      <c r="D26" s="15">
        <v>1</v>
      </c>
      <c r="E26" s="15"/>
      <c r="F26" s="15">
        <f t="shared" si="2"/>
        <v>2</v>
      </c>
      <c r="G26" s="15">
        <v>1</v>
      </c>
      <c r="H26" s="15">
        <v>1</v>
      </c>
      <c r="K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1:21" ht="13.9" customHeight="1" x14ac:dyDescent="0.2">
      <c r="A27" s="9" t="s">
        <v>390</v>
      </c>
      <c r="B27" s="15">
        <v>9</v>
      </c>
      <c r="C27" s="15">
        <v>9</v>
      </c>
      <c r="D27" s="15">
        <v>0</v>
      </c>
      <c r="E27" s="15"/>
      <c r="F27" s="15">
        <f t="shared" si="2"/>
        <v>19</v>
      </c>
      <c r="G27" s="15">
        <v>18</v>
      </c>
      <c r="H27" s="15">
        <v>1</v>
      </c>
      <c r="K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1:21" ht="13.9" customHeight="1" x14ac:dyDescent="0.2">
      <c r="A28" s="9" t="s">
        <v>391</v>
      </c>
      <c r="B28" s="15">
        <v>12</v>
      </c>
      <c r="C28" s="15">
        <v>2</v>
      </c>
      <c r="D28" s="15">
        <v>10</v>
      </c>
      <c r="E28" s="15"/>
      <c r="F28" s="15">
        <f t="shared" si="2"/>
        <v>6</v>
      </c>
      <c r="G28" s="15">
        <v>1</v>
      </c>
      <c r="H28" s="15">
        <v>5</v>
      </c>
      <c r="K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1:21" ht="13.9" customHeight="1" x14ac:dyDescent="0.2">
      <c r="A29" s="9" t="s">
        <v>361</v>
      </c>
      <c r="B29" s="15">
        <v>4</v>
      </c>
      <c r="C29" s="15">
        <v>1</v>
      </c>
      <c r="D29" s="15">
        <v>3</v>
      </c>
      <c r="E29" s="15"/>
      <c r="F29" s="15">
        <f t="shared" si="2"/>
        <v>2</v>
      </c>
      <c r="G29" s="15">
        <v>1</v>
      </c>
      <c r="H29" s="15">
        <v>1</v>
      </c>
      <c r="K29" s="10"/>
      <c r="M29" s="10"/>
      <c r="N29" s="10"/>
      <c r="O29" s="10"/>
      <c r="P29" s="10"/>
      <c r="Q29" s="10"/>
      <c r="R29" s="10"/>
      <c r="S29" s="10"/>
      <c r="T29" s="10"/>
      <c r="U29" s="10"/>
    </row>
    <row r="30" spans="1:21" ht="13.9" customHeight="1" x14ac:dyDescent="0.2">
      <c r="A30" s="9" t="s">
        <v>392</v>
      </c>
      <c r="B30" s="15">
        <v>4</v>
      </c>
      <c r="C30" s="15">
        <v>0</v>
      </c>
      <c r="D30" s="15">
        <v>4</v>
      </c>
      <c r="E30" s="15"/>
      <c r="F30" s="15" t="s">
        <v>15</v>
      </c>
      <c r="G30" s="15" t="s">
        <v>15</v>
      </c>
      <c r="H30" s="15" t="s">
        <v>15</v>
      </c>
      <c r="K30" s="10"/>
      <c r="M30" s="10"/>
      <c r="N30" s="10"/>
      <c r="O30" s="10"/>
      <c r="P30" s="10"/>
      <c r="Q30" s="10"/>
      <c r="R30" s="10"/>
      <c r="S30" s="10"/>
      <c r="T30" s="10"/>
      <c r="U30" s="10"/>
    </row>
    <row r="31" spans="1:21" ht="13.9" customHeight="1" x14ac:dyDescent="0.2">
      <c r="A31" s="9" t="s">
        <v>393</v>
      </c>
      <c r="B31" s="15">
        <v>11</v>
      </c>
      <c r="C31" s="15">
        <v>3</v>
      </c>
      <c r="D31" s="15">
        <v>8</v>
      </c>
      <c r="E31" s="15"/>
      <c r="F31" s="15">
        <f t="shared" si="2"/>
        <v>6</v>
      </c>
      <c r="G31" s="15">
        <v>1</v>
      </c>
      <c r="H31" s="15">
        <v>5</v>
      </c>
      <c r="K31" s="10"/>
      <c r="M31" s="10"/>
      <c r="N31" s="10"/>
      <c r="O31" s="10"/>
      <c r="P31" s="10"/>
      <c r="Q31" s="10"/>
      <c r="R31" s="10"/>
      <c r="S31" s="10"/>
      <c r="T31" s="10"/>
      <c r="U31" s="10"/>
    </row>
    <row r="32" spans="1:21" ht="13.9" customHeight="1" x14ac:dyDescent="0.2">
      <c r="A32" s="9" t="s">
        <v>394</v>
      </c>
      <c r="B32" s="15">
        <v>1</v>
      </c>
      <c r="C32" s="15">
        <v>1</v>
      </c>
      <c r="D32" s="15">
        <v>0</v>
      </c>
      <c r="E32" s="15"/>
      <c r="F32" s="15">
        <f t="shared" si="2"/>
        <v>1</v>
      </c>
      <c r="G32" s="15">
        <v>1</v>
      </c>
      <c r="H32" s="15" t="s">
        <v>15</v>
      </c>
      <c r="K32" s="10"/>
      <c r="M32" s="10"/>
      <c r="N32" s="10"/>
      <c r="O32" s="10"/>
      <c r="P32" s="10"/>
      <c r="Q32" s="10"/>
      <c r="R32" s="10"/>
      <c r="S32" s="10"/>
      <c r="T32" s="10"/>
      <c r="U32" s="10"/>
    </row>
    <row r="33" spans="1:21" ht="13.9" customHeight="1" x14ac:dyDescent="0.2">
      <c r="A33" s="9" t="s">
        <v>395</v>
      </c>
      <c r="B33" s="15">
        <v>5</v>
      </c>
      <c r="C33" s="15">
        <v>4</v>
      </c>
      <c r="D33" s="15">
        <v>1</v>
      </c>
      <c r="E33" s="15"/>
      <c r="F33" s="15">
        <f t="shared" si="2"/>
        <v>2</v>
      </c>
      <c r="G33" s="15">
        <v>2</v>
      </c>
      <c r="H33" s="15" t="s">
        <v>15</v>
      </c>
      <c r="K33" s="10"/>
      <c r="M33" s="10"/>
      <c r="N33" s="10"/>
      <c r="O33" s="10"/>
      <c r="P33" s="10"/>
      <c r="Q33" s="10"/>
      <c r="R33" s="10"/>
      <c r="S33" s="10"/>
      <c r="T33" s="10"/>
      <c r="U33" s="10"/>
    </row>
    <row r="34" spans="1:21" ht="13.9" customHeight="1" x14ac:dyDescent="0.2">
      <c r="A34" s="9" t="s">
        <v>396</v>
      </c>
      <c r="B34" s="15">
        <v>12</v>
      </c>
      <c r="C34" s="15">
        <v>4</v>
      </c>
      <c r="D34" s="15">
        <v>8</v>
      </c>
      <c r="E34" s="15"/>
      <c r="F34" s="15">
        <f t="shared" si="2"/>
        <v>3</v>
      </c>
      <c r="G34" s="15">
        <v>1</v>
      </c>
      <c r="H34" s="15">
        <v>2</v>
      </c>
      <c r="K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 ht="13.9" customHeight="1" x14ac:dyDescent="0.2">
      <c r="A35" s="9" t="s">
        <v>27</v>
      </c>
      <c r="B35" s="15">
        <v>9</v>
      </c>
      <c r="C35" s="15">
        <v>3</v>
      </c>
      <c r="D35" s="15">
        <v>6</v>
      </c>
      <c r="E35" s="15"/>
      <c r="F35" s="15">
        <v>3</v>
      </c>
      <c r="G35" s="15">
        <v>3</v>
      </c>
      <c r="H35" s="15" t="s">
        <v>15</v>
      </c>
      <c r="K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ht="13.9" customHeight="1" x14ac:dyDescent="0.2">
      <c r="A36" s="9" t="s">
        <v>397</v>
      </c>
      <c r="B36" s="15">
        <f t="shared" si="1"/>
        <v>6</v>
      </c>
      <c r="C36" s="15">
        <v>4</v>
      </c>
      <c r="D36" s="15">
        <v>2</v>
      </c>
      <c r="E36" s="15"/>
      <c r="F36" s="15">
        <f t="shared" si="2"/>
        <v>2</v>
      </c>
      <c r="G36" s="15">
        <v>2</v>
      </c>
      <c r="H36" s="15" t="s">
        <v>15</v>
      </c>
      <c r="K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ht="13.9" customHeight="1" x14ac:dyDescent="0.2">
      <c r="A37" s="9" t="s">
        <v>398</v>
      </c>
      <c r="B37" s="15">
        <f t="shared" si="1"/>
        <v>23</v>
      </c>
      <c r="C37" s="15">
        <v>12</v>
      </c>
      <c r="D37" s="15">
        <v>11</v>
      </c>
      <c r="E37" s="15"/>
      <c r="F37" s="15">
        <f t="shared" si="2"/>
        <v>8</v>
      </c>
      <c r="G37" s="15">
        <v>5</v>
      </c>
      <c r="H37" s="15">
        <v>3</v>
      </c>
      <c r="K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3.9" customHeight="1" x14ac:dyDescent="0.2">
      <c r="A38" s="9" t="s">
        <v>399</v>
      </c>
      <c r="B38" s="15">
        <f t="shared" si="1"/>
        <v>6</v>
      </c>
      <c r="C38" s="15">
        <v>6</v>
      </c>
      <c r="D38" s="15" t="s">
        <v>15</v>
      </c>
      <c r="E38" s="15"/>
      <c r="F38" s="15">
        <f t="shared" si="2"/>
        <v>1</v>
      </c>
      <c r="G38" s="15">
        <v>1</v>
      </c>
      <c r="H38" s="15" t="s">
        <v>15</v>
      </c>
      <c r="K38" s="10"/>
      <c r="M38" s="10"/>
      <c r="N38" s="10"/>
      <c r="O38" s="10"/>
      <c r="P38" s="10"/>
      <c r="Q38" s="10"/>
      <c r="R38" s="10"/>
      <c r="S38" s="10"/>
      <c r="T38" s="10"/>
      <c r="U38" s="10"/>
    </row>
    <row r="39" spans="1:21" ht="13.9" customHeight="1" x14ac:dyDescent="0.2">
      <c r="A39" s="9" t="s">
        <v>400</v>
      </c>
      <c r="B39" s="15">
        <f t="shared" si="1"/>
        <v>6</v>
      </c>
      <c r="C39" s="15">
        <v>6</v>
      </c>
      <c r="D39" s="15" t="s">
        <v>15</v>
      </c>
      <c r="E39" s="15"/>
      <c r="F39" s="15">
        <f t="shared" si="2"/>
        <v>2</v>
      </c>
      <c r="G39" s="15">
        <v>2</v>
      </c>
      <c r="H39" s="15" t="s">
        <v>15</v>
      </c>
      <c r="K39" s="10"/>
      <c r="M39" s="10"/>
      <c r="N39" s="10"/>
      <c r="O39" s="10"/>
      <c r="P39" s="10"/>
      <c r="Q39" s="10"/>
      <c r="R39" s="10"/>
      <c r="S39" s="10"/>
      <c r="T39" s="10"/>
      <c r="U39" s="10"/>
    </row>
    <row r="40" spans="1:21" ht="13.9" customHeight="1" x14ac:dyDescent="0.2">
      <c r="A40" s="9" t="s">
        <v>401</v>
      </c>
      <c r="B40" s="15">
        <f t="shared" si="1"/>
        <v>5</v>
      </c>
      <c r="C40" s="15">
        <v>4</v>
      </c>
      <c r="D40" s="15">
        <v>1</v>
      </c>
      <c r="E40" s="15"/>
      <c r="F40" s="15">
        <f t="shared" si="2"/>
        <v>3</v>
      </c>
      <c r="G40" s="15">
        <v>3</v>
      </c>
      <c r="H40" s="15" t="s">
        <v>15</v>
      </c>
      <c r="K40" s="10"/>
      <c r="M40" s="10"/>
      <c r="N40" s="10"/>
      <c r="O40" s="10"/>
      <c r="P40" s="10"/>
      <c r="Q40" s="10"/>
      <c r="R40" s="10"/>
      <c r="S40" s="10"/>
      <c r="T40" s="10"/>
      <c r="U40" s="10"/>
    </row>
    <row r="41" spans="1:21" ht="13.9" customHeight="1" x14ac:dyDescent="0.2">
      <c r="A41" s="9" t="s">
        <v>389</v>
      </c>
      <c r="B41" s="15">
        <f t="shared" si="1"/>
        <v>14</v>
      </c>
      <c r="C41" s="15">
        <v>11</v>
      </c>
      <c r="D41" s="15">
        <v>3</v>
      </c>
      <c r="E41" s="15"/>
      <c r="F41" s="15">
        <f t="shared" si="2"/>
        <v>1</v>
      </c>
      <c r="G41" s="15" t="s">
        <v>15</v>
      </c>
      <c r="H41" s="15">
        <v>1</v>
      </c>
      <c r="K41" s="10"/>
      <c r="M41" s="10"/>
      <c r="N41" s="10"/>
      <c r="O41" s="10"/>
      <c r="P41" s="10"/>
      <c r="Q41" s="10"/>
      <c r="R41" s="10"/>
      <c r="S41" s="10"/>
      <c r="T41" s="10"/>
      <c r="U41" s="10"/>
    </row>
    <row r="42" spans="1:21" ht="13.9" customHeight="1" x14ac:dyDescent="0.2">
      <c r="A42" s="9" t="s">
        <v>54</v>
      </c>
      <c r="B42" s="15">
        <v>3</v>
      </c>
      <c r="C42" s="15">
        <v>1</v>
      </c>
      <c r="D42" s="15">
        <v>2</v>
      </c>
      <c r="E42" s="15"/>
      <c r="F42" s="15" t="s">
        <v>15</v>
      </c>
      <c r="G42" s="15" t="s">
        <v>15</v>
      </c>
      <c r="H42" s="15" t="s">
        <v>15</v>
      </c>
      <c r="K42" s="10"/>
      <c r="M42" s="10"/>
      <c r="N42" s="10"/>
      <c r="O42" s="10"/>
      <c r="P42" s="10"/>
      <c r="Q42" s="10"/>
      <c r="R42" s="10"/>
      <c r="S42" s="10"/>
      <c r="T42" s="10"/>
      <c r="U42" s="10"/>
    </row>
    <row r="43" spans="1:21" ht="13.9" customHeight="1" x14ac:dyDescent="0.2">
      <c r="A43" s="9" t="s">
        <v>402</v>
      </c>
      <c r="B43" s="15">
        <v>9</v>
      </c>
      <c r="C43" s="15">
        <v>6</v>
      </c>
      <c r="D43" s="15">
        <v>3</v>
      </c>
      <c r="E43" s="15"/>
      <c r="F43" s="15">
        <f t="shared" si="2"/>
        <v>2</v>
      </c>
      <c r="G43" s="15">
        <v>2</v>
      </c>
      <c r="H43" s="15" t="s">
        <v>15</v>
      </c>
      <c r="K43" s="10"/>
      <c r="M43" s="10"/>
      <c r="N43" s="10"/>
      <c r="O43" s="10"/>
      <c r="P43" s="10"/>
      <c r="Q43" s="10"/>
      <c r="R43" s="10"/>
      <c r="S43" s="10"/>
      <c r="T43" s="10"/>
      <c r="U43" s="10"/>
    </row>
    <row r="44" spans="1:21" ht="13.9" customHeight="1" x14ac:dyDescent="0.2">
      <c r="A44" s="9" t="s">
        <v>532</v>
      </c>
      <c r="B44" s="15">
        <v>12</v>
      </c>
      <c r="C44" s="15">
        <v>5</v>
      </c>
      <c r="D44" s="15">
        <v>7</v>
      </c>
      <c r="E44" s="15"/>
      <c r="F44" s="15" t="s">
        <v>15</v>
      </c>
      <c r="G44" s="15" t="s">
        <v>15</v>
      </c>
      <c r="H44" s="15" t="s">
        <v>15</v>
      </c>
      <c r="K44" s="10"/>
      <c r="M44" s="10"/>
      <c r="N44" s="10"/>
      <c r="O44" s="10"/>
      <c r="P44" s="10"/>
      <c r="Q44" s="10"/>
      <c r="R44" s="10"/>
      <c r="S44" s="10"/>
      <c r="T44" s="10"/>
      <c r="U44" s="10"/>
    </row>
    <row r="45" spans="1:21" ht="13.9" customHeight="1" x14ac:dyDescent="0.2">
      <c r="A45" s="9" t="s">
        <v>533</v>
      </c>
      <c r="B45" s="15">
        <v>4</v>
      </c>
      <c r="C45" s="15">
        <v>3</v>
      </c>
      <c r="D45" s="15">
        <v>1</v>
      </c>
      <c r="E45" s="15"/>
      <c r="F45" s="15" t="s">
        <v>15</v>
      </c>
      <c r="G45" s="15" t="s">
        <v>15</v>
      </c>
      <c r="H45" s="15" t="s">
        <v>15</v>
      </c>
      <c r="K45" s="10"/>
      <c r="M45" s="10"/>
      <c r="N45" s="10"/>
      <c r="O45" s="10"/>
      <c r="P45" s="10"/>
      <c r="Q45" s="10"/>
      <c r="R45" s="10"/>
      <c r="S45" s="10"/>
      <c r="T45" s="10"/>
      <c r="U45" s="10"/>
    </row>
    <row r="46" spans="1:21" ht="13.9" customHeight="1" x14ac:dyDescent="0.2">
      <c r="A46" s="9" t="s">
        <v>534</v>
      </c>
      <c r="B46" s="15">
        <v>52</v>
      </c>
      <c r="C46" s="15">
        <v>15</v>
      </c>
      <c r="D46" s="15">
        <v>37</v>
      </c>
      <c r="E46" s="15"/>
      <c r="F46" s="15" t="s">
        <v>15</v>
      </c>
      <c r="G46" s="15" t="s">
        <v>15</v>
      </c>
      <c r="H46" s="15" t="s">
        <v>15</v>
      </c>
      <c r="K46" s="10"/>
      <c r="M46" s="10"/>
      <c r="N46" s="10"/>
      <c r="O46" s="10"/>
      <c r="P46" s="10"/>
      <c r="Q46" s="10"/>
      <c r="R46" s="10"/>
      <c r="S46" s="10"/>
      <c r="T46" s="10"/>
      <c r="U46" s="10"/>
    </row>
    <row r="47" spans="1:21" ht="13.9" customHeight="1" x14ac:dyDescent="0.2">
      <c r="A47" s="9" t="s">
        <v>535</v>
      </c>
      <c r="B47" s="15">
        <v>67</v>
      </c>
      <c r="C47" s="15">
        <v>55</v>
      </c>
      <c r="D47" s="15">
        <v>12</v>
      </c>
      <c r="E47" s="15"/>
      <c r="F47" s="15">
        <v>31</v>
      </c>
      <c r="G47" s="15">
        <v>28</v>
      </c>
      <c r="H47" s="15">
        <v>3</v>
      </c>
      <c r="K47" s="10"/>
      <c r="M47" s="10"/>
      <c r="N47" s="10"/>
      <c r="O47" s="10"/>
      <c r="P47" s="10"/>
      <c r="Q47" s="10"/>
      <c r="R47" s="10"/>
      <c r="S47" s="10"/>
      <c r="T47" s="10"/>
      <c r="U47" s="10"/>
    </row>
    <row r="48" spans="1:21" ht="13.9" customHeight="1" x14ac:dyDescent="0.2">
      <c r="A48" s="9" t="s">
        <v>536</v>
      </c>
      <c r="B48" s="15">
        <v>282</v>
      </c>
      <c r="C48" s="15">
        <v>125</v>
      </c>
      <c r="D48" s="15">
        <v>157</v>
      </c>
      <c r="E48" s="15"/>
      <c r="F48" s="15">
        <v>105</v>
      </c>
      <c r="G48" s="15">
        <v>38</v>
      </c>
      <c r="H48" s="15">
        <v>67</v>
      </c>
      <c r="K48" s="10"/>
      <c r="M48" s="10"/>
      <c r="N48" s="10"/>
      <c r="O48" s="10"/>
      <c r="P48" s="10"/>
      <c r="Q48" s="10"/>
      <c r="R48" s="10"/>
      <c r="S48" s="10"/>
      <c r="T48" s="10"/>
      <c r="U48" s="10"/>
    </row>
    <row r="49" spans="1:16384" ht="14.1" customHeight="1" x14ac:dyDescent="0.2">
      <c r="A49" s="40"/>
      <c r="B49" s="146"/>
      <c r="C49" s="146"/>
      <c r="D49" s="146"/>
      <c r="E49" s="146"/>
      <c r="F49" s="146"/>
      <c r="G49" s="146"/>
      <c r="H49" s="146"/>
      <c r="I49"/>
      <c r="J49"/>
      <c r="K49"/>
      <c r="L49"/>
      <c r="M49"/>
      <c r="N49"/>
      <c r="O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spans="1:16384" s="10" customFormat="1" ht="14.1" customHeight="1" x14ac:dyDescent="0.2">
      <c r="A50" s="18" t="s">
        <v>0</v>
      </c>
      <c r="B50" s="11"/>
      <c r="C50" s="11"/>
      <c r="D50" s="11"/>
      <c r="E50" s="11"/>
      <c r="F50" s="11"/>
      <c r="G50" s="11"/>
      <c r="H50" s="11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spans="1:16384" ht="23.25" customHeight="1" x14ac:dyDescent="0.2">
      <c r="A51" s="177" t="s">
        <v>537</v>
      </c>
      <c r="B51" s="177"/>
      <c r="C51" s="177"/>
      <c r="D51" s="177"/>
      <c r="E51" s="177"/>
      <c r="F51" s="177"/>
      <c r="G51" s="177"/>
      <c r="H51" s="177"/>
      <c r="J51" s="10"/>
      <c r="K51" s="10"/>
      <c r="M51" s="10"/>
      <c r="N51" s="10"/>
      <c r="O51" s="10"/>
      <c r="P51" s="10"/>
      <c r="Q51" s="10"/>
      <c r="R51" s="10"/>
      <c r="S51" s="10"/>
      <c r="T51" s="10"/>
      <c r="U51" s="10"/>
    </row>
    <row r="52" spans="1:16384" ht="12.95" customHeight="1" x14ac:dyDescent="0.2">
      <c r="G52" s="13"/>
      <c r="H52" s="49"/>
      <c r="K52" s="10"/>
      <c r="M52" s="10"/>
      <c r="N52" s="10"/>
      <c r="O52" s="10"/>
      <c r="P52" s="10"/>
      <c r="Q52" s="10"/>
      <c r="R52" s="10"/>
      <c r="S52" s="10"/>
      <c r="T52" s="10"/>
      <c r="U52" s="10"/>
    </row>
    <row r="53" spans="1:16384" ht="12.95" customHeight="1" x14ac:dyDescent="0.2">
      <c r="G53" s="13"/>
      <c r="H53" s="49"/>
      <c r="K53" s="10"/>
      <c r="M53" s="10"/>
      <c r="N53" s="10"/>
      <c r="O53" s="10"/>
      <c r="P53" s="10"/>
      <c r="Q53" s="10"/>
      <c r="R53" s="10"/>
      <c r="S53" s="10"/>
      <c r="T53" s="10"/>
      <c r="U53" s="10"/>
    </row>
    <row r="54" spans="1:16384" ht="12.95" customHeight="1" x14ac:dyDescent="0.2">
      <c r="G54" s="13"/>
      <c r="H54" s="49"/>
      <c r="K54" s="10"/>
      <c r="M54" s="10"/>
      <c r="N54" s="10"/>
      <c r="O54" s="10"/>
      <c r="P54" s="10"/>
      <c r="Q54" s="10"/>
      <c r="R54" s="10"/>
      <c r="S54" s="10"/>
      <c r="T54" s="10"/>
      <c r="U54" s="10"/>
    </row>
    <row r="55" spans="1:16384" ht="14.1" customHeight="1" x14ac:dyDescent="0.2">
      <c r="G55" s="13"/>
      <c r="H55" s="49"/>
      <c r="K55" s="10"/>
      <c r="M55" s="10"/>
      <c r="N55" s="10"/>
      <c r="O55" s="10"/>
      <c r="P55" s="10"/>
      <c r="Q55" s="10"/>
      <c r="R55" s="10"/>
      <c r="S55" s="10"/>
      <c r="T55" s="10"/>
      <c r="U55" s="10"/>
    </row>
    <row r="56" spans="1:16384" ht="14.25" customHeight="1" x14ac:dyDescent="0.2">
      <c r="G56" s="13"/>
      <c r="H56" s="49"/>
      <c r="K56" s="10"/>
      <c r="M56" s="10"/>
      <c r="N56" s="10"/>
      <c r="O56" s="10"/>
      <c r="P56" s="10"/>
      <c r="Q56" s="10"/>
      <c r="R56" s="10"/>
      <c r="S56" s="10"/>
      <c r="T56" s="10"/>
      <c r="U56" s="10"/>
    </row>
    <row r="57" spans="1:16384" ht="14.1" customHeight="1" x14ac:dyDescent="0.2">
      <c r="G57" s="13"/>
      <c r="H57" s="49"/>
      <c r="K57" s="10"/>
      <c r="M57" s="10"/>
      <c r="N57" s="10"/>
      <c r="O57" s="10"/>
      <c r="P57" s="10"/>
      <c r="Q57" s="10"/>
      <c r="R57" s="10"/>
      <c r="S57" s="10"/>
      <c r="T57" s="10"/>
      <c r="U57" s="10"/>
    </row>
    <row r="58" spans="1:16384" ht="14.1" customHeight="1" x14ac:dyDescent="0.2">
      <c r="G58" s="13"/>
      <c r="H58" s="49"/>
      <c r="K58" s="10"/>
      <c r="M58" s="10"/>
      <c r="N58" s="10"/>
      <c r="O58" s="10"/>
      <c r="P58" s="10"/>
      <c r="Q58" s="10"/>
      <c r="R58" s="10"/>
      <c r="S58" s="10"/>
      <c r="T58" s="10"/>
      <c r="U58" s="10"/>
    </row>
    <row r="59" spans="1:16384" ht="14.1" customHeight="1" x14ac:dyDescent="0.2">
      <c r="G59" s="13"/>
      <c r="H59" s="49"/>
      <c r="K59" s="10"/>
      <c r="M59" s="10"/>
      <c r="N59" s="10"/>
      <c r="O59" s="10"/>
      <c r="P59" s="10"/>
      <c r="Q59" s="10"/>
      <c r="R59" s="10"/>
      <c r="S59" s="10"/>
      <c r="T59" s="10"/>
      <c r="U59" s="10"/>
    </row>
    <row r="60" spans="1:16384" ht="14.1" customHeight="1" x14ac:dyDescent="0.2">
      <c r="G60" s="13"/>
      <c r="H60" s="49"/>
      <c r="K60" s="10"/>
      <c r="M60" s="10"/>
      <c r="N60" s="10"/>
      <c r="O60" s="10"/>
      <c r="P60" s="10"/>
      <c r="Q60" s="10"/>
      <c r="R60" s="10"/>
      <c r="S60" s="10"/>
      <c r="T60" s="10"/>
      <c r="U60" s="10"/>
    </row>
    <row r="61" spans="1:16384" ht="14.1" customHeight="1" x14ac:dyDescent="0.2">
      <c r="G61" s="13"/>
      <c r="H61" s="49"/>
      <c r="K61" s="10"/>
      <c r="M61" s="10"/>
      <c r="N61" s="10"/>
      <c r="O61" s="10"/>
      <c r="P61" s="10"/>
      <c r="Q61" s="10"/>
      <c r="R61" s="10"/>
      <c r="S61" s="10"/>
      <c r="T61" s="10"/>
      <c r="U61" s="10"/>
    </row>
    <row r="62" spans="1:16384" ht="14.1" customHeight="1" x14ac:dyDescent="0.2">
      <c r="G62" s="13"/>
      <c r="H62" s="49"/>
      <c r="K62" s="10"/>
      <c r="M62" s="10"/>
      <c r="N62" s="10"/>
      <c r="O62" s="10"/>
      <c r="P62" s="10"/>
      <c r="Q62" s="10"/>
      <c r="R62" s="10"/>
      <c r="S62" s="10"/>
      <c r="T62" s="10"/>
      <c r="U62" s="10"/>
    </row>
    <row r="63" spans="1:16384" ht="14.1" customHeight="1" x14ac:dyDescent="0.2">
      <c r="G63" s="13"/>
      <c r="H63" s="49"/>
    </row>
    <row r="64" spans="1:16384" ht="14.1" customHeight="1" x14ac:dyDescent="0.2">
      <c r="G64" s="13"/>
    </row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</sheetData>
  <mergeCells count="1">
    <mergeCell ref="A51:H51"/>
  </mergeCells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6"/>
  <sheetViews>
    <sheetView zoomScaleNormal="100" zoomScaleSheetLayoutView="40" workbookViewId="0">
      <selection activeCell="K41" sqref="K41"/>
    </sheetView>
  </sheetViews>
  <sheetFormatPr baseColWidth="10" defaultColWidth="7.42578125" defaultRowHeight="11.25" customHeight="1" x14ac:dyDescent="0.2"/>
  <cols>
    <col min="1" max="1" width="34.85546875" style="3" customWidth="1"/>
    <col min="2" max="2" width="8.140625" style="3" customWidth="1"/>
    <col min="3" max="4" width="10.140625" style="3" customWidth="1"/>
    <col min="5" max="5" width="3.85546875" style="3" customWidth="1"/>
    <col min="6" max="6" width="10.140625" style="3" customWidth="1"/>
    <col min="7" max="13" width="7.42578125" style="3" customWidth="1"/>
    <col min="14" max="16384" width="7.42578125" style="3"/>
  </cols>
  <sheetData>
    <row r="1" spans="1:13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3" ht="14.1" customHeight="1" x14ac:dyDescent="0.2">
      <c r="J2" s="123" t="s">
        <v>257</v>
      </c>
    </row>
    <row r="3" spans="1:13" ht="14.1" customHeight="1" x14ac:dyDescent="0.2">
      <c r="A3" s="22" t="s">
        <v>420</v>
      </c>
    </row>
    <row r="4" spans="1:13" ht="14.1" customHeight="1" x14ac:dyDescent="0.2">
      <c r="A4" s="5"/>
      <c r="B4" s="6"/>
      <c r="C4" s="6"/>
      <c r="D4" s="6"/>
      <c r="E4" s="6"/>
      <c r="F4" s="6"/>
      <c r="H4" s="94"/>
    </row>
    <row r="5" spans="1:13" ht="14.1" customHeight="1" x14ac:dyDescent="0.2">
      <c r="A5" s="130"/>
      <c r="B5" s="124" t="s">
        <v>272</v>
      </c>
      <c r="C5" s="124"/>
      <c r="D5" s="124"/>
      <c r="E5" s="130"/>
      <c r="F5" s="124" t="s">
        <v>487</v>
      </c>
      <c r="G5" s="124"/>
      <c r="H5" s="124"/>
      <c r="I5" s="95"/>
      <c r="J5" s="50"/>
      <c r="K5" s="50"/>
      <c r="L5" s="50"/>
      <c r="M5" s="50"/>
    </row>
    <row r="6" spans="1:13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  <c r="I6" s="51"/>
      <c r="J6" s="51"/>
      <c r="K6" s="51"/>
    </row>
    <row r="7" spans="1:13" ht="14.1" customHeight="1" x14ac:dyDescent="0.2">
      <c r="A7" s="10"/>
      <c r="B7" s="12"/>
      <c r="C7" s="12"/>
      <c r="D7" s="12"/>
      <c r="E7" s="12"/>
      <c r="F7" s="15"/>
      <c r="G7" s="13"/>
      <c r="H7" s="16"/>
      <c r="I7" s="16"/>
      <c r="J7" s="16"/>
      <c r="K7" s="37"/>
      <c r="L7" s="37"/>
      <c r="M7" s="37"/>
    </row>
    <row r="8" spans="1:13" ht="14.1" customHeight="1" x14ac:dyDescent="0.2">
      <c r="A8" s="14" t="s">
        <v>20</v>
      </c>
      <c r="B8" s="12">
        <v>394</v>
      </c>
      <c r="C8" s="12">
        <v>225</v>
      </c>
      <c r="D8" s="12">
        <v>159</v>
      </c>
      <c r="E8" s="12"/>
      <c r="F8" s="12">
        <v>398</v>
      </c>
      <c r="G8" s="12">
        <v>231</v>
      </c>
      <c r="H8" s="12">
        <v>167</v>
      </c>
      <c r="I8" s="51"/>
      <c r="J8" s="53"/>
      <c r="M8" s="116"/>
    </row>
    <row r="9" spans="1:13" ht="14.1" customHeight="1" x14ac:dyDescent="0.2">
      <c r="A9" s="10" t="s">
        <v>403</v>
      </c>
      <c r="B9" s="12">
        <v>41</v>
      </c>
      <c r="C9" s="12">
        <v>31</v>
      </c>
      <c r="D9" s="12">
        <v>10</v>
      </c>
      <c r="E9" s="12"/>
      <c r="F9" s="12">
        <v>40</v>
      </c>
      <c r="G9" s="12">
        <v>31</v>
      </c>
      <c r="H9" s="12">
        <v>9</v>
      </c>
      <c r="I9" s="51"/>
      <c r="J9" s="167"/>
      <c r="M9" s="116"/>
    </row>
    <row r="10" spans="1:13" ht="14.1" customHeight="1" x14ac:dyDescent="0.2">
      <c r="A10" s="10" t="s">
        <v>404</v>
      </c>
      <c r="B10" s="12">
        <v>166</v>
      </c>
      <c r="C10" s="12">
        <v>83</v>
      </c>
      <c r="D10" s="12">
        <v>73</v>
      </c>
      <c r="E10" s="12"/>
      <c r="F10" s="12">
        <v>153</v>
      </c>
      <c r="G10" s="12">
        <v>82</v>
      </c>
      <c r="H10" s="12">
        <v>71</v>
      </c>
      <c r="I10" s="51"/>
      <c r="J10" s="167"/>
    </row>
    <row r="11" spans="1:13" ht="14.1" customHeight="1" x14ac:dyDescent="0.2">
      <c r="A11" s="10" t="s">
        <v>405</v>
      </c>
      <c r="B11" s="12">
        <v>3</v>
      </c>
      <c r="C11" s="12">
        <v>1</v>
      </c>
      <c r="D11" s="12">
        <v>2</v>
      </c>
      <c r="E11" s="12"/>
      <c r="F11" s="12">
        <v>1</v>
      </c>
      <c r="G11" s="12">
        <v>1</v>
      </c>
      <c r="H11" s="12" t="s">
        <v>15</v>
      </c>
      <c r="I11" s="51"/>
      <c r="J11" s="167"/>
    </row>
    <row r="12" spans="1:13" ht="14.1" customHeight="1" x14ac:dyDescent="0.2">
      <c r="A12" s="10" t="s">
        <v>406</v>
      </c>
      <c r="B12" s="12">
        <v>39</v>
      </c>
      <c r="C12" s="12">
        <v>21</v>
      </c>
      <c r="D12" s="12">
        <v>18</v>
      </c>
      <c r="E12" s="12"/>
      <c r="F12" s="12">
        <v>43</v>
      </c>
      <c r="G12" s="12">
        <v>24</v>
      </c>
      <c r="H12" s="12">
        <v>19</v>
      </c>
      <c r="I12" s="51"/>
      <c r="J12" s="167"/>
    </row>
    <row r="13" spans="1:13" ht="14.1" customHeight="1" x14ac:dyDescent="0.2">
      <c r="A13" s="10" t="s">
        <v>407</v>
      </c>
      <c r="B13" s="12">
        <v>56</v>
      </c>
      <c r="C13" s="12">
        <v>35</v>
      </c>
      <c r="D13" s="12">
        <v>21</v>
      </c>
      <c r="E13" s="12"/>
      <c r="F13" s="12">
        <v>60</v>
      </c>
      <c r="G13" s="12">
        <v>38</v>
      </c>
      <c r="H13" s="12">
        <v>22</v>
      </c>
      <c r="I13" s="51"/>
      <c r="J13" s="167"/>
    </row>
    <row r="14" spans="1:13" ht="14.1" customHeight="1" x14ac:dyDescent="0.2">
      <c r="A14" s="10" t="s">
        <v>408</v>
      </c>
      <c r="B14" s="12">
        <v>5</v>
      </c>
      <c r="C14" s="12">
        <v>4</v>
      </c>
      <c r="D14" s="12">
        <v>1</v>
      </c>
      <c r="E14" s="12"/>
      <c r="F14" s="12">
        <v>3</v>
      </c>
      <c r="G14" s="12">
        <v>3</v>
      </c>
      <c r="H14" s="12" t="s">
        <v>15</v>
      </c>
      <c r="I14" s="51"/>
      <c r="J14" s="167"/>
    </row>
    <row r="15" spans="1:13" ht="14.1" customHeight="1" x14ac:dyDescent="0.2">
      <c r="A15" s="10" t="s">
        <v>409</v>
      </c>
      <c r="B15" s="12">
        <v>31</v>
      </c>
      <c r="C15" s="12">
        <v>19</v>
      </c>
      <c r="D15" s="12">
        <v>12</v>
      </c>
      <c r="E15" s="12"/>
      <c r="F15" s="12">
        <v>27</v>
      </c>
      <c r="G15" s="12">
        <v>17</v>
      </c>
      <c r="H15" s="12">
        <v>10</v>
      </c>
      <c r="I15" s="51"/>
      <c r="J15" s="167"/>
    </row>
    <row r="16" spans="1:13" ht="14.1" customHeight="1" x14ac:dyDescent="0.2">
      <c r="A16" s="10" t="s">
        <v>410</v>
      </c>
      <c r="B16" s="12">
        <v>11</v>
      </c>
      <c r="C16" s="12">
        <v>9</v>
      </c>
      <c r="D16" s="12">
        <v>2</v>
      </c>
      <c r="E16" s="12"/>
      <c r="F16" s="12">
        <v>7</v>
      </c>
      <c r="G16" s="12">
        <v>6</v>
      </c>
      <c r="H16" s="12">
        <v>1</v>
      </c>
      <c r="I16" s="51"/>
      <c r="J16" s="167"/>
    </row>
    <row r="17" spans="1:17" ht="14.1" customHeight="1" x14ac:dyDescent="0.2">
      <c r="A17" s="10" t="s">
        <v>411</v>
      </c>
      <c r="B17" s="12">
        <v>42</v>
      </c>
      <c r="C17" s="12">
        <v>22</v>
      </c>
      <c r="D17" s="12">
        <v>20</v>
      </c>
      <c r="E17" s="12"/>
      <c r="F17" s="12">
        <v>64</v>
      </c>
      <c r="G17" s="12">
        <v>29</v>
      </c>
      <c r="H17" s="12">
        <v>35</v>
      </c>
      <c r="I17" s="51"/>
      <c r="J17" s="167"/>
    </row>
    <row r="18" spans="1:17" ht="14.1" customHeight="1" x14ac:dyDescent="0.2">
      <c r="A18" s="40"/>
      <c r="B18" s="40"/>
      <c r="C18" s="40"/>
      <c r="D18" s="40"/>
      <c r="E18" s="40"/>
      <c r="F18" s="40"/>
      <c r="G18" s="40"/>
      <c r="H18" s="40"/>
      <c r="Q18" s="156"/>
    </row>
    <row r="19" spans="1:17" ht="14.1" customHeight="1" x14ac:dyDescent="0.2">
      <c r="A19" s="18" t="s">
        <v>0</v>
      </c>
      <c r="B19" s="11"/>
      <c r="C19" s="11"/>
      <c r="D19" s="11"/>
      <c r="E19" s="11"/>
      <c r="F19" s="11"/>
      <c r="G19" s="11"/>
      <c r="H19" s="11"/>
      <c r="Q19" s="156"/>
    </row>
    <row r="20" spans="1:17" ht="12.95" customHeight="1" x14ac:dyDescent="0.2">
      <c r="A20" s="18"/>
      <c r="B20" s="11"/>
      <c r="C20" s="11"/>
      <c r="D20" s="11"/>
      <c r="E20" s="11"/>
      <c r="F20" s="11"/>
      <c r="G20" s="13"/>
      <c r="Q20" s="156"/>
    </row>
    <row r="21" spans="1:17" ht="12.95" customHeight="1" x14ac:dyDescent="0.2">
      <c r="A21" s="18"/>
      <c r="B21" s="161"/>
      <c r="C21" s="162"/>
      <c r="D21" s="162"/>
      <c r="E21" s="162"/>
      <c r="F21" s="161"/>
      <c r="G21" s="161"/>
      <c r="H21" s="161"/>
      <c r="Q21" s="156"/>
    </row>
    <row r="22" spans="1:17" ht="12.95" customHeight="1" x14ac:dyDescent="0.2">
      <c r="B22" s="156"/>
      <c r="C22" s="156"/>
      <c r="D22" s="156"/>
      <c r="E22" s="156"/>
      <c r="F22" s="156"/>
      <c r="G22" s="156"/>
      <c r="H22" s="156"/>
      <c r="Q22" s="156"/>
    </row>
    <row r="23" spans="1:17" ht="14.1" customHeight="1" x14ac:dyDescent="0.2">
      <c r="B23" s="156"/>
      <c r="C23" s="156"/>
      <c r="D23" s="156"/>
      <c r="E23" s="156"/>
      <c r="F23" s="156"/>
      <c r="G23" s="156"/>
      <c r="H23" s="156"/>
      <c r="Q23" s="156"/>
    </row>
    <row r="24" spans="1:17" ht="14.1" customHeight="1" x14ac:dyDescent="0.2">
      <c r="B24" s="156"/>
      <c r="C24" s="156"/>
      <c r="D24" s="156"/>
      <c r="E24" s="156"/>
      <c r="F24" s="156"/>
      <c r="G24" s="156"/>
      <c r="H24" s="156"/>
      <c r="Q24" s="156"/>
    </row>
    <row r="25" spans="1:17" ht="14.1" customHeight="1" x14ac:dyDescent="0.2">
      <c r="B25" s="156"/>
      <c r="C25" s="156"/>
      <c r="D25" s="156"/>
      <c r="E25" s="156"/>
      <c r="F25" s="156"/>
      <c r="G25" s="156"/>
      <c r="H25" s="156"/>
      <c r="Q25" s="156"/>
    </row>
    <row r="26" spans="1:17" ht="14.1" customHeight="1" x14ac:dyDescent="0.2">
      <c r="B26" s="156"/>
      <c r="C26" s="156"/>
      <c r="D26" s="156"/>
      <c r="E26" s="156"/>
      <c r="F26" s="156"/>
      <c r="G26" s="156"/>
      <c r="H26" s="156"/>
      <c r="Q26" s="156"/>
    </row>
    <row r="27" spans="1:17" ht="14.1" customHeight="1" x14ac:dyDescent="0.2">
      <c r="B27" s="156"/>
      <c r="C27" s="156"/>
      <c r="D27" s="156"/>
      <c r="E27" s="156"/>
      <c r="F27" s="156"/>
      <c r="G27" s="156"/>
      <c r="H27" s="156"/>
      <c r="Q27" s="156"/>
    </row>
    <row r="28" spans="1:17" ht="14.1" customHeight="1" x14ac:dyDescent="0.2">
      <c r="B28" s="156"/>
      <c r="C28" s="156"/>
      <c r="D28" s="156"/>
      <c r="E28" s="156"/>
      <c r="F28" s="156"/>
      <c r="G28" s="156"/>
      <c r="H28" s="156"/>
    </row>
    <row r="29" spans="1:17" ht="14.1" customHeight="1" x14ac:dyDescent="0.2">
      <c r="B29" s="156"/>
      <c r="C29" s="156"/>
      <c r="D29" s="156"/>
      <c r="E29" s="156"/>
      <c r="F29" s="156"/>
      <c r="G29" s="156"/>
      <c r="H29" s="156"/>
    </row>
    <row r="30" spans="1:17" ht="14.1" customHeight="1" x14ac:dyDescent="0.2">
      <c r="B30" s="156"/>
      <c r="C30" s="156"/>
      <c r="D30" s="156"/>
      <c r="E30" s="156"/>
      <c r="F30" s="156"/>
      <c r="G30" s="156"/>
      <c r="H30" s="156"/>
    </row>
    <row r="31" spans="1:17" ht="14.1" customHeight="1" x14ac:dyDescent="0.2">
      <c r="G31" s="13"/>
    </row>
    <row r="32" spans="1:17" ht="14.1" customHeight="1" x14ac:dyDescent="0.2">
      <c r="G32" s="13"/>
    </row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H325"/>
  <sheetViews>
    <sheetView zoomScaleNormal="100" workbookViewId="0">
      <selection activeCell="K41" sqref="K41"/>
    </sheetView>
  </sheetViews>
  <sheetFormatPr baseColWidth="10" defaultColWidth="7.7109375" defaultRowHeight="11.25" customHeight="1" x14ac:dyDescent="0.2"/>
  <cols>
    <col min="1" max="1" width="49.140625" style="3" customWidth="1"/>
    <col min="2" max="2" width="10.28515625" style="3" customWidth="1"/>
    <col min="3" max="3" width="5.7109375" style="3" customWidth="1"/>
    <col min="4" max="4" width="9.5703125" style="3" customWidth="1"/>
    <col min="5" max="5" width="6.7109375" style="3" customWidth="1"/>
    <col min="6" max="6" width="10.28515625" style="3" customWidth="1"/>
    <col min="7" max="7" width="7.7109375" style="3" customWidth="1"/>
    <col min="8" max="16374" width="7.7109375" style="3"/>
    <col min="16375" max="16384" width="19.85546875" style="3" customWidth="1"/>
  </cols>
  <sheetData>
    <row r="1" spans="1:8" ht="14.1" customHeight="1" thickBot="1" x14ac:dyDescent="0.25">
      <c r="A1" s="1" t="s">
        <v>216</v>
      </c>
      <c r="B1" s="2"/>
      <c r="C1" s="2"/>
      <c r="D1" s="2"/>
      <c r="E1" s="2"/>
      <c r="F1" s="2"/>
    </row>
    <row r="2" spans="1:8" ht="14.1" customHeight="1" x14ac:dyDescent="0.2">
      <c r="H2" s="123" t="s">
        <v>257</v>
      </c>
    </row>
    <row r="3" spans="1:8" ht="14.1" customHeight="1" x14ac:dyDescent="0.2">
      <c r="A3" s="22" t="s">
        <v>421</v>
      </c>
    </row>
    <row r="4" spans="1:8" ht="14.1" customHeight="1" x14ac:dyDescent="0.2">
      <c r="A4" s="22" t="s">
        <v>246</v>
      </c>
    </row>
    <row r="5" spans="1:8" ht="14.1" customHeight="1" x14ac:dyDescent="0.2">
      <c r="A5" s="5"/>
      <c r="B5" s="6"/>
      <c r="C5" s="6"/>
      <c r="D5" s="6"/>
      <c r="E5" s="6"/>
      <c r="F5" s="6"/>
    </row>
    <row r="6" spans="1:8" ht="15.95" customHeight="1" x14ac:dyDescent="0.2">
      <c r="A6" s="149"/>
      <c r="B6" s="152" t="s">
        <v>413</v>
      </c>
      <c r="C6" s="8"/>
      <c r="D6" s="152" t="s">
        <v>414</v>
      </c>
      <c r="E6" s="8"/>
      <c r="F6" s="152" t="s">
        <v>412</v>
      </c>
    </row>
    <row r="7" spans="1:8" ht="14.1" customHeight="1" x14ac:dyDescent="0.2">
      <c r="A7" s="19"/>
    </row>
    <row r="8" spans="1:8" ht="14.1" customHeight="1" x14ac:dyDescent="0.2">
      <c r="A8" s="19" t="s">
        <v>416</v>
      </c>
      <c r="B8" s="12">
        <v>1658</v>
      </c>
      <c r="C8" s="12"/>
      <c r="D8" s="12">
        <v>1576</v>
      </c>
      <c r="E8" s="12"/>
      <c r="F8" s="12">
        <v>1544</v>
      </c>
    </row>
    <row r="9" spans="1:8" ht="14.1" customHeight="1" x14ac:dyDescent="0.2">
      <c r="A9" s="19"/>
      <c r="B9" s="12"/>
      <c r="C9" s="12"/>
      <c r="D9" s="12"/>
      <c r="E9" s="12"/>
      <c r="F9" s="12"/>
    </row>
    <row r="10" spans="1:8" ht="14.1" customHeight="1" x14ac:dyDescent="0.2">
      <c r="A10" s="19" t="s">
        <v>415</v>
      </c>
      <c r="B10" s="12">
        <v>856</v>
      </c>
      <c r="C10" s="12"/>
      <c r="D10" s="12">
        <v>955</v>
      </c>
      <c r="E10" s="12"/>
      <c r="F10" s="12">
        <v>966</v>
      </c>
    </row>
    <row r="11" spans="1:8" ht="14.1" customHeight="1" x14ac:dyDescent="0.2">
      <c r="A11" s="96" t="s">
        <v>417</v>
      </c>
      <c r="B11" s="12">
        <v>78</v>
      </c>
      <c r="C11" s="12"/>
      <c r="D11" s="12">
        <v>226</v>
      </c>
      <c r="E11" s="12"/>
      <c r="F11" s="12">
        <v>222</v>
      </c>
    </row>
    <row r="12" spans="1:8" ht="14.1" customHeight="1" x14ac:dyDescent="0.2">
      <c r="A12" s="96" t="s">
        <v>529</v>
      </c>
      <c r="B12" s="12">
        <v>778</v>
      </c>
      <c r="C12" s="12"/>
      <c r="D12" s="12">
        <v>729</v>
      </c>
      <c r="E12" s="12"/>
      <c r="F12" s="12">
        <v>744</v>
      </c>
    </row>
    <row r="13" spans="1:8" ht="14.1" customHeight="1" x14ac:dyDescent="0.2">
      <c r="A13" s="40"/>
      <c r="B13" s="40"/>
      <c r="C13" s="40"/>
      <c r="D13" s="40"/>
      <c r="E13" s="40"/>
      <c r="F13" s="40"/>
    </row>
    <row r="14" spans="1:8" s="30" customFormat="1" ht="14.1" customHeight="1" x14ac:dyDescent="0.2">
      <c r="A14" s="57" t="s">
        <v>0</v>
      </c>
      <c r="B14" s="58"/>
      <c r="C14" s="58"/>
      <c r="D14" s="58"/>
      <c r="E14" s="58"/>
      <c r="F14" s="58"/>
    </row>
    <row r="15" spans="1:8" s="30" customFormat="1" ht="14.1" customHeight="1" x14ac:dyDescent="0.2">
      <c r="A15" s="39"/>
      <c r="D15" s="113"/>
      <c r="F15" s="113"/>
      <c r="G15" s="113"/>
    </row>
    <row r="16" spans="1:8" ht="14.1" customHeight="1" x14ac:dyDescent="0.2">
      <c r="A16" s="19"/>
    </row>
    <row r="17" spans="1:1" s="27" customFormat="1" ht="14.1" customHeight="1" x14ac:dyDescent="0.2">
      <c r="A17" s="19"/>
    </row>
    <row r="18" spans="1:1" ht="14.1" customHeight="1" x14ac:dyDescent="0.2">
      <c r="A18" s="108"/>
    </row>
    <row r="19" spans="1:1" ht="14.1" customHeight="1" x14ac:dyDescent="0.2">
      <c r="A19" s="28"/>
    </row>
    <row r="20" spans="1:1" ht="14.1" customHeight="1" x14ac:dyDescent="0.2">
      <c r="A20" s="21"/>
    </row>
    <row r="21" spans="1:1" ht="14.1" customHeight="1" x14ac:dyDescent="0.2">
      <c r="A21" s="19"/>
    </row>
    <row r="22" spans="1:1" ht="14.1" customHeight="1" x14ac:dyDescent="0.2">
      <c r="A22" s="19"/>
    </row>
    <row r="23" spans="1:1" ht="14.1" customHeight="1" x14ac:dyDescent="0.2">
      <c r="A23" s="19"/>
    </row>
    <row r="24" spans="1:1" ht="14.1" customHeight="1" x14ac:dyDescent="0.2"/>
    <row r="25" spans="1:1" ht="14.1" customHeight="1" x14ac:dyDescent="0.2"/>
    <row r="26" spans="1:1" ht="14.1" customHeight="1" x14ac:dyDescent="0.2"/>
    <row r="27" spans="1:1" ht="14.1" customHeight="1" x14ac:dyDescent="0.2"/>
    <row r="28" spans="1:1" ht="14.1" customHeight="1" x14ac:dyDescent="0.2"/>
    <row r="29" spans="1:1" ht="14.1" customHeight="1" x14ac:dyDescent="0.2"/>
    <row r="30" spans="1:1" ht="14.1" customHeight="1" x14ac:dyDescent="0.2"/>
    <row r="31" spans="1:1" ht="14.1" customHeight="1" x14ac:dyDescent="0.2"/>
    <row r="32" spans="1:1" ht="14.1" customHeight="1" x14ac:dyDescent="0.2"/>
    <row r="33" ht="14.1" customHeight="1" x14ac:dyDescent="0.2"/>
    <row r="34" ht="14.1" customHeight="1" x14ac:dyDescent="0.2"/>
    <row r="35" ht="14.1" customHeight="1" x14ac:dyDescent="0.2"/>
    <row r="36" ht="14.1" customHeight="1" x14ac:dyDescent="0.2"/>
    <row r="37" ht="14.1" customHeight="1" x14ac:dyDescent="0.2"/>
    <row r="38" ht="14.1" customHeight="1" x14ac:dyDescent="0.2"/>
    <row r="39" ht="14.1" customHeight="1" x14ac:dyDescent="0.2"/>
    <row r="40" ht="14.1" customHeight="1" x14ac:dyDescent="0.2"/>
    <row r="41" ht="14.1" customHeight="1" x14ac:dyDescent="0.2"/>
    <row r="42" ht="14.1" customHeight="1" x14ac:dyDescent="0.2"/>
    <row r="43" ht="14.1" customHeight="1" x14ac:dyDescent="0.2"/>
    <row r="44" ht="14.1" customHeight="1" x14ac:dyDescent="0.2"/>
    <row r="45" ht="14.1" customHeight="1" x14ac:dyDescent="0.2"/>
    <row r="46" ht="14.1" customHeight="1" x14ac:dyDescent="0.2"/>
    <row r="47" ht="14.1" customHeight="1" x14ac:dyDescent="0.2"/>
    <row r="4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</sheetData>
  <phoneticPr fontId="1" type="noConversion"/>
  <hyperlinks>
    <hyperlink ref="H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M289"/>
  <sheetViews>
    <sheetView zoomScaleNormal="100" workbookViewId="0">
      <selection activeCell="K41" sqref="K41"/>
    </sheetView>
  </sheetViews>
  <sheetFormatPr baseColWidth="10" defaultColWidth="9.5703125" defaultRowHeight="11.25" customHeight="1" x14ac:dyDescent="0.2"/>
  <cols>
    <col min="1" max="1" width="28.7109375" style="3" customWidth="1"/>
    <col min="2" max="2" width="7.7109375" style="3" customWidth="1"/>
    <col min="3" max="6" width="9.5703125" style="3" customWidth="1"/>
    <col min="7" max="7" width="2.7109375" style="3" customWidth="1"/>
    <col min="8" max="8" width="14.7109375" style="3" customWidth="1"/>
    <col min="9" max="9" width="10" style="3" customWidth="1"/>
    <col min="10" max="13" width="9.5703125" style="3" customWidth="1"/>
    <col min="14" max="16383" width="9.5703125" style="3"/>
    <col min="16384" max="16384" width="18.28515625" style="3" customWidth="1"/>
  </cols>
  <sheetData>
    <row r="1" spans="1:13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1"/>
    </row>
    <row r="2" spans="1:13" ht="14.1" customHeight="1" x14ac:dyDescent="0.2">
      <c r="A2" s="60"/>
      <c r="B2" s="60"/>
      <c r="C2" s="60"/>
      <c r="D2" s="60"/>
      <c r="E2" s="60"/>
      <c r="F2" s="60"/>
      <c r="G2" s="60"/>
      <c r="H2" s="60"/>
      <c r="K2" s="123" t="s">
        <v>257</v>
      </c>
    </row>
    <row r="3" spans="1:13" ht="14.1" customHeight="1" x14ac:dyDescent="0.2">
      <c r="A3" s="22" t="s">
        <v>213</v>
      </c>
      <c r="B3" s="60"/>
      <c r="C3" s="60"/>
      <c r="D3" s="60"/>
      <c r="E3" s="60"/>
      <c r="F3" s="60"/>
      <c r="G3" s="60"/>
      <c r="H3" s="60"/>
    </row>
    <row r="4" spans="1:13" ht="14.1" customHeight="1" x14ac:dyDescent="0.2">
      <c r="A4" s="60"/>
      <c r="B4" s="60"/>
      <c r="C4" s="60"/>
      <c r="D4" s="60"/>
      <c r="E4" s="60"/>
      <c r="F4" s="60"/>
      <c r="G4" s="60"/>
      <c r="H4" s="60"/>
    </row>
    <row r="5" spans="1:13" ht="14.1" customHeight="1" x14ac:dyDescent="0.2">
      <c r="A5" s="22" t="s">
        <v>194</v>
      </c>
    </row>
    <row r="6" spans="1:13" ht="14.1" customHeight="1" x14ac:dyDescent="0.2">
      <c r="A6" s="5"/>
      <c r="B6" s="6"/>
      <c r="C6" s="6"/>
      <c r="D6" s="6"/>
      <c r="E6" s="5"/>
      <c r="F6" s="5"/>
      <c r="G6" s="5"/>
      <c r="H6" s="5"/>
    </row>
    <row r="7" spans="1:13" s="10" customFormat="1" ht="14.1" customHeight="1" x14ac:dyDescent="0.15">
      <c r="A7" s="42"/>
      <c r="B7" s="42" t="s">
        <v>50</v>
      </c>
      <c r="C7" s="42"/>
      <c r="D7" s="42"/>
      <c r="E7" s="42"/>
      <c r="F7" s="42"/>
      <c r="G7" s="42"/>
      <c r="H7" s="42" t="s">
        <v>44</v>
      </c>
    </row>
    <row r="8" spans="1:13" ht="14.1" customHeight="1" x14ac:dyDescent="0.2">
      <c r="A8" s="61"/>
      <c r="B8" s="43">
        <v>2010</v>
      </c>
      <c r="C8" s="43">
        <v>2011</v>
      </c>
      <c r="D8" s="43">
        <v>2012</v>
      </c>
      <c r="E8" s="43">
        <v>2013</v>
      </c>
      <c r="F8" s="8">
        <v>2014</v>
      </c>
      <c r="G8" s="61"/>
      <c r="H8" s="8">
        <v>2014</v>
      </c>
    </row>
    <row r="9" spans="1:13" ht="14.1" customHeight="1" x14ac:dyDescent="0.2">
      <c r="A9" s="19"/>
      <c r="B9" s="11"/>
      <c r="C9" s="11"/>
      <c r="D9" s="11"/>
      <c r="E9" s="11"/>
      <c r="F9" s="11"/>
      <c r="H9" s="11"/>
      <c r="J9"/>
      <c r="K9"/>
      <c r="L9"/>
      <c r="M9"/>
    </row>
    <row r="10" spans="1:13" ht="14.1" customHeight="1" x14ac:dyDescent="0.2">
      <c r="A10" s="23" t="s">
        <v>20</v>
      </c>
      <c r="B10" s="12">
        <v>159</v>
      </c>
      <c r="C10" s="12">
        <v>159</v>
      </c>
      <c r="D10" s="12">
        <v>165</v>
      </c>
      <c r="E10" s="12">
        <v>173</v>
      </c>
      <c r="F10" s="12">
        <v>183</v>
      </c>
      <c r="H10" s="12">
        <v>17107</v>
      </c>
      <c r="I10" s="29"/>
      <c r="J10"/>
      <c r="K10"/>
      <c r="L10"/>
      <c r="M10"/>
    </row>
    <row r="11" spans="1:13" ht="14.1" customHeight="1" x14ac:dyDescent="0.2">
      <c r="A11" s="19" t="s">
        <v>98</v>
      </c>
      <c r="B11" s="12">
        <v>107</v>
      </c>
      <c r="C11" s="12">
        <v>107</v>
      </c>
      <c r="D11" s="12">
        <v>111</v>
      </c>
      <c r="E11" s="12">
        <v>112</v>
      </c>
      <c r="F11" s="12">
        <v>112</v>
      </c>
      <c r="H11" s="12">
        <v>13405</v>
      </c>
      <c r="I11" s="29"/>
      <c r="J11"/>
      <c r="K11"/>
      <c r="L11"/>
      <c r="M11"/>
    </row>
    <row r="12" spans="1:13" ht="14.1" customHeight="1" x14ac:dyDescent="0.2">
      <c r="A12" s="19" t="s">
        <v>99</v>
      </c>
      <c r="B12" s="12">
        <v>1</v>
      </c>
      <c r="C12" s="12">
        <v>1</v>
      </c>
      <c r="D12" s="12">
        <v>1</v>
      </c>
      <c r="E12" s="12">
        <v>1</v>
      </c>
      <c r="F12" s="12">
        <v>1</v>
      </c>
      <c r="H12" s="12">
        <v>91</v>
      </c>
      <c r="I12" s="29"/>
      <c r="J12"/>
      <c r="K12"/>
      <c r="L12"/>
      <c r="M12"/>
    </row>
    <row r="13" spans="1:13" ht="14.1" customHeight="1" x14ac:dyDescent="0.2">
      <c r="A13" s="62" t="s">
        <v>100</v>
      </c>
      <c r="B13" s="12">
        <v>8</v>
      </c>
      <c r="C13" s="12">
        <v>8</v>
      </c>
      <c r="D13" s="12">
        <v>8</v>
      </c>
      <c r="E13" s="12">
        <v>8</v>
      </c>
      <c r="F13" s="12">
        <v>8</v>
      </c>
      <c r="H13" s="12">
        <v>966</v>
      </c>
      <c r="I13" s="29"/>
      <c r="J13"/>
      <c r="K13"/>
      <c r="L13"/>
      <c r="M13"/>
    </row>
    <row r="14" spans="1:13" ht="14.1" customHeight="1" x14ac:dyDescent="0.2">
      <c r="A14" s="19" t="s">
        <v>101</v>
      </c>
      <c r="B14" s="12">
        <v>42</v>
      </c>
      <c r="C14" s="12">
        <v>42</v>
      </c>
      <c r="D14" s="12">
        <v>42</v>
      </c>
      <c r="E14" s="12">
        <v>47</v>
      </c>
      <c r="F14" s="12">
        <v>57</v>
      </c>
      <c r="H14" s="12">
        <v>427</v>
      </c>
      <c r="I14" s="29"/>
      <c r="J14"/>
      <c r="K14"/>
      <c r="L14"/>
      <c r="M14"/>
    </row>
    <row r="15" spans="1:13" ht="14.1" customHeight="1" x14ac:dyDescent="0.2">
      <c r="A15" s="19" t="s">
        <v>102</v>
      </c>
      <c r="B15" s="12">
        <v>1</v>
      </c>
      <c r="C15" s="12">
        <v>1</v>
      </c>
      <c r="D15" s="12">
        <v>3</v>
      </c>
      <c r="E15" s="12">
        <v>5</v>
      </c>
      <c r="F15" s="12">
        <v>5</v>
      </c>
      <c r="H15" s="12">
        <v>2218</v>
      </c>
      <c r="I15" s="29"/>
      <c r="J15"/>
      <c r="K15"/>
      <c r="L15"/>
      <c r="M15"/>
    </row>
    <row r="16" spans="1:13" ht="14.1" customHeight="1" x14ac:dyDescent="0.2">
      <c r="A16" s="40"/>
      <c r="B16" s="40"/>
      <c r="C16" s="40"/>
      <c r="D16" s="40"/>
      <c r="E16" s="40"/>
      <c r="F16" s="40"/>
      <c r="G16" s="40"/>
      <c r="H16" s="40"/>
      <c r="J16"/>
      <c r="K16"/>
      <c r="L16"/>
      <c r="M16"/>
    </row>
    <row r="17" spans="1:13" ht="14.1" customHeight="1" x14ac:dyDescent="0.2">
      <c r="A17" s="39" t="s">
        <v>183</v>
      </c>
      <c r="B17" s="11"/>
      <c r="C17" s="11"/>
      <c r="D17" s="12"/>
      <c r="E17" s="12"/>
      <c r="F17" s="12"/>
      <c r="G17" s="12"/>
      <c r="H17" s="12"/>
    </row>
    <row r="18" spans="1:13" ht="14.1" customHeight="1" x14ac:dyDescent="0.2">
      <c r="A18" s="21"/>
      <c r="B18" s="11"/>
      <c r="C18" s="11"/>
      <c r="D18" s="12"/>
      <c r="E18" s="12"/>
      <c r="F18" s="12"/>
      <c r="G18" s="12"/>
      <c r="H18" s="12"/>
    </row>
    <row r="19" spans="1:13" ht="14.1" customHeight="1" x14ac:dyDescent="0.2">
      <c r="A19" s="21"/>
      <c r="B19" s="11"/>
      <c r="C19" s="11"/>
      <c r="D19" s="12"/>
      <c r="E19" s="12"/>
      <c r="F19" s="12"/>
      <c r="G19" s="12"/>
      <c r="H19" s="12"/>
      <c r="J19" s="25"/>
      <c r="K19" s="25"/>
      <c r="L19" s="25"/>
    </row>
    <row r="20" spans="1:13" ht="14.1" customHeight="1" x14ac:dyDescent="0.2">
      <c r="A20" s="21"/>
      <c r="B20" s="11"/>
      <c r="C20" s="11"/>
      <c r="D20" s="12"/>
      <c r="E20" s="12"/>
      <c r="F20" s="12"/>
      <c r="G20" s="12"/>
      <c r="H20" s="12"/>
    </row>
    <row r="21" spans="1:13" ht="14.1" customHeight="1" x14ac:dyDescent="0.2">
      <c r="A21" s="19"/>
      <c r="B21" s="11"/>
      <c r="C21" s="11"/>
      <c r="D21" s="12"/>
      <c r="E21" s="12"/>
      <c r="F21" s="12"/>
      <c r="G21" s="12"/>
      <c r="H21" s="12"/>
    </row>
    <row r="22" spans="1:13" ht="14.1" customHeight="1" x14ac:dyDescent="0.2">
      <c r="A22" s="19"/>
      <c r="B22" s="11"/>
      <c r="C22" s="11"/>
      <c r="D22" s="12"/>
      <c r="E22" s="12"/>
      <c r="F22" s="12"/>
      <c r="G22" s="12"/>
      <c r="H22" s="12"/>
    </row>
    <row r="23" spans="1:13" ht="14.1" customHeight="1" x14ac:dyDescent="0.2">
      <c r="A23" s="19"/>
      <c r="B23" s="11"/>
      <c r="C23" s="11"/>
      <c r="D23" s="12"/>
      <c r="E23" s="12"/>
      <c r="F23" s="12"/>
      <c r="G23" s="12"/>
      <c r="H23" s="12"/>
      <c r="M23" s="25"/>
    </row>
    <row r="24" spans="1:13" ht="14.1" customHeight="1" x14ac:dyDescent="0.2">
      <c r="A24" s="19"/>
      <c r="B24" s="59"/>
      <c r="C24" s="59"/>
      <c r="D24" s="12"/>
      <c r="E24" s="12"/>
      <c r="F24" s="12"/>
      <c r="G24" s="12"/>
      <c r="H24" s="12"/>
    </row>
    <row r="25" spans="1:13" ht="14.1" customHeight="1" x14ac:dyDescent="0.2">
      <c r="A25" s="19"/>
      <c r="B25" s="11"/>
      <c r="C25" s="11"/>
      <c r="D25" s="12"/>
      <c r="E25" s="12"/>
      <c r="F25" s="12"/>
      <c r="G25" s="12"/>
      <c r="H25" s="12"/>
    </row>
    <row r="26" spans="1:13" ht="14.1" customHeight="1" x14ac:dyDescent="0.2">
      <c r="A26" s="19"/>
      <c r="B26" s="59"/>
      <c r="C26" s="59"/>
      <c r="D26" s="12"/>
      <c r="E26" s="12"/>
      <c r="F26" s="12"/>
      <c r="G26" s="12"/>
      <c r="H26" s="12"/>
    </row>
    <row r="27" spans="1:13" ht="14.1" customHeight="1" x14ac:dyDescent="0.2">
      <c r="A27" s="19"/>
      <c r="B27" s="11"/>
      <c r="C27" s="11"/>
      <c r="D27" s="12"/>
      <c r="E27" s="12"/>
      <c r="F27" s="12"/>
      <c r="G27" s="12"/>
      <c r="H27" s="12"/>
    </row>
    <row r="28" spans="1:13" ht="14.1" customHeight="1" x14ac:dyDescent="0.2">
      <c r="A28" s="19"/>
      <c r="B28" s="11"/>
      <c r="C28" s="11"/>
      <c r="D28" s="12"/>
      <c r="E28" s="12"/>
      <c r="F28" s="12"/>
      <c r="G28" s="12"/>
      <c r="H28" s="12"/>
    </row>
    <row r="29" spans="1:13" ht="14.1" customHeight="1" x14ac:dyDescent="0.2">
      <c r="A29" s="19"/>
      <c r="B29" s="11"/>
      <c r="C29" s="11"/>
      <c r="D29" s="12"/>
      <c r="E29" s="12"/>
      <c r="F29" s="12"/>
      <c r="G29" s="12"/>
      <c r="H29" s="12"/>
    </row>
    <row r="30" spans="1:13" ht="14.1" customHeight="1" x14ac:dyDescent="0.2">
      <c r="A30" s="19"/>
      <c r="B30" s="11"/>
      <c r="C30" s="11"/>
      <c r="D30" s="12"/>
      <c r="E30" s="12"/>
      <c r="F30" s="12"/>
      <c r="G30" s="12"/>
      <c r="H30" s="12"/>
    </row>
    <row r="31" spans="1:13" ht="14.1" customHeight="1" x14ac:dyDescent="0.2">
      <c r="A31" s="19"/>
      <c r="B31" s="59"/>
      <c r="C31" s="59"/>
      <c r="D31" s="12"/>
      <c r="E31" s="12"/>
      <c r="F31" s="12"/>
      <c r="G31" s="12"/>
      <c r="H31" s="12"/>
    </row>
    <row r="32" spans="1:13" ht="14.1" customHeight="1" x14ac:dyDescent="0.2">
      <c r="A32" s="19"/>
      <c r="B32" s="11"/>
      <c r="C32" s="11"/>
      <c r="D32" s="12"/>
      <c r="E32" s="12"/>
      <c r="F32" s="12"/>
      <c r="G32" s="12"/>
      <c r="H32" s="12"/>
    </row>
    <row r="33" spans="1:8" ht="14.1" customHeight="1" x14ac:dyDescent="0.2">
      <c r="A33" s="19"/>
      <c r="B33" s="59"/>
      <c r="C33" s="59"/>
      <c r="D33" s="12"/>
      <c r="E33" s="12"/>
      <c r="F33" s="12"/>
      <c r="G33" s="12"/>
      <c r="H33" s="12"/>
    </row>
    <row r="34" spans="1:8" s="27" customFormat="1" ht="14.1" customHeight="1" x14ac:dyDescent="0.2">
      <c r="A34" s="19"/>
      <c r="B34" s="11"/>
      <c r="C34" s="11"/>
      <c r="D34" s="12"/>
      <c r="E34" s="12"/>
      <c r="F34" s="12"/>
      <c r="G34" s="12"/>
      <c r="H34" s="12"/>
    </row>
    <row r="35" spans="1:8" ht="14.1" customHeight="1" x14ac:dyDescent="0.2">
      <c r="A35" s="19"/>
      <c r="B35" s="11"/>
      <c r="C35" s="11"/>
      <c r="D35" s="11"/>
      <c r="E35" s="11"/>
      <c r="F35" s="11"/>
      <c r="G35" s="11"/>
      <c r="H35" s="12"/>
    </row>
    <row r="36" spans="1:8" ht="14.1" customHeight="1" x14ac:dyDescent="0.2">
      <c r="A36" s="28"/>
      <c r="B36" s="11"/>
      <c r="C36" s="11"/>
      <c r="D36" s="11"/>
      <c r="E36" s="11"/>
      <c r="F36" s="11"/>
      <c r="G36" s="11"/>
      <c r="H36" s="12"/>
    </row>
    <row r="37" spans="1:8" ht="14.1" customHeight="1" x14ac:dyDescent="0.2">
      <c r="A37" s="21"/>
      <c r="B37" s="11"/>
      <c r="C37" s="11"/>
      <c r="D37" s="11"/>
      <c r="E37" s="11"/>
      <c r="F37" s="11"/>
      <c r="G37" s="11"/>
      <c r="H37" s="12"/>
    </row>
    <row r="38" spans="1:8" ht="14.1" customHeight="1" x14ac:dyDescent="0.2">
      <c r="A38" s="19"/>
      <c r="B38" s="11"/>
      <c r="C38" s="11"/>
      <c r="D38" s="11"/>
      <c r="E38" s="11"/>
      <c r="F38" s="11"/>
      <c r="G38" s="11"/>
      <c r="H38" s="12"/>
    </row>
    <row r="39" spans="1:8" ht="14.1" customHeight="1" x14ac:dyDescent="0.2">
      <c r="A39" s="19"/>
      <c r="B39" s="11"/>
      <c r="C39" s="11"/>
      <c r="D39" s="11"/>
      <c r="E39" s="11"/>
      <c r="F39" s="11"/>
      <c r="G39" s="11"/>
      <c r="H39" s="12"/>
    </row>
    <row r="40" spans="1:8" ht="14.1" customHeight="1" x14ac:dyDescent="0.2">
      <c r="A40" s="19"/>
      <c r="B40" s="11"/>
      <c r="C40" s="11"/>
      <c r="D40" s="11"/>
      <c r="E40" s="11"/>
      <c r="F40" s="11"/>
      <c r="G40" s="11"/>
      <c r="H40" s="12"/>
    </row>
    <row r="41" spans="1:8" ht="14.1" customHeight="1" x14ac:dyDescent="0.2"/>
    <row r="42" spans="1:8" ht="14.1" customHeight="1" x14ac:dyDescent="0.2"/>
    <row r="43" spans="1:8" ht="14.1" customHeight="1" x14ac:dyDescent="0.2"/>
    <row r="44" spans="1:8" ht="14.1" customHeight="1" x14ac:dyDescent="0.2"/>
    <row r="45" spans="1:8" ht="14.1" customHeight="1" x14ac:dyDescent="0.2"/>
    <row r="46" spans="1:8" ht="14.1" customHeight="1" x14ac:dyDescent="0.2"/>
    <row r="47" spans="1:8" ht="14.1" customHeight="1" x14ac:dyDescent="0.2"/>
    <row r="48" spans="1:8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.28515625" style="29" customWidth="1"/>
    <col min="2" max="2" width="37.28515625" style="29" customWidth="1"/>
    <col min="3" max="3" width="7.42578125" style="29" customWidth="1"/>
    <col min="4" max="6" width="9.42578125" style="29" customWidth="1"/>
    <col min="7" max="7" width="2.7109375" style="29" customWidth="1"/>
    <col min="8" max="8" width="13" style="29" customWidth="1"/>
    <col min="9" max="9" width="14.28515625" style="29" customWidth="1"/>
    <col min="10" max="11" width="11.42578125" style="29" customWidth="1"/>
    <col min="12" max="12" width="3.7109375" style="29" customWidth="1"/>
    <col min="13" max="13" width="6.5703125" style="29" customWidth="1"/>
    <col min="14" max="16383" width="11.42578125" style="29"/>
    <col min="16384" max="16384" width="12.42578125" style="29" customWidth="1"/>
  </cols>
  <sheetData>
    <row r="1" spans="1:10" ht="14.1" customHeight="1" x14ac:dyDescent="0.2">
      <c r="A1" s="22" t="s">
        <v>217</v>
      </c>
      <c r="B1" s="22"/>
      <c r="C1" s="3"/>
      <c r="D1" s="3"/>
      <c r="E1" s="3"/>
      <c r="F1" s="3"/>
      <c r="G1" s="3"/>
      <c r="H1" s="3"/>
    </row>
    <row r="2" spans="1:10" ht="14.1" customHeight="1" x14ac:dyDescent="0.2">
      <c r="A2" s="5"/>
      <c r="B2" s="5"/>
      <c r="C2" s="5"/>
      <c r="D2" s="6"/>
      <c r="E2" s="6"/>
      <c r="F2" s="5"/>
      <c r="G2" s="5"/>
      <c r="H2" s="5"/>
      <c r="J2" s="123" t="s">
        <v>257</v>
      </c>
    </row>
    <row r="3" spans="1:10" ht="14.1" customHeight="1" x14ac:dyDescent="0.2">
      <c r="A3" s="42"/>
      <c r="B3" s="42"/>
      <c r="C3" s="42" t="s">
        <v>50</v>
      </c>
      <c r="D3" s="42"/>
      <c r="E3" s="42"/>
      <c r="F3" s="42"/>
      <c r="G3" s="42"/>
      <c r="H3" s="42" t="s">
        <v>44</v>
      </c>
      <c r="J3" s="91"/>
    </row>
    <row r="4" spans="1:10" ht="14.1" customHeight="1" x14ac:dyDescent="0.2">
      <c r="A4" s="61"/>
      <c r="B4" s="61"/>
      <c r="C4" s="43">
        <v>2008</v>
      </c>
      <c r="D4" s="43">
        <v>2010</v>
      </c>
      <c r="E4" s="43">
        <v>2012</v>
      </c>
      <c r="F4" s="43">
        <v>2014</v>
      </c>
      <c r="G4" s="61"/>
      <c r="H4" s="43">
        <v>2014</v>
      </c>
    </row>
    <row r="5" spans="1:10" ht="14.1" customHeight="1" x14ac:dyDescent="0.2">
      <c r="A5" s="19"/>
      <c r="B5" s="19"/>
      <c r="C5" s="11"/>
      <c r="D5" s="11"/>
      <c r="E5" s="11"/>
      <c r="F5" s="11"/>
      <c r="G5" s="12"/>
      <c r="H5" s="11"/>
    </row>
    <row r="6" spans="1:10" ht="14.1" customHeight="1" x14ac:dyDescent="0.2">
      <c r="A6" s="23" t="s">
        <v>70</v>
      </c>
      <c r="B6" s="23"/>
      <c r="C6" s="12">
        <v>51</v>
      </c>
      <c r="D6" s="12">
        <v>64</v>
      </c>
      <c r="E6" s="12">
        <v>72</v>
      </c>
      <c r="F6" s="12">
        <v>72</v>
      </c>
      <c r="G6" s="12"/>
      <c r="H6" s="12">
        <v>6717</v>
      </c>
      <c r="I6" s="106"/>
    </row>
    <row r="7" spans="1:10" ht="14.1" customHeight="1" x14ac:dyDescent="0.2">
      <c r="A7" s="19" t="s">
        <v>2</v>
      </c>
      <c r="B7" s="19"/>
      <c r="C7" s="12" t="s">
        <v>15</v>
      </c>
      <c r="D7" s="12" t="s">
        <v>15</v>
      </c>
      <c r="E7" s="12" t="s">
        <v>15</v>
      </c>
      <c r="F7" s="12" t="s">
        <v>15</v>
      </c>
      <c r="G7" s="12"/>
      <c r="H7" s="12">
        <v>1</v>
      </c>
    </row>
    <row r="8" spans="1:10" ht="14.1" customHeight="1" x14ac:dyDescent="0.2">
      <c r="A8" s="19" t="s">
        <v>444</v>
      </c>
      <c r="B8" s="19"/>
      <c r="C8" s="12" t="s">
        <v>15</v>
      </c>
      <c r="D8" s="12" t="s">
        <v>15</v>
      </c>
      <c r="E8" s="12">
        <v>1</v>
      </c>
      <c r="F8" s="12" t="s">
        <v>15</v>
      </c>
      <c r="G8" s="12"/>
      <c r="H8" s="12">
        <v>8</v>
      </c>
    </row>
    <row r="9" spans="1:10" ht="14.1" customHeight="1" x14ac:dyDescent="0.2">
      <c r="A9" s="62" t="s">
        <v>22</v>
      </c>
      <c r="B9" s="62"/>
      <c r="C9" s="12">
        <v>23</v>
      </c>
      <c r="D9" s="12">
        <v>23</v>
      </c>
      <c r="E9" s="12">
        <v>25</v>
      </c>
      <c r="F9" s="12">
        <v>24</v>
      </c>
      <c r="G9" s="12"/>
      <c r="H9" s="12">
        <v>4070</v>
      </c>
    </row>
    <row r="10" spans="1:10" ht="14.1" customHeight="1" x14ac:dyDescent="0.2">
      <c r="A10" s="19" t="s">
        <v>47</v>
      </c>
      <c r="B10" s="19"/>
      <c r="C10" s="12">
        <v>3</v>
      </c>
      <c r="D10" s="12">
        <v>3</v>
      </c>
      <c r="E10" s="12">
        <v>4</v>
      </c>
      <c r="F10" s="12">
        <v>4</v>
      </c>
      <c r="G10" s="12"/>
      <c r="H10" s="12">
        <v>216</v>
      </c>
    </row>
    <row r="11" spans="1:10" ht="14.1" customHeight="1" x14ac:dyDescent="0.2">
      <c r="A11" s="19" t="s">
        <v>48</v>
      </c>
      <c r="B11" s="19"/>
      <c r="C11" s="12">
        <v>3</v>
      </c>
      <c r="D11" s="12">
        <v>4</v>
      </c>
      <c r="E11" s="12">
        <v>4</v>
      </c>
      <c r="F11" s="12">
        <v>3</v>
      </c>
      <c r="G11" s="12"/>
      <c r="H11" s="12">
        <v>297</v>
      </c>
    </row>
    <row r="12" spans="1:10" ht="14.1" customHeight="1" x14ac:dyDescent="0.2">
      <c r="A12" s="19" t="s">
        <v>21</v>
      </c>
      <c r="B12" s="19"/>
      <c r="C12" s="12">
        <v>22</v>
      </c>
      <c r="D12" s="12">
        <v>34</v>
      </c>
      <c r="E12" s="12">
        <v>38</v>
      </c>
      <c r="F12" s="12">
        <v>41</v>
      </c>
      <c r="G12" s="12"/>
      <c r="H12" s="12">
        <v>2125</v>
      </c>
      <c r="I12" s="107"/>
    </row>
    <row r="13" spans="1:10" ht="14.1" customHeight="1" x14ac:dyDescent="0.2">
      <c r="A13" s="19"/>
      <c r="B13" s="63" t="s">
        <v>5</v>
      </c>
      <c r="C13" s="12">
        <v>5</v>
      </c>
      <c r="D13" s="12">
        <v>4</v>
      </c>
      <c r="E13" s="12">
        <v>6</v>
      </c>
      <c r="F13" s="12">
        <v>6</v>
      </c>
      <c r="G13" s="12"/>
      <c r="H13" s="12">
        <v>167</v>
      </c>
    </row>
    <row r="14" spans="1:10" ht="14.1" customHeight="1" x14ac:dyDescent="0.2">
      <c r="A14" s="19"/>
      <c r="B14" s="63" t="s">
        <v>6</v>
      </c>
      <c r="C14" s="12">
        <v>4</v>
      </c>
      <c r="D14" s="12">
        <v>6</v>
      </c>
      <c r="E14" s="12">
        <v>9</v>
      </c>
      <c r="F14" s="12">
        <v>14</v>
      </c>
      <c r="G14" s="12"/>
      <c r="H14" s="12">
        <v>423</v>
      </c>
    </row>
    <row r="15" spans="1:10" ht="14.1" customHeight="1" x14ac:dyDescent="0.2">
      <c r="A15" s="19"/>
      <c r="B15" s="63" t="s">
        <v>7</v>
      </c>
      <c r="C15" s="12">
        <v>2</v>
      </c>
      <c r="D15" s="12">
        <v>4</v>
      </c>
      <c r="E15" s="12">
        <v>3</v>
      </c>
      <c r="F15" s="12">
        <v>3</v>
      </c>
      <c r="G15" s="12"/>
      <c r="H15" s="12">
        <v>129</v>
      </c>
    </row>
    <row r="16" spans="1:10" ht="14.1" customHeight="1" x14ac:dyDescent="0.2">
      <c r="A16" s="19"/>
      <c r="B16" s="63" t="s">
        <v>8</v>
      </c>
      <c r="C16" s="12">
        <v>5</v>
      </c>
      <c r="D16" s="12">
        <v>5</v>
      </c>
      <c r="E16" s="12">
        <v>5</v>
      </c>
      <c r="F16" s="12">
        <v>4</v>
      </c>
      <c r="G16" s="12"/>
      <c r="H16" s="12">
        <v>274</v>
      </c>
    </row>
    <row r="17" spans="1:8" ht="14.1" customHeight="1" x14ac:dyDescent="0.2">
      <c r="A17" s="19"/>
      <c r="B17" s="63" t="s">
        <v>9</v>
      </c>
      <c r="C17" s="12" t="s">
        <v>15</v>
      </c>
      <c r="D17" s="12" t="s">
        <v>15</v>
      </c>
      <c r="E17" s="12" t="s">
        <v>15</v>
      </c>
      <c r="F17" s="12" t="s">
        <v>445</v>
      </c>
      <c r="G17" s="12"/>
      <c r="H17" s="12">
        <v>44</v>
      </c>
    </row>
    <row r="18" spans="1:8" ht="14.1" customHeight="1" x14ac:dyDescent="0.2">
      <c r="A18" s="19"/>
      <c r="B18" s="63" t="s">
        <v>10</v>
      </c>
      <c r="C18" s="12">
        <v>3</v>
      </c>
      <c r="D18" s="12">
        <v>4</v>
      </c>
      <c r="E18" s="12">
        <v>6</v>
      </c>
      <c r="F18" s="12">
        <v>6</v>
      </c>
      <c r="G18" s="12"/>
      <c r="H18" s="12">
        <v>341</v>
      </c>
    </row>
    <row r="19" spans="1:8" ht="14.1" customHeight="1" x14ac:dyDescent="0.2">
      <c r="A19" s="19"/>
      <c r="B19" s="63" t="s">
        <v>11</v>
      </c>
      <c r="C19" s="12">
        <v>1</v>
      </c>
      <c r="D19" s="12">
        <v>2</v>
      </c>
      <c r="E19" s="12">
        <v>2</v>
      </c>
      <c r="F19" s="12">
        <v>2</v>
      </c>
      <c r="G19" s="12"/>
      <c r="H19" s="12">
        <v>139</v>
      </c>
    </row>
    <row r="20" spans="1:8" ht="14.1" customHeight="1" x14ac:dyDescent="0.2">
      <c r="A20" s="19"/>
      <c r="B20" s="63" t="s">
        <v>12</v>
      </c>
      <c r="C20" s="12">
        <v>2</v>
      </c>
      <c r="D20" s="12">
        <v>9</v>
      </c>
      <c r="E20" s="12">
        <v>7</v>
      </c>
      <c r="F20" s="12">
        <v>6</v>
      </c>
      <c r="G20" s="12"/>
      <c r="H20" s="12">
        <v>608</v>
      </c>
    </row>
    <row r="21" spans="1:8" ht="14.1" customHeight="1" x14ac:dyDescent="0.2">
      <c r="A21" s="40"/>
      <c r="B21" s="40"/>
      <c r="C21" s="40"/>
      <c r="D21" s="40"/>
      <c r="E21" s="40"/>
      <c r="F21" s="40"/>
      <c r="G21" s="40"/>
      <c r="H21" s="40"/>
    </row>
    <row r="22" spans="1:8" ht="14.1" customHeight="1" x14ac:dyDescent="0.2">
      <c r="A22" s="39" t="s">
        <v>53</v>
      </c>
      <c r="B22" s="39"/>
      <c r="C22" s="21"/>
      <c r="D22" s="11"/>
      <c r="E22" s="12"/>
      <c r="F22" s="12"/>
      <c r="G22" s="12"/>
      <c r="H22" s="12"/>
    </row>
    <row r="23" spans="1:8" ht="14.1" customHeight="1" x14ac:dyDescent="0.2">
      <c r="A23" s="153" t="s">
        <v>504</v>
      </c>
      <c r="B23" s="47"/>
    </row>
    <row r="24" spans="1:8" ht="14.1" customHeight="1" x14ac:dyDescent="0.2">
      <c r="A24" s="71" t="s">
        <v>446</v>
      </c>
    </row>
    <row r="25" spans="1:8" x14ac:dyDescent="0.2">
      <c r="B25"/>
    </row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Normal="100" workbookViewId="0">
      <selection activeCell="K41" sqref="K41"/>
    </sheetView>
  </sheetViews>
  <sheetFormatPr baseColWidth="10" defaultRowHeight="12.75" x14ac:dyDescent="0.2"/>
  <cols>
    <col min="1" max="1" width="36.5703125" customWidth="1"/>
    <col min="2" max="4" width="8.140625" customWidth="1"/>
    <col min="5" max="5" width="6.140625" customWidth="1"/>
    <col min="6" max="8" width="8.140625" customWidth="1"/>
  </cols>
  <sheetData>
    <row r="1" spans="1:15" ht="13.5" thickBot="1" x14ac:dyDescent="0.25">
      <c r="A1" s="131" t="s">
        <v>216</v>
      </c>
      <c r="B1" s="132"/>
      <c r="C1" s="132"/>
      <c r="D1" s="132"/>
      <c r="E1" s="132"/>
      <c r="F1" s="132"/>
      <c r="G1" s="132"/>
      <c r="H1" s="132"/>
    </row>
    <row r="2" spans="1:15" ht="14.25" x14ac:dyDescent="0.2">
      <c r="A2" s="3"/>
      <c r="J2" s="123" t="s">
        <v>257</v>
      </c>
    </row>
    <row r="3" spans="1:15" x14ac:dyDescent="0.2">
      <c r="A3" s="4" t="s">
        <v>218</v>
      </c>
    </row>
    <row r="4" spans="1:15" x14ac:dyDescent="0.2">
      <c r="A4" s="4"/>
    </row>
    <row r="5" spans="1:15" x14ac:dyDescent="0.2">
      <c r="A5" s="4" t="s">
        <v>519</v>
      </c>
    </row>
    <row r="6" spans="1:15" x14ac:dyDescent="0.2">
      <c r="A6" s="4"/>
    </row>
    <row r="7" spans="1:15" x14ac:dyDescent="0.2">
      <c r="A7" s="130"/>
      <c r="B7" s="124" t="s">
        <v>273</v>
      </c>
      <c r="C7" s="124"/>
      <c r="D7" s="124"/>
      <c r="E7" s="130"/>
      <c r="F7" s="124" t="s">
        <v>272</v>
      </c>
      <c r="G7" s="124"/>
      <c r="H7" s="124"/>
    </row>
    <row r="8" spans="1:15" x14ac:dyDescent="0.2">
      <c r="A8" s="44"/>
      <c r="B8" s="8" t="s">
        <v>55</v>
      </c>
      <c r="C8" s="8" t="s">
        <v>258</v>
      </c>
      <c r="D8" s="8" t="s">
        <v>259</v>
      </c>
      <c r="E8" s="44"/>
      <c r="F8" s="8" t="s">
        <v>55</v>
      </c>
      <c r="G8" s="8" t="s">
        <v>258</v>
      </c>
      <c r="H8" s="8" t="s">
        <v>259</v>
      </c>
    </row>
    <row r="9" spans="1:15" x14ac:dyDescent="0.2">
      <c r="A9" s="129"/>
      <c r="B9" s="129"/>
      <c r="C9" s="129"/>
      <c r="D9" s="129"/>
      <c r="E9" s="129"/>
      <c r="F9" s="129"/>
      <c r="G9" s="129"/>
      <c r="H9" s="129"/>
    </row>
    <row r="10" spans="1:15" x14ac:dyDescent="0.2">
      <c r="A10" s="14" t="s">
        <v>274</v>
      </c>
      <c r="B10" s="12">
        <v>54103</v>
      </c>
      <c r="C10" s="12">
        <v>27825</v>
      </c>
      <c r="D10" s="12">
        <v>26278</v>
      </c>
      <c r="E10" s="12"/>
      <c r="F10" s="12">
        <v>54099</v>
      </c>
      <c r="G10" s="12">
        <v>27813</v>
      </c>
      <c r="H10" s="12">
        <v>26286</v>
      </c>
      <c r="K10" s="164"/>
      <c r="M10" s="164"/>
      <c r="N10" s="164"/>
      <c r="O10" s="164"/>
    </row>
    <row r="11" spans="1:15" x14ac:dyDescent="0.2">
      <c r="A11" s="10" t="s">
        <v>277</v>
      </c>
      <c r="B11" s="12">
        <v>2981</v>
      </c>
      <c r="C11" s="12">
        <v>1528</v>
      </c>
      <c r="D11" s="12">
        <v>1453</v>
      </c>
      <c r="E11" s="12"/>
      <c r="F11" s="12">
        <v>2987</v>
      </c>
      <c r="G11" s="12">
        <v>1537</v>
      </c>
      <c r="H11" s="12">
        <v>1450</v>
      </c>
      <c r="I11" s="164"/>
      <c r="K11" s="164"/>
      <c r="M11" s="164"/>
      <c r="N11" s="164"/>
      <c r="O11" s="164"/>
    </row>
    <row r="12" spans="1:15" x14ac:dyDescent="0.2">
      <c r="A12" s="10" t="s">
        <v>261</v>
      </c>
      <c r="B12" s="12">
        <v>9715</v>
      </c>
      <c r="C12" s="12">
        <v>5053</v>
      </c>
      <c r="D12" s="12">
        <v>4662</v>
      </c>
      <c r="E12" s="12"/>
      <c r="F12" s="12">
        <v>9387</v>
      </c>
      <c r="G12" s="12">
        <v>4898</v>
      </c>
      <c r="H12" s="12">
        <v>4489</v>
      </c>
      <c r="I12" s="164"/>
      <c r="K12" s="164"/>
      <c r="M12" s="164"/>
      <c r="N12" s="164"/>
      <c r="O12" s="164"/>
    </row>
    <row r="13" spans="1:15" x14ac:dyDescent="0.2">
      <c r="A13" s="10" t="s">
        <v>262</v>
      </c>
      <c r="B13" s="12">
        <v>18962</v>
      </c>
      <c r="C13" s="12">
        <v>9784</v>
      </c>
      <c r="D13" s="12">
        <v>9178</v>
      </c>
      <c r="E13" s="12"/>
      <c r="F13" s="12">
        <v>19338</v>
      </c>
      <c r="G13" s="12">
        <v>9962</v>
      </c>
      <c r="H13" s="12">
        <v>9376</v>
      </c>
      <c r="I13" s="164"/>
      <c r="K13" s="164"/>
      <c r="M13" s="164"/>
      <c r="N13" s="164"/>
      <c r="O13" s="164"/>
    </row>
    <row r="14" spans="1:15" x14ac:dyDescent="0.2">
      <c r="A14" s="10" t="s">
        <v>276</v>
      </c>
      <c r="B14" s="12">
        <v>192</v>
      </c>
      <c r="C14" s="12">
        <v>119</v>
      </c>
      <c r="D14" s="12">
        <v>73</v>
      </c>
      <c r="E14" s="12"/>
      <c r="F14" s="12">
        <v>206</v>
      </c>
      <c r="G14" s="12">
        <v>134</v>
      </c>
      <c r="H14" s="12">
        <v>72</v>
      </c>
      <c r="I14" s="164"/>
      <c r="K14" s="164"/>
      <c r="M14" s="164"/>
      <c r="N14" s="164"/>
      <c r="O14" s="164"/>
    </row>
    <row r="15" spans="1:15" x14ac:dyDescent="0.2">
      <c r="A15" s="10" t="s">
        <v>263</v>
      </c>
      <c r="B15" s="12">
        <v>12031</v>
      </c>
      <c r="C15" s="12">
        <v>6127</v>
      </c>
      <c r="D15" s="12">
        <v>5904</v>
      </c>
      <c r="E15" s="12"/>
      <c r="F15" s="12">
        <v>11979</v>
      </c>
      <c r="G15" s="12">
        <v>6113</v>
      </c>
      <c r="H15" s="12">
        <v>5866</v>
      </c>
      <c r="I15" s="164"/>
      <c r="K15" s="164"/>
      <c r="M15" s="164"/>
      <c r="N15" s="164"/>
      <c r="O15" s="164"/>
    </row>
    <row r="16" spans="1:15" x14ac:dyDescent="0.2">
      <c r="A16" s="10" t="s">
        <v>264</v>
      </c>
      <c r="B16" s="12">
        <v>3985</v>
      </c>
      <c r="C16" s="12">
        <v>1774</v>
      </c>
      <c r="D16" s="12">
        <v>2211</v>
      </c>
      <c r="E16" s="12"/>
      <c r="F16" s="12">
        <v>3962</v>
      </c>
      <c r="G16" s="12">
        <v>1764</v>
      </c>
      <c r="H16" s="12">
        <v>2198</v>
      </c>
      <c r="I16" s="164"/>
      <c r="K16" s="164"/>
      <c r="M16" s="164"/>
      <c r="N16" s="164"/>
      <c r="O16" s="164"/>
    </row>
    <row r="17" spans="1:15" x14ac:dyDescent="0.2">
      <c r="A17" s="10" t="s">
        <v>265</v>
      </c>
      <c r="B17" s="12">
        <v>260</v>
      </c>
      <c r="C17" s="12">
        <v>127</v>
      </c>
      <c r="D17" s="12">
        <v>133</v>
      </c>
      <c r="E17" s="12"/>
      <c r="F17" s="12">
        <v>270</v>
      </c>
      <c r="G17" s="12">
        <v>120</v>
      </c>
      <c r="H17" s="12">
        <v>150</v>
      </c>
      <c r="I17" s="164"/>
      <c r="K17" s="164"/>
      <c r="M17" s="164"/>
      <c r="N17" s="164"/>
      <c r="O17" s="164"/>
    </row>
    <row r="18" spans="1:15" x14ac:dyDescent="0.2">
      <c r="A18" s="10" t="s">
        <v>266</v>
      </c>
      <c r="B18" s="12"/>
      <c r="C18" s="12"/>
      <c r="D18" s="12"/>
      <c r="E18" s="12"/>
      <c r="F18" s="12">
        <v>581</v>
      </c>
      <c r="G18" s="12">
        <v>388</v>
      </c>
      <c r="H18" s="12">
        <v>193</v>
      </c>
      <c r="I18" s="164"/>
      <c r="K18" s="164"/>
      <c r="M18" s="164"/>
      <c r="N18" s="164"/>
      <c r="O18" s="164"/>
    </row>
    <row r="19" spans="1:15" x14ac:dyDescent="0.2">
      <c r="A19" s="10" t="s">
        <v>267</v>
      </c>
      <c r="B19" s="12">
        <v>2519</v>
      </c>
      <c r="C19" s="12">
        <v>1390</v>
      </c>
      <c r="D19" s="12">
        <v>1129</v>
      </c>
      <c r="E19" s="12"/>
      <c r="F19" s="12">
        <v>2551</v>
      </c>
      <c r="G19" s="12">
        <v>1412</v>
      </c>
      <c r="H19" s="12">
        <v>1139</v>
      </c>
      <c r="I19" s="164"/>
      <c r="K19" s="164"/>
      <c r="M19" s="164"/>
      <c r="N19" s="164"/>
      <c r="O19" s="164"/>
    </row>
    <row r="20" spans="1:15" x14ac:dyDescent="0.2">
      <c r="A20" s="10" t="s">
        <v>268</v>
      </c>
      <c r="B20" s="12">
        <v>2269</v>
      </c>
      <c r="C20" s="12">
        <v>1249</v>
      </c>
      <c r="D20" s="12">
        <v>1020</v>
      </c>
      <c r="E20" s="12"/>
      <c r="F20" s="12">
        <v>2120</v>
      </c>
      <c r="G20" s="12">
        <v>1156</v>
      </c>
      <c r="H20" s="12">
        <v>964</v>
      </c>
      <c r="I20" s="164"/>
      <c r="K20" s="164"/>
      <c r="M20" s="164"/>
      <c r="N20" s="164"/>
      <c r="O20" s="164"/>
    </row>
    <row r="21" spans="1:15" x14ac:dyDescent="0.2">
      <c r="A21" s="10" t="s">
        <v>269</v>
      </c>
      <c r="B21" s="12">
        <v>47</v>
      </c>
      <c r="C21" s="12">
        <v>33</v>
      </c>
      <c r="D21" s="12">
        <v>14</v>
      </c>
      <c r="E21" s="12"/>
      <c r="F21" s="12">
        <v>65</v>
      </c>
      <c r="G21" s="12">
        <v>45</v>
      </c>
      <c r="H21" s="12">
        <v>20</v>
      </c>
      <c r="I21" s="164"/>
      <c r="K21" s="164"/>
      <c r="M21" s="164"/>
      <c r="N21" s="164"/>
      <c r="O21" s="164"/>
    </row>
    <row r="22" spans="1:15" x14ac:dyDescent="0.2">
      <c r="A22" s="10" t="s">
        <v>270</v>
      </c>
      <c r="B22" s="12">
        <v>162</v>
      </c>
      <c r="C22" s="12">
        <v>4</v>
      </c>
      <c r="D22" s="12">
        <v>158</v>
      </c>
      <c r="E22" s="12"/>
      <c r="F22" s="12">
        <v>293</v>
      </c>
      <c r="G22" s="12">
        <v>58</v>
      </c>
      <c r="H22" s="12">
        <v>235</v>
      </c>
      <c r="I22" s="164"/>
      <c r="K22" s="164"/>
      <c r="M22" s="164"/>
      <c r="N22" s="164"/>
      <c r="O22" s="164"/>
    </row>
    <row r="23" spans="1:15" x14ac:dyDescent="0.2">
      <c r="A23" s="10" t="s">
        <v>278</v>
      </c>
      <c r="B23" s="12">
        <v>980</v>
      </c>
      <c r="C23" s="12">
        <v>637</v>
      </c>
      <c r="D23" s="12">
        <v>343</v>
      </c>
      <c r="E23" s="12"/>
      <c r="F23" s="12">
        <v>352</v>
      </c>
      <c r="G23" s="12">
        <v>223</v>
      </c>
      <c r="H23" s="12">
        <v>129</v>
      </c>
      <c r="I23" s="164"/>
      <c r="K23" s="164"/>
      <c r="M23" s="164"/>
      <c r="N23" s="164"/>
      <c r="O23" s="164"/>
    </row>
    <row r="24" spans="1:15" x14ac:dyDescent="0.2">
      <c r="A24" s="10" t="s">
        <v>271</v>
      </c>
      <c r="B24" s="12" t="s">
        <v>15</v>
      </c>
      <c r="C24" s="12" t="s">
        <v>15</v>
      </c>
      <c r="D24" s="12" t="s">
        <v>15</v>
      </c>
      <c r="E24" s="12"/>
      <c r="F24" s="12">
        <v>8</v>
      </c>
      <c r="G24" s="12">
        <v>3</v>
      </c>
      <c r="H24" s="12">
        <v>5</v>
      </c>
      <c r="I24" s="164"/>
      <c r="K24" s="164"/>
    </row>
    <row r="25" spans="1:15" x14ac:dyDescent="0.2">
      <c r="A25" s="14" t="s">
        <v>25</v>
      </c>
      <c r="B25" s="12">
        <v>36308</v>
      </c>
      <c r="C25" s="12">
        <v>18844</v>
      </c>
      <c r="D25" s="12">
        <v>17464</v>
      </c>
      <c r="E25" s="12"/>
      <c r="F25" s="12">
        <v>36170</v>
      </c>
      <c r="G25" s="12">
        <v>18669</v>
      </c>
      <c r="H25" s="12">
        <v>17501</v>
      </c>
      <c r="J25" s="164"/>
      <c r="K25" s="164"/>
    </row>
    <row r="26" spans="1:15" x14ac:dyDescent="0.2">
      <c r="A26" s="10" t="s">
        <v>277</v>
      </c>
      <c r="B26" s="12">
        <v>1483</v>
      </c>
      <c r="C26" s="12">
        <v>751</v>
      </c>
      <c r="D26" s="12">
        <v>732</v>
      </c>
      <c r="E26" s="12"/>
      <c r="F26" s="12">
        <v>1512</v>
      </c>
      <c r="G26" s="12">
        <v>763</v>
      </c>
      <c r="H26" s="12">
        <v>749</v>
      </c>
      <c r="J26" s="164"/>
      <c r="K26" s="164"/>
    </row>
    <row r="27" spans="1:15" x14ac:dyDescent="0.2">
      <c r="A27" s="10" t="s">
        <v>261</v>
      </c>
      <c r="B27" s="12">
        <v>6423</v>
      </c>
      <c r="C27" s="12">
        <v>3385</v>
      </c>
      <c r="D27" s="12">
        <v>3038</v>
      </c>
      <c r="E27" s="12"/>
      <c r="F27" s="12">
        <v>6119</v>
      </c>
      <c r="G27" s="12">
        <v>3188</v>
      </c>
      <c r="H27" s="12">
        <v>2931</v>
      </c>
      <c r="J27" s="164"/>
      <c r="K27" s="164"/>
    </row>
    <row r="28" spans="1:15" x14ac:dyDescent="0.2">
      <c r="A28" s="10" t="s">
        <v>262</v>
      </c>
      <c r="B28" s="12">
        <v>12509</v>
      </c>
      <c r="C28" s="12">
        <v>6488</v>
      </c>
      <c r="D28" s="12">
        <v>6021</v>
      </c>
      <c r="E28" s="12"/>
      <c r="F28" s="12">
        <v>12795</v>
      </c>
      <c r="G28" s="12">
        <v>6650</v>
      </c>
      <c r="H28" s="12">
        <v>6145</v>
      </c>
      <c r="J28" s="164"/>
      <c r="K28" s="164"/>
    </row>
    <row r="29" spans="1:15" x14ac:dyDescent="0.2">
      <c r="A29" s="10" t="s">
        <v>276</v>
      </c>
      <c r="B29" s="12">
        <v>139</v>
      </c>
      <c r="C29" s="12">
        <v>84</v>
      </c>
      <c r="D29" s="12">
        <v>55</v>
      </c>
      <c r="E29" s="12"/>
      <c r="F29" s="12">
        <v>145</v>
      </c>
      <c r="G29" s="12">
        <v>95</v>
      </c>
      <c r="H29" s="12">
        <v>50</v>
      </c>
      <c r="J29" s="164"/>
      <c r="K29" s="164"/>
    </row>
    <row r="30" spans="1:15" x14ac:dyDescent="0.2">
      <c r="A30" s="10" t="s">
        <v>263</v>
      </c>
      <c r="B30" s="12">
        <v>7494</v>
      </c>
      <c r="C30" s="12">
        <v>3826</v>
      </c>
      <c r="D30" s="12">
        <v>3668</v>
      </c>
      <c r="E30" s="12"/>
      <c r="F30" s="12">
        <v>7352</v>
      </c>
      <c r="G30" s="12">
        <v>3739</v>
      </c>
      <c r="H30" s="12">
        <v>3613</v>
      </c>
      <c r="J30" s="164"/>
      <c r="K30" s="164"/>
    </row>
    <row r="31" spans="1:15" x14ac:dyDescent="0.2">
      <c r="A31" s="10" t="s">
        <v>264</v>
      </c>
      <c r="B31" s="12">
        <v>3199</v>
      </c>
      <c r="C31" s="12">
        <v>1399</v>
      </c>
      <c r="D31" s="12">
        <v>1800</v>
      </c>
      <c r="E31" s="12"/>
      <c r="F31" s="12">
        <v>3194</v>
      </c>
      <c r="G31" s="12">
        <v>1388</v>
      </c>
      <c r="H31" s="12">
        <v>1806</v>
      </c>
      <c r="J31" s="164"/>
      <c r="K31" s="164"/>
    </row>
    <row r="32" spans="1:15" x14ac:dyDescent="0.2">
      <c r="A32" s="10" t="s">
        <v>265</v>
      </c>
      <c r="B32" s="12">
        <v>260</v>
      </c>
      <c r="C32" s="12">
        <v>127</v>
      </c>
      <c r="D32" s="12">
        <v>133</v>
      </c>
      <c r="E32" s="12"/>
      <c r="F32" s="12">
        <v>270</v>
      </c>
      <c r="G32" s="12">
        <v>120</v>
      </c>
      <c r="H32" s="12">
        <v>150</v>
      </c>
      <c r="J32" s="164"/>
      <c r="K32" s="164"/>
    </row>
    <row r="33" spans="1:11" x14ac:dyDescent="0.2">
      <c r="A33" s="10" t="s">
        <v>266</v>
      </c>
      <c r="B33" s="12"/>
      <c r="C33" s="12"/>
      <c r="D33" s="12"/>
      <c r="E33" s="12"/>
      <c r="F33" s="12">
        <v>354</v>
      </c>
      <c r="G33" s="12">
        <v>252</v>
      </c>
      <c r="H33" s="12">
        <v>102</v>
      </c>
      <c r="J33" s="164"/>
      <c r="K33" s="164"/>
    </row>
    <row r="34" spans="1:11" x14ac:dyDescent="0.2">
      <c r="A34" s="10" t="s">
        <v>267</v>
      </c>
      <c r="B34" s="12">
        <v>1768</v>
      </c>
      <c r="C34" s="12">
        <v>1085</v>
      </c>
      <c r="D34" s="12">
        <v>683</v>
      </c>
      <c r="E34" s="12"/>
      <c r="F34" s="12">
        <v>1812</v>
      </c>
      <c r="G34" s="12">
        <v>1090</v>
      </c>
      <c r="H34" s="12">
        <v>722</v>
      </c>
      <c r="J34" s="164"/>
      <c r="K34" s="164"/>
    </row>
    <row r="35" spans="1:11" x14ac:dyDescent="0.2">
      <c r="A35" s="10" t="s">
        <v>268</v>
      </c>
      <c r="B35" s="12">
        <v>2040</v>
      </c>
      <c r="C35" s="12">
        <v>1147</v>
      </c>
      <c r="D35" s="12">
        <v>893</v>
      </c>
      <c r="E35" s="12"/>
      <c r="F35" s="12">
        <v>1899</v>
      </c>
      <c r="G35" s="12">
        <v>1055</v>
      </c>
      <c r="H35" s="12">
        <v>844</v>
      </c>
      <c r="J35" s="164"/>
      <c r="K35" s="164"/>
    </row>
    <row r="36" spans="1:11" x14ac:dyDescent="0.2">
      <c r="A36" s="10" t="s">
        <v>269</v>
      </c>
      <c r="B36" s="12">
        <v>47</v>
      </c>
      <c r="C36" s="12">
        <v>33</v>
      </c>
      <c r="D36" s="12">
        <v>14</v>
      </c>
      <c r="E36" s="12"/>
      <c r="F36" s="12">
        <v>65</v>
      </c>
      <c r="G36" s="12">
        <v>45</v>
      </c>
      <c r="H36" s="12">
        <v>20</v>
      </c>
      <c r="J36" s="164"/>
      <c r="K36" s="164"/>
    </row>
    <row r="37" spans="1:11" x14ac:dyDescent="0.2">
      <c r="A37" s="10" t="s">
        <v>270</v>
      </c>
      <c r="B37" s="12">
        <v>162</v>
      </c>
      <c r="C37" s="12">
        <v>4</v>
      </c>
      <c r="D37" s="12">
        <v>158</v>
      </c>
      <c r="E37" s="12"/>
      <c r="F37" s="12">
        <v>293</v>
      </c>
      <c r="G37" s="12">
        <v>58</v>
      </c>
      <c r="H37" s="12">
        <v>235</v>
      </c>
      <c r="J37" s="164"/>
      <c r="K37" s="164"/>
    </row>
    <row r="38" spans="1:11" x14ac:dyDescent="0.2">
      <c r="A38" s="10" t="s">
        <v>278</v>
      </c>
      <c r="B38" s="12">
        <v>784</v>
      </c>
      <c r="C38" s="12">
        <v>515</v>
      </c>
      <c r="D38" s="12">
        <v>269</v>
      </c>
      <c r="E38" s="12"/>
      <c r="F38" s="12">
        <v>352</v>
      </c>
      <c r="G38" s="12">
        <v>223</v>
      </c>
      <c r="H38" s="12">
        <v>129</v>
      </c>
      <c r="J38" s="164"/>
      <c r="K38" s="164"/>
    </row>
    <row r="39" spans="1:11" x14ac:dyDescent="0.2">
      <c r="A39" s="10" t="s">
        <v>271</v>
      </c>
      <c r="B39" s="12" t="s">
        <v>15</v>
      </c>
      <c r="C39" s="12" t="s">
        <v>15</v>
      </c>
      <c r="D39" s="12" t="s">
        <v>15</v>
      </c>
      <c r="E39" s="12"/>
      <c r="F39" s="12">
        <v>8</v>
      </c>
      <c r="G39" s="12">
        <v>3</v>
      </c>
      <c r="H39" s="12">
        <v>5</v>
      </c>
      <c r="K39" s="164"/>
    </row>
    <row r="40" spans="1:11" x14ac:dyDescent="0.2">
      <c r="A40" s="14" t="s">
        <v>26</v>
      </c>
      <c r="B40" s="12">
        <v>17795</v>
      </c>
      <c r="C40" s="12">
        <v>8981</v>
      </c>
      <c r="D40" s="12">
        <v>8814</v>
      </c>
      <c r="E40" s="12"/>
      <c r="F40" s="12">
        <v>17929</v>
      </c>
      <c r="G40" s="12">
        <v>9144</v>
      </c>
      <c r="H40" s="12">
        <v>8785</v>
      </c>
      <c r="J40" s="164"/>
      <c r="K40" s="164"/>
    </row>
    <row r="41" spans="1:11" x14ac:dyDescent="0.2">
      <c r="A41" s="10" t="s">
        <v>277</v>
      </c>
      <c r="B41" s="12">
        <v>1498</v>
      </c>
      <c r="C41" s="12">
        <v>777</v>
      </c>
      <c r="D41" s="12">
        <v>721</v>
      </c>
      <c r="E41" s="12"/>
      <c r="F41" s="12">
        <v>1475</v>
      </c>
      <c r="G41" s="12">
        <v>774</v>
      </c>
      <c r="H41" s="12">
        <v>701</v>
      </c>
      <c r="J41" s="164"/>
      <c r="K41" s="164"/>
    </row>
    <row r="42" spans="1:11" x14ac:dyDescent="0.2">
      <c r="A42" s="10" t="s">
        <v>261</v>
      </c>
      <c r="B42" s="12">
        <v>3292</v>
      </c>
      <c r="C42" s="12">
        <v>1668</v>
      </c>
      <c r="D42" s="12">
        <v>1624</v>
      </c>
      <c r="E42" s="12"/>
      <c r="F42" s="12">
        <v>3268</v>
      </c>
      <c r="G42" s="12">
        <v>1710</v>
      </c>
      <c r="H42" s="12">
        <v>1558</v>
      </c>
      <c r="J42" s="164"/>
      <c r="K42" s="164"/>
    </row>
    <row r="43" spans="1:11" x14ac:dyDescent="0.2">
      <c r="A43" s="10" t="s">
        <v>262</v>
      </c>
      <c r="B43" s="12">
        <v>6453</v>
      </c>
      <c r="C43" s="12">
        <v>3296</v>
      </c>
      <c r="D43" s="12">
        <v>3157</v>
      </c>
      <c r="E43" s="12"/>
      <c r="F43" s="12">
        <v>6543</v>
      </c>
      <c r="G43" s="12">
        <v>3312</v>
      </c>
      <c r="H43" s="12">
        <v>3231</v>
      </c>
      <c r="J43" s="164"/>
      <c r="K43" s="164"/>
    </row>
    <row r="44" spans="1:11" x14ac:dyDescent="0.2">
      <c r="A44" s="10" t="s">
        <v>276</v>
      </c>
      <c r="B44" s="12">
        <v>53</v>
      </c>
      <c r="C44" s="12">
        <v>35</v>
      </c>
      <c r="D44" s="12">
        <v>18</v>
      </c>
      <c r="E44" s="12"/>
      <c r="F44" s="12">
        <v>61</v>
      </c>
      <c r="G44" s="12">
        <v>39</v>
      </c>
      <c r="H44" s="12">
        <v>22</v>
      </c>
      <c r="J44" s="164"/>
      <c r="K44" s="164"/>
    </row>
    <row r="45" spans="1:11" x14ac:dyDescent="0.2">
      <c r="A45" s="10" t="s">
        <v>263</v>
      </c>
      <c r="B45" s="12">
        <v>4537</v>
      </c>
      <c r="C45" s="12">
        <v>2301</v>
      </c>
      <c r="D45" s="12">
        <v>2236</v>
      </c>
      <c r="E45" s="12"/>
      <c r="F45" s="12">
        <v>4627</v>
      </c>
      <c r="G45" s="12">
        <v>2374</v>
      </c>
      <c r="H45" s="12">
        <v>2253</v>
      </c>
      <c r="J45" s="164"/>
      <c r="K45" s="164"/>
    </row>
    <row r="46" spans="1:11" x14ac:dyDescent="0.2">
      <c r="A46" s="10" t="s">
        <v>264</v>
      </c>
      <c r="B46" s="12">
        <v>786</v>
      </c>
      <c r="C46" s="12">
        <v>375</v>
      </c>
      <c r="D46" s="12">
        <v>411</v>
      </c>
      <c r="E46" s="12"/>
      <c r="F46" s="12">
        <v>768</v>
      </c>
      <c r="G46" s="12">
        <v>376</v>
      </c>
      <c r="H46" s="12">
        <v>392</v>
      </c>
      <c r="J46" s="164"/>
      <c r="K46" s="164"/>
    </row>
    <row r="47" spans="1:11" x14ac:dyDescent="0.2">
      <c r="A47" s="10" t="s">
        <v>265</v>
      </c>
      <c r="B47" s="12" t="s">
        <v>15</v>
      </c>
      <c r="C47" s="12" t="s">
        <v>15</v>
      </c>
      <c r="D47" s="12" t="s">
        <v>15</v>
      </c>
      <c r="E47" s="12"/>
      <c r="F47" s="12" t="s">
        <v>15</v>
      </c>
      <c r="G47" s="12" t="s">
        <v>15</v>
      </c>
      <c r="H47" s="12" t="s">
        <v>15</v>
      </c>
      <c r="J47" s="164"/>
      <c r="K47" s="164"/>
    </row>
    <row r="48" spans="1:11" x14ac:dyDescent="0.2">
      <c r="A48" s="10" t="s">
        <v>266</v>
      </c>
      <c r="B48" s="12"/>
      <c r="C48" s="12"/>
      <c r="D48" s="12"/>
      <c r="E48" s="12"/>
      <c r="F48" s="12">
        <v>227</v>
      </c>
      <c r="G48" s="12">
        <v>136</v>
      </c>
      <c r="H48" s="12">
        <v>91</v>
      </c>
      <c r="J48" s="164"/>
      <c r="K48" s="164"/>
    </row>
    <row r="49" spans="1:11" x14ac:dyDescent="0.2">
      <c r="A49" s="10" t="s">
        <v>267</v>
      </c>
      <c r="B49" s="12">
        <v>751</v>
      </c>
      <c r="C49" s="12">
        <v>305</v>
      </c>
      <c r="D49" s="12">
        <v>446</v>
      </c>
      <c r="E49" s="12"/>
      <c r="F49" s="12">
        <v>739</v>
      </c>
      <c r="G49" s="12">
        <v>322</v>
      </c>
      <c r="H49" s="12">
        <v>417</v>
      </c>
      <c r="J49" s="164"/>
      <c r="K49" s="164"/>
    </row>
    <row r="50" spans="1:11" x14ac:dyDescent="0.2">
      <c r="A50" s="10" t="s">
        <v>268</v>
      </c>
      <c r="B50" s="12">
        <v>229</v>
      </c>
      <c r="C50" s="12">
        <v>102</v>
      </c>
      <c r="D50" s="12">
        <v>127</v>
      </c>
      <c r="E50" s="12"/>
      <c r="F50" s="12">
        <v>221</v>
      </c>
      <c r="G50" s="12">
        <v>101</v>
      </c>
      <c r="H50" s="12">
        <v>120</v>
      </c>
      <c r="J50" s="164"/>
      <c r="K50" s="164"/>
    </row>
    <row r="51" spans="1:11" x14ac:dyDescent="0.2">
      <c r="A51" s="10" t="s">
        <v>269</v>
      </c>
      <c r="B51" s="12" t="s">
        <v>15</v>
      </c>
      <c r="C51" s="12" t="s">
        <v>15</v>
      </c>
      <c r="D51" s="12" t="s">
        <v>15</v>
      </c>
      <c r="E51" s="12"/>
      <c r="F51" s="12" t="s">
        <v>15</v>
      </c>
      <c r="G51" s="12" t="s">
        <v>15</v>
      </c>
      <c r="H51" s="12" t="s">
        <v>15</v>
      </c>
    </row>
    <row r="52" spans="1:11" x14ac:dyDescent="0.2">
      <c r="A52" s="10" t="s">
        <v>270</v>
      </c>
      <c r="B52" s="12" t="s">
        <v>15</v>
      </c>
      <c r="C52" s="12" t="s">
        <v>15</v>
      </c>
      <c r="D52" s="12" t="s">
        <v>15</v>
      </c>
      <c r="E52" s="12"/>
      <c r="F52" s="12" t="s">
        <v>15</v>
      </c>
      <c r="G52" s="12" t="s">
        <v>15</v>
      </c>
      <c r="H52" s="12" t="s">
        <v>15</v>
      </c>
    </row>
    <row r="53" spans="1:11" x14ac:dyDescent="0.2">
      <c r="A53" s="10" t="s">
        <v>278</v>
      </c>
      <c r="B53" s="12">
        <v>196</v>
      </c>
      <c r="C53" s="12">
        <v>122</v>
      </c>
      <c r="D53" s="12">
        <v>74</v>
      </c>
      <c r="E53" s="12"/>
      <c r="F53" s="12" t="s">
        <v>15</v>
      </c>
      <c r="G53" s="12" t="s">
        <v>15</v>
      </c>
      <c r="H53" s="12" t="s">
        <v>15</v>
      </c>
    </row>
    <row r="54" spans="1:11" x14ac:dyDescent="0.2">
      <c r="A54" s="10" t="s">
        <v>271</v>
      </c>
      <c r="B54" s="12" t="s">
        <v>15</v>
      </c>
      <c r="C54" s="12" t="s">
        <v>15</v>
      </c>
      <c r="D54" s="12" t="s">
        <v>15</v>
      </c>
      <c r="E54" s="12"/>
      <c r="F54" s="12" t="s">
        <v>15</v>
      </c>
      <c r="G54" s="12" t="s">
        <v>15</v>
      </c>
      <c r="H54" s="12" t="s">
        <v>15</v>
      </c>
    </row>
    <row r="55" spans="1:11" x14ac:dyDescent="0.2">
      <c r="A55" s="17"/>
      <c r="B55" s="17"/>
      <c r="C55" s="17"/>
      <c r="D55" s="17"/>
      <c r="E55" s="125"/>
      <c r="F55" s="17"/>
      <c r="G55" s="17"/>
      <c r="H55" s="20"/>
    </row>
    <row r="56" spans="1:11" x14ac:dyDescent="0.2">
      <c r="A56" s="18" t="s">
        <v>275</v>
      </c>
      <c r="B56" s="3"/>
      <c r="C56" s="3"/>
      <c r="D56" s="3"/>
      <c r="E56" s="126"/>
      <c r="F56" s="3"/>
      <c r="G56" s="116"/>
      <c r="H56" s="3"/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S330"/>
  <sheetViews>
    <sheetView zoomScaleNormal="100" zoomScaleSheetLayoutView="40" workbookViewId="0">
      <selection activeCell="K41" sqref="K41"/>
    </sheetView>
  </sheetViews>
  <sheetFormatPr baseColWidth="10" defaultColWidth="6.85546875" defaultRowHeight="11.25" customHeight="1" x14ac:dyDescent="0.2"/>
  <cols>
    <col min="1" max="1" width="39.28515625" style="3" customWidth="1"/>
    <col min="2" max="2" width="7.28515625" style="3" customWidth="1"/>
    <col min="3" max="5" width="10.42578125" style="3" customWidth="1"/>
    <col min="6" max="6" width="2.7109375" style="3" customWidth="1"/>
    <col min="7" max="7" width="11.5703125" style="3" customWidth="1"/>
    <col min="8" max="8" width="6.85546875" style="3"/>
    <col min="9" max="9" width="16.85546875" style="3" customWidth="1"/>
    <col min="10" max="10" width="19.140625" style="3" customWidth="1"/>
    <col min="11" max="11" width="10.5703125" style="3" customWidth="1"/>
    <col min="12" max="12" width="4.5703125" style="3" customWidth="1"/>
    <col min="13" max="13" width="14.28515625" style="3" customWidth="1"/>
    <col min="14" max="16384" width="6.85546875" style="3"/>
  </cols>
  <sheetData>
    <row r="1" spans="1:19" ht="14.1" customHeight="1" thickBot="1" x14ac:dyDescent="0.25">
      <c r="A1" s="1" t="s">
        <v>216</v>
      </c>
      <c r="B1" s="2"/>
      <c r="C1" s="2"/>
      <c r="D1" s="2"/>
      <c r="E1" s="2"/>
      <c r="F1" s="2"/>
      <c r="G1" s="2"/>
    </row>
    <row r="2" spans="1:19" ht="14.1" customHeight="1" x14ac:dyDescent="0.2">
      <c r="A2" s="60"/>
      <c r="B2" s="60"/>
      <c r="C2" s="60"/>
      <c r="D2" s="60"/>
      <c r="E2" s="60"/>
      <c r="F2" s="60"/>
      <c r="G2" s="60"/>
      <c r="J2" s="123" t="s">
        <v>257</v>
      </c>
    </row>
    <row r="3" spans="1:19" ht="14.1" customHeight="1" x14ac:dyDescent="0.2">
      <c r="A3" s="22" t="s">
        <v>195</v>
      </c>
    </row>
    <row r="4" spans="1:19" ht="14.1" customHeight="1" x14ac:dyDescent="0.2">
      <c r="A4" s="4"/>
      <c r="B4" s="27"/>
      <c r="G4" s="27"/>
    </row>
    <row r="5" spans="1:19" ht="14.1" customHeight="1" x14ac:dyDescent="0.2">
      <c r="A5" s="42"/>
      <c r="B5" s="42" t="s">
        <v>50</v>
      </c>
      <c r="C5" s="42"/>
      <c r="D5" s="42"/>
      <c r="E5" s="42"/>
      <c r="F5" s="42"/>
      <c r="G5" s="42" t="s">
        <v>44</v>
      </c>
    </row>
    <row r="6" spans="1:19" s="10" customFormat="1" ht="14.1" customHeight="1" x14ac:dyDescent="0.15">
      <c r="A6" s="61"/>
      <c r="B6" s="43">
        <v>2008</v>
      </c>
      <c r="C6" s="43">
        <v>2010</v>
      </c>
      <c r="D6" s="43">
        <v>2012</v>
      </c>
      <c r="E6" s="43">
        <v>2014</v>
      </c>
      <c r="F6" s="61"/>
      <c r="G6" s="43">
        <v>2014</v>
      </c>
    </row>
    <row r="7" spans="1:19" ht="14.1" customHeight="1" x14ac:dyDescent="0.2">
      <c r="A7" s="19"/>
      <c r="B7" s="11"/>
      <c r="C7" s="11"/>
      <c r="D7" s="11"/>
      <c r="E7" s="11"/>
      <c r="F7" s="11"/>
      <c r="G7" s="12"/>
    </row>
    <row r="8" spans="1:19" ht="14.1" customHeight="1" x14ac:dyDescent="0.2">
      <c r="A8" s="62" t="s">
        <v>28</v>
      </c>
      <c r="B8" s="11"/>
      <c r="C8" s="11"/>
      <c r="D8" s="11"/>
      <c r="E8" s="11"/>
      <c r="F8" s="11"/>
      <c r="G8" s="12"/>
      <c r="I8"/>
      <c r="J8"/>
      <c r="K8"/>
      <c r="L8"/>
      <c r="M8"/>
      <c r="N8"/>
      <c r="O8"/>
      <c r="P8"/>
      <c r="Q8"/>
      <c r="R8"/>
      <c r="S8"/>
    </row>
    <row r="9" spans="1:19" ht="14.1" customHeight="1" x14ac:dyDescent="0.2">
      <c r="A9" s="19" t="s">
        <v>17</v>
      </c>
      <c r="B9" s="12">
        <v>834120</v>
      </c>
      <c r="C9" s="12">
        <v>913348</v>
      </c>
      <c r="D9" s="12">
        <v>1034579</v>
      </c>
      <c r="E9" s="12">
        <v>1103804</v>
      </c>
      <c r="F9" s="12"/>
      <c r="G9" s="12">
        <v>173954046</v>
      </c>
      <c r="I9"/>
      <c r="J9"/>
      <c r="K9"/>
      <c r="L9"/>
      <c r="M9"/>
      <c r="N9"/>
      <c r="O9"/>
      <c r="P9"/>
      <c r="Q9"/>
      <c r="R9"/>
      <c r="S9"/>
    </row>
    <row r="10" spans="1:19" ht="14.1" customHeight="1" x14ac:dyDescent="0.2">
      <c r="A10" s="19" t="s">
        <v>45</v>
      </c>
      <c r="B10" s="12">
        <v>41836</v>
      </c>
      <c r="C10" s="12">
        <v>44025</v>
      </c>
      <c r="D10" s="12">
        <v>33873</v>
      </c>
      <c r="E10" s="12">
        <v>32882</v>
      </c>
      <c r="F10" s="12"/>
      <c r="G10" s="12">
        <v>4644620</v>
      </c>
      <c r="I10"/>
      <c r="J10"/>
      <c r="K10"/>
      <c r="L10"/>
      <c r="M10"/>
      <c r="N10"/>
      <c r="O10"/>
      <c r="P10"/>
      <c r="Q10"/>
      <c r="R10"/>
      <c r="S10"/>
    </row>
    <row r="11" spans="1:19" ht="14.1" customHeight="1" x14ac:dyDescent="0.2">
      <c r="A11" s="62" t="s">
        <v>19</v>
      </c>
      <c r="B11" s="12"/>
      <c r="C11" s="12"/>
      <c r="D11" s="12"/>
      <c r="E11" s="12"/>
      <c r="F11" s="12"/>
      <c r="G11" s="12"/>
      <c r="I11"/>
      <c r="J11"/>
      <c r="K11"/>
      <c r="L11"/>
      <c r="M11"/>
      <c r="N11"/>
      <c r="O11"/>
      <c r="P11"/>
      <c r="Q11"/>
      <c r="R11"/>
      <c r="S11"/>
    </row>
    <row r="12" spans="1:19" ht="14.1" customHeight="1" x14ac:dyDescent="0.2">
      <c r="A12" s="19" t="s">
        <v>17</v>
      </c>
      <c r="B12" s="12">
        <v>167687</v>
      </c>
      <c r="C12" s="12">
        <v>30773</v>
      </c>
      <c r="D12" s="12">
        <v>39708</v>
      </c>
      <c r="E12" s="12">
        <v>41227</v>
      </c>
      <c r="F12" s="12"/>
      <c r="G12" s="12">
        <v>19246571</v>
      </c>
      <c r="I12"/>
      <c r="J12"/>
      <c r="K12"/>
      <c r="L12"/>
      <c r="M12"/>
      <c r="N12"/>
      <c r="O12"/>
      <c r="P12"/>
      <c r="Q12"/>
      <c r="R12"/>
      <c r="S12"/>
    </row>
    <row r="13" spans="1:19" ht="14.1" customHeight="1" x14ac:dyDescent="0.2">
      <c r="A13" s="62" t="s">
        <v>29</v>
      </c>
      <c r="B13" s="12"/>
      <c r="C13" s="12"/>
      <c r="D13" s="12"/>
      <c r="E13" s="12"/>
      <c r="F13" s="12"/>
      <c r="G13" s="12"/>
      <c r="I13"/>
      <c r="J13"/>
      <c r="K13"/>
      <c r="L13"/>
      <c r="M13"/>
      <c r="N13"/>
      <c r="O13"/>
      <c r="P13"/>
      <c r="Q13"/>
      <c r="R13"/>
      <c r="S13"/>
    </row>
    <row r="14" spans="1:19" ht="14.1" customHeight="1" x14ac:dyDescent="0.2">
      <c r="A14" s="19" t="s">
        <v>17</v>
      </c>
      <c r="B14" s="12">
        <v>12871</v>
      </c>
      <c r="C14" s="12">
        <v>8122</v>
      </c>
      <c r="D14" s="12">
        <v>16866</v>
      </c>
      <c r="E14" s="12">
        <v>16816</v>
      </c>
      <c r="F14" s="12"/>
      <c r="G14" s="12">
        <v>10570607</v>
      </c>
      <c r="I14"/>
      <c r="J14"/>
      <c r="K14"/>
      <c r="L14"/>
      <c r="M14"/>
      <c r="N14"/>
      <c r="O14"/>
      <c r="P14"/>
      <c r="Q14"/>
      <c r="R14"/>
      <c r="S14"/>
    </row>
    <row r="15" spans="1:19" ht="14.1" customHeight="1" x14ac:dyDescent="0.2">
      <c r="A15" s="19" t="s">
        <v>45</v>
      </c>
      <c r="B15" s="12">
        <v>5</v>
      </c>
      <c r="C15" s="12">
        <v>4</v>
      </c>
      <c r="D15" s="12">
        <v>8</v>
      </c>
      <c r="E15" s="12">
        <v>14</v>
      </c>
      <c r="F15" s="12"/>
      <c r="G15" s="12">
        <v>83606</v>
      </c>
      <c r="I15"/>
      <c r="J15"/>
      <c r="K15"/>
      <c r="L15"/>
      <c r="M15"/>
      <c r="N15"/>
      <c r="O15"/>
      <c r="P15"/>
      <c r="Q15"/>
      <c r="R15"/>
      <c r="S15"/>
    </row>
    <row r="16" spans="1:19" ht="14.1" customHeight="1" x14ac:dyDescent="0.2">
      <c r="A16" s="62" t="s">
        <v>40</v>
      </c>
      <c r="B16" s="12"/>
      <c r="C16" s="12"/>
      <c r="D16" s="12"/>
      <c r="E16" s="12"/>
      <c r="F16" s="12"/>
      <c r="G16" s="12"/>
      <c r="I16"/>
      <c r="J16"/>
      <c r="K16"/>
      <c r="L16"/>
      <c r="M16"/>
      <c r="N16"/>
      <c r="O16"/>
      <c r="P16"/>
      <c r="Q16"/>
      <c r="R16"/>
      <c r="S16"/>
    </row>
    <row r="17" spans="1:19" ht="14.1" customHeight="1" x14ac:dyDescent="0.2">
      <c r="A17" s="19" t="s">
        <v>17</v>
      </c>
      <c r="B17" s="12">
        <v>18301</v>
      </c>
      <c r="C17" s="12">
        <v>24151</v>
      </c>
      <c r="D17" s="12">
        <v>27779</v>
      </c>
      <c r="E17" s="12">
        <v>30347</v>
      </c>
      <c r="F17" s="12"/>
      <c r="G17" s="12">
        <v>7345959</v>
      </c>
      <c r="I17"/>
      <c r="J17"/>
      <c r="K17"/>
      <c r="L17"/>
      <c r="M17"/>
      <c r="N17"/>
      <c r="O17"/>
      <c r="P17"/>
      <c r="Q17"/>
      <c r="R17"/>
      <c r="S17"/>
    </row>
    <row r="18" spans="1:19" ht="14.1" customHeight="1" x14ac:dyDescent="0.2">
      <c r="A18" s="19" t="s">
        <v>45</v>
      </c>
      <c r="B18" s="12">
        <v>1624</v>
      </c>
      <c r="C18" s="12">
        <v>1305</v>
      </c>
      <c r="D18" s="12">
        <v>2282</v>
      </c>
      <c r="E18" s="12">
        <v>826</v>
      </c>
      <c r="F18" s="12"/>
      <c r="G18" s="12">
        <v>285194</v>
      </c>
      <c r="I18"/>
      <c r="J18"/>
      <c r="K18"/>
      <c r="L18"/>
      <c r="M18"/>
      <c r="N18"/>
      <c r="O18"/>
      <c r="P18"/>
      <c r="Q18"/>
      <c r="R18"/>
      <c r="S18"/>
    </row>
    <row r="19" spans="1:19" ht="14.1" customHeight="1" x14ac:dyDescent="0.2">
      <c r="A19" s="62" t="s">
        <v>41</v>
      </c>
      <c r="B19" s="12"/>
      <c r="C19" s="12"/>
      <c r="D19" s="12"/>
      <c r="E19" s="12"/>
      <c r="F19" s="12"/>
      <c r="G19" s="12"/>
      <c r="I19"/>
      <c r="J19"/>
      <c r="K19"/>
      <c r="L19"/>
      <c r="M19"/>
      <c r="N19"/>
      <c r="O19"/>
      <c r="P19"/>
      <c r="Q19"/>
      <c r="R19"/>
      <c r="S19"/>
    </row>
    <row r="20" spans="1:19" ht="14.1" customHeight="1" x14ac:dyDescent="0.2">
      <c r="A20" s="19" t="s">
        <v>17</v>
      </c>
      <c r="B20" s="12">
        <v>40246</v>
      </c>
      <c r="C20" s="12">
        <v>70865</v>
      </c>
      <c r="D20" s="12">
        <v>68177</v>
      </c>
      <c r="E20" s="12">
        <v>68897</v>
      </c>
      <c r="F20" s="12"/>
      <c r="G20" s="12">
        <v>9914880</v>
      </c>
      <c r="I20"/>
      <c r="J20"/>
      <c r="K20"/>
      <c r="L20"/>
      <c r="M20"/>
      <c r="N20"/>
      <c r="O20"/>
      <c r="P20"/>
      <c r="Q20"/>
      <c r="R20"/>
      <c r="S20"/>
    </row>
    <row r="21" spans="1:19" ht="14.1" customHeight="1" x14ac:dyDescent="0.2">
      <c r="A21" s="19" t="s">
        <v>45</v>
      </c>
      <c r="B21" s="12">
        <v>6039</v>
      </c>
      <c r="C21" s="12">
        <v>6264</v>
      </c>
      <c r="D21" s="12">
        <v>4179</v>
      </c>
      <c r="E21" s="12">
        <v>2724</v>
      </c>
      <c r="F21" s="12"/>
      <c r="G21" s="12">
        <v>441379</v>
      </c>
      <c r="I21"/>
      <c r="J21"/>
      <c r="K21"/>
      <c r="L21"/>
      <c r="M21"/>
      <c r="N21"/>
      <c r="O21"/>
      <c r="P21"/>
      <c r="Q21"/>
      <c r="R21"/>
      <c r="S21"/>
    </row>
    <row r="22" spans="1:19" ht="14.1" customHeight="1" x14ac:dyDescent="0.2">
      <c r="A22" s="62" t="s">
        <v>144</v>
      </c>
      <c r="B22" s="52"/>
      <c r="C22" s="52"/>
      <c r="D22" s="52"/>
      <c r="E22" s="52"/>
      <c r="F22" s="52"/>
      <c r="G22" s="52"/>
      <c r="I22"/>
      <c r="J22"/>
      <c r="K22"/>
      <c r="L22"/>
      <c r="M22"/>
      <c r="N22"/>
      <c r="O22"/>
      <c r="P22"/>
      <c r="Q22"/>
      <c r="R22"/>
      <c r="S22"/>
    </row>
    <row r="23" spans="1:19" ht="14.1" customHeight="1" x14ac:dyDescent="0.2">
      <c r="A23" s="19" t="s">
        <v>17</v>
      </c>
      <c r="B23" s="12">
        <v>9077</v>
      </c>
      <c r="C23" s="12"/>
      <c r="D23" s="12"/>
      <c r="E23" s="12"/>
      <c r="F23" s="12"/>
      <c r="G23" s="12"/>
      <c r="I23"/>
      <c r="J23"/>
      <c r="K23"/>
      <c r="L23"/>
      <c r="M23"/>
      <c r="N23"/>
      <c r="O23"/>
      <c r="P23"/>
      <c r="Q23"/>
      <c r="R23"/>
      <c r="S23"/>
    </row>
    <row r="24" spans="1:19" ht="14.1" customHeight="1" x14ac:dyDescent="0.2">
      <c r="A24" s="19" t="s">
        <v>45</v>
      </c>
      <c r="B24" s="12">
        <v>1070</v>
      </c>
      <c r="C24" s="12"/>
      <c r="D24" s="12"/>
      <c r="E24" s="12"/>
      <c r="F24" s="12"/>
      <c r="G24" s="12"/>
    </row>
    <row r="25" spans="1:19" ht="14.1" customHeight="1" x14ac:dyDescent="0.2">
      <c r="A25" s="19" t="s">
        <v>141</v>
      </c>
      <c r="B25" s="12"/>
      <c r="C25" s="12"/>
      <c r="D25" s="12"/>
    </row>
    <row r="26" spans="1:19" ht="14.1" customHeight="1" x14ac:dyDescent="0.2">
      <c r="A26" s="19" t="s">
        <v>17</v>
      </c>
      <c r="B26" s="12"/>
      <c r="C26" s="12">
        <v>5544</v>
      </c>
      <c r="D26" s="12">
        <v>35195</v>
      </c>
      <c r="E26" s="12">
        <v>36910</v>
      </c>
      <c r="F26" s="12"/>
      <c r="G26" s="12">
        <v>12838609</v>
      </c>
    </row>
    <row r="27" spans="1:19" ht="14.1" customHeight="1" x14ac:dyDescent="0.2">
      <c r="A27" s="19" t="s">
        <v>45</v>
      </c>
      <c r="B27" s="12"/>
      <c r="C27" s="12">
        <v>50</v>
      </c>
      <c r="D27" s="12"/>
      <c r="E27" s="12">
        <v>5486</v>
      </c>
      <c r="F27" s="12"/>
      <c r="G27" s="12">
        <v>1152389</v>
      </c>
    </row>
    <row r="28" spans="1:19" ht="14.1" customHeight="1" x14ac:dyDescent="0.2">
      <c r="A28" s="19" t="s">
        <v>143</v>
      </c>
      <c r="B28" s="12"/>
      <c r="C28" s="12"/>
      <c r="D28" s="12"/>
      <c r="E28" s="12"/>
      <c r="F28" s="12"/>
      <c r="G28" s="12"/>
    </row>
    <row r="29" spans="1:19" ht="14.1" customHeight="1" x14ac:dyDescent="0.2">
      <c r="A29" s="19" t="s">
        <v>17</v>
      </c>
      <c r="B29" s="12"/>
      <c r="C29" s="12">
        <v>2283</v>
      </c>
      <c r="D29" s="12">
        <v>46211</v>
      </c>
      <c r="E29" s="12">
        <v>53768</v>
      </c>
      <c r="F29" s="12"/>
      <c r="G29" s="12">
        <v>16331497</v>
      </c>
    </row>
    <row r="30" spans="1:19" ht="14.1" customHeight="1" x14ac:dyDescent="0.2">
      <c r="A30" s="19" t="s">
        <v>45</v>
      </c>
      <c r="B30" s="12"/>
      <c r="C30" s="12">
        <v>258</v>
      </c>
      <c r="D30" s="12">
        <v>72</v>
      </c>
      <c r="E30" s="12">
        <v>39</v>
      </c>
      <c r="F30" s="12"/>
      <c r="G30" s="12">
        <v>246484</v>
      </c>
    </row>
    <row r="31" spans="1:19" ht="14.1" customHeight="1" x14ac:dyDescent="0.2">
      <c r="A31" s="19" t="s">
        <v>142</v>
      </c>
      <c r="B31" s="12"/>
      <c r="C31" s="12"/>
      <c r="D31" s="12"/>
      <c r="E31" s="12"/>
      <c r="F31" s="12"/>
      <c r="G31" s="12"/>
    </row>
    <row r="32" spans="1:19" ht="14.1" customHeight="1" x14ac:dyDescent="0.2">
      <c r="A32" s="19" t="s">
        <v>17</v>
      </c>
      <c r="B32" s="12"/>
      <c r="C32" s="12">
        <v>1101</v>
      </c>
      <c r="D32" s="12">
        <v>1330</v>
      </c>
      <c r="E32" s="12">
        <v>3357</v>
      </c>
      <c r="F32" s="12"/>
      <c r="G32" s="12">
        <v>145856</v>
      </c>
    </row>
    <row r="33" spans="1:7" ht="14.1" customHeight="1" x14ac:dyDescent="0.2">
      <c r="A33" s="19" t="s">
        <v>45</v>
      </c>
      <c r="B33" s="12"/>
      <c r="C33" s="12">
        <v>457</v>
      </c>
      <c r="D33" s="12">
        <v>35</v>
      </c>
      <c r="E33" s="12">
        <v>111</v>
      </c>
      <c r="F33" s="12"/>
      <c r="G33" s="12">
        <v>3667</v>
      </c>
    </row>
    <row r="34" spans="1:7" ht="14.1" customHeight="1" x14ac:dyDescent="0.2">
      <c r="A34" s="62" t="s">
        <v>137</v>
      </c>
      <c r="B34" s="12"/>
      <c r="C34" s="12"/>
      <c r="D34" s="12"/>
      <c r="E34" s="12"/>
      <c r="F34" s="12"/>
      <c r="G34" s="12"/>
    </row>
    <row r="35" spans="1:7" ht="14.1" customHeight="1" x14ac:dyDescent="0.2">
      <c r="A35" s="19" t="s">
        <v>17</v>
      </c>
      <c r="B35" s="12">
        <v>17484</v>
      </c>
      <c r="C35" s="12">
        <v>17521</v>
      </c>
      <c r="D35" s="12">
        <v>12877</v>
      </c>
      <c r="E35" s="12">
        <v>12743</v>
      </c>
      <c r="F35" s="12"/>
      <c r="G35" s="12">
        <v>6571583</v>
      </c>
    </row>
    <row r="36" spans="1:7" ht="14.1" customHeight="1" x14ac:dyDescent="0.2">
      <c r="A36" s="19" t="s">
        <v>45</v>
      </c>
      <c r="B36" s="12">
        <v>400</v>
      </c>
      <c r="C36" s="12">
        <v>432</v>
      </c>
      <c r="D36" s="12" t="s">
        <v>15</v>
      </c>
      <c r="E36" s="12" t="s">
        <v>15</v>
      </c>
      <c r="F36" s="12"/>
      <c r="G36" s="12">
        <v>6391</v>
      </c>
    </row>
    <row r="37" spans="1:7" ht="14.1" customHeight="1" x14ac:dyDescent="0.2">
      <c r="A37" s="62" t="s">
        <v>138</v>
      </c>
      <c r="B37" s="12"/>
      <c r="C37" s="12"/>
      <c r="D37" s="12"/>
      <c r="E37" s="12"/>
      <c r="F37" s="12"/>
      <c r="G37" s="12"/>
    </row>
    <row r="38" spans="1:7" ht="14.1" customHeight="1" x14ac:dyDescent="0.2">
      <c r="A38" s="19" t="s">
        <v>17</v>
      </c>
      <c r="B38" s="12">
        <v>658</v>
      </c>
      <c r="C38" s="12">
        <v>842</v>
      </c>
      <c r="D38" s="12">
        <v>555</v>
      </c>
      <c r="E38" s="12">
        <v>1005</v>
      </c>
      <c r="F38" s="12"/>
      <c r="G38" s="12">
        <v>1969177</v>
      </c>
    </row>
    <row r="39" spans="1:7" ht="14.1" customHeight="1" x14ac:dyDescent="0.2">
      <c r="A39" s="19" t="s">
        <v>45</v>
      </c>
      <c r="B39" s="12">
        <v>27</v>
      </c>
      <c r="C39" s="12">
        <v>49</v>
      </c>
      <c r="D39" s="12">
        <v>111</v>
      </c>
      <c r="E39" s="12">
        <v>132</v>
      </c>
      <c r="F39" s="12"/>
      <c r="G39" s="12">
        <v>26495</v>
      </c>
    </row>
    <row r="40" spans="1:7" ht="14.1" customHeight="1" x14ac:dyDescent="0.2">
      <c r="A40" s="62" t="s">
        <v>447</v>
      </c>
      <c r="B40" s="12"/>
      <c r="C40" s="12"/>
      <c r="D40" s="12"/>
      <c r="E40" s="12"/>
      <c r="F40" s="12"/>
      <c r="G40" s="12"/>
    </row>
    <row r="41" spans="1:7" ht="14.1" customHeight="1" x14ac:dyDescent="0.2">
      <c r="A41" s="19" t="s">
        <v>17</v>
      </c>
      <c r="B41" s="12">
        <v>2622</v>
      </c>
      <c r="C41" s="12">
        <v>6970</v>
      </c>
      <c r="D41" s="12">
        <v>7161</v>
      </c>
      <c r="E41" s="12">
        <v>8219</v>
      </c>
      <c r="F41" s="12"/>
      <c r="G41" s="12">
        <v>1439389</v>
      </c>
    </row>
    <row r="42" spans="1:7" ht="14.1" customHeight="1" x14ac:dyDescent="0.2">
      <c r="A42" s="19" t="s">
        <v>45</v>
      </c>
      <c r="B42" s="12">
        <v>301</v>
      </c>
      <c r="C42" s="12">
        <v>388</v>
      </c>
      <c r="D42" s="12">
        <v>33</v>
      </c>
      <c r="E42" s="12">
        <v>229</v>
      </c>
      <c r="F42" s="12"/>
      <c r="G42" s="12">
        <v>26233</v>
      </c>
    </row>
    <row r="43" spans="1:7" ht="14.1" customHeight="1" x14ac:dyDescent="0.2">
      <c r="A43" s="62" t="s">
        <v>139</v>
      </c>
      <c r="B43" s="12"/>
      <c r="C43" s="12"/>
      <c r="D43" s="12"/>
      <c r="E43" s="12"/>
      <c r="F43" s="12"/>
      <c r="G43" s="12"/>
    </row>
    <row r="44" spans="1:7" ht="14.1" customHeight="1" x14ac:dyDescent="0.2">
      <c r="A44" s="19" t="s">
        <v>17</v>
      </c>
      <c r="B44" s="12">
        <v>13018</v>
      </c>
      <c r="C44" s="12">
        <v>3174</v>
      </c>
      <c r="D44" s="12">
        <v>9772</v>
      </c>
      <c r="E44" s="12">
        <v>12587</v>
      </c>
      <c r="F44" s="12"/>
      <c r="G44" s="12">
        <v>10563115</v>
      </c>
    </row>
    <row r="45" spans="1:7" ht="14.1" customHeight="1" x14ac:dyDescent="0.2">
      <c r="A45" s="19" t="s">
        <v>45</v>
      </c>
      <c r="B45" s="12">
        <v>141</v>
      </c>
      <c r="C45" s="12">
        <v>48</v>
      </c>
      <c r="D45" s="12">
        <v>780</v>
      </c>
      <c r="E45" s="12">
        <v>1439</v>
      </c>
      <c r="F45" s="12"/>
      <c r="G45" s="12">
        <v>235642</v>
      </c>
    </row>
    <row r="46" spans="1:7" ht="14.1" customHeight="1" x14ac:dyDescent="0.2">
      <c r="A46" s="62" t="s">
        <v>140</v>
      </c>
      <c r="B46" s="12"/>
      <c r="C46" s="12"/>
      <c r="D46" s="12"/>
      <c r="E46" s="12"/>
      <c r="F46" s="12"/>
      <c r="G46" s="12"/>
    </row>
    <row r="47" spans="1:7" ht="14.1" customHeight="1" x14ac:dyDescent="0.2">
      <c r="A47" s="19" t="s">
        <v>17</v>
      </c>
      <c r="B47" s="12">
        <v>7833</v>
      </c>
      <c r="C47" s="12">
        <v>22448</v>
      </c>
      <c r="D47" s="12">
        <v>6355</v>
      </c>
      <c r="E47" s="12">
        <v>1722</v>
      </c>
      <c r="F47" s="12"/>
      <c r="G47" s="12">
        <v>6637369</v>
      </c>
    </row>
    <row r="48" spans="1:7" ht="14.1" customHeight="1" x14ac:dyDescent="0.2">
      <c r="A48" s="19" t="s">
        <v>45</v>
      </c>
      <c r="B48" s="12">
        <v>24</v>
      </c>
      <c r="C48" s="12">
        <v>1419</v>
      </c>
      <c r="D48" s="12">
        <v>138</v>
      </c>
      <c r="E48" s="12">
        <v>25</v>
      </c>
      <c r="F48" s="12"/>
      <c r="G48" s="12">
        <v>192419</v>
      </c>
    </row>
    <row r="49" spans="1:7" ht="14.1" customHeight="1" x14ac:dyDescent="0.2">
      <c r="A49" s="40"/>
      <c r="B49" s="40"/>
      <c r="C49" s="40"/>
      <c r="D49" s="40"/>
      <c r="E49" s="40"/>
      <c r="F49" s="40"/>
      <c r="G49" s="40"/>
    </row>
    <row r="50" spans="1:7" ht="14.1" customHeight="1" x14ac:dyDescent="0.2">
      <c r="A50" s="39" t="s">
        <v>23</v>
      </c>
      <c r="B50" s="11"/>
      <c r="C50" s="11"/>
      <c r="D50" s="12"/>
      <c r="E50" s="12"/>
      <c r="F50" s="12"/>
      <c r="G50" s="12"/>
    </row>
    <row r="51" spans="1:7" ht="14.1" customHeight="1" x14ac:dyDescent="0.2">
      <c r="A51" s="39" t="s">
        <v>182</v>
      </c>
      <c r="B51" s="11"/>
      <c r="C51" s="11"/>
      <c r="D51" s="12"/>
      <c r="E51" s="12"/>
      <c r="F51" s="12"/>
      <c r="G51" s="12"/>
    </row>
    <row r="52" spans="1:7" ht="14.1" customHeight="1" x14ac:dyDescent="0.2">
      <c r="A52" s="19"/>
      <c r="B52" s="11"/>
      <c r="C52" s="11"/>
      <c r="D52" s="12"/>
      <c r="E52" s="12"/>
      <c r="F52" s="12"/>
      <c r="G52" s="12"/>
    </row>
    <row r="53" spans="1:7" ht="14.1" customHeight="1" x14ac:dyDescent="0.2">
      <c r="A53" s="19"/>
      <c r="B53" s="11"/>
      <c r="C53" s="11"/>
      <c r="D53" s="12"/>
      <c r="E53" s="12"/>
      <c r="F53" s="12"/>
      <c r="G53" s="12"/>
    </row>
    <row r="54" spans="1:7" ht="14.1" customHeight="1" x14ac:dyDescent="0.2">
      <c r="A54" s="19"/>
      <c r="B54" s="11"/>
      <c r="C54" s="11"/>
      <c r="D54" s="12"/>
      <c r="E54" s="12"/>
      <c r="F54" s="12"/>
      <c r="G54" s="12"/>
    </row>
    <row r="55" spans="1:7" ht="14.1" customHeight="1" x14ac:dyDescent="0.2">
      <c r="A55" s="19"/>
      <c r="B55" s="11"/>
      <c r="C55" s="11"/>
      <c r="D55" s="12"/>
      <c r="E55" s="12"/>
      <c r="F55" s="12"/>
      <c r="G55" s="12"/>
    </row>
    <row r="56" spans="1:7" ht="14.1" customHeight="1" x14ac:dyDescent="0.2">
      <c r="A56" s="19"/>
      <c r="B56" s="11"/>
      <c r="C56" s="11"/>
      <c r="D56" s="12"/>
      <c r="E56" s="12"/>
      <c r="F56" s="12"/>
      <c r="G56" s="12"/>
    </row>
    <row r="57" spans="1:7" ht="14.1" customHeight="1" x14ac:dyDescent="0.2">
      <c r="A57" s="19"/>
      <c r="B57" s="11"/>
      <c r="C57" s="11"/>
      <c r="D57" s="12"/>
      <c r="E57" s="12"/>
      <c r="F57" s="12"/>
      <c r="G57" s="12"/>
    </row>
    <row r="58" spans="1:7" ht="14.1" customHeight="1" x14ac:dyDescent="0.2">
      <c r="A58" s="19"/>
      <c r="B58" s="11"/>
      <c r="C58" s="11"/>
      <c r="D58" s="12"/>
      <c r="E58" s="12"/>
      <c r="F58" s="12"/>
      <c r="G58" s="12"/>
    </row>
    <row r="59" spans="1:7" ht="14.1" customHeight="1" x14ac:dyDescent="0.2">
      <c r="A59" s="19"/>
      <c r="B59" s="11"/>
      <c r="C59" s="11"/>
      <c r="D59" s="12"/>
      <c r="E59" s="12"/>
      <c r="F59" s="12"/>
      <c r="G59" s="12"/>
    </row>
    <row r="60" spans="1:7" ht="14.1" customHeight="1" x14ac:dyDescent="0.2">
      <c r="A60" s="19"/>
      <c r="B60" s="11"/>
      <c r="C60" s="11"/>
      <c r="D60" s="12"/>
      <c r="E60" s="12"/>
      <c r="F60" s="12"/>
      <c r="G60" s="12"/>
    </row>
    <row r="61" spans="1:7" ht="14.1" customHeight="1" x14ac:dyDescent="0.2">
      <c r="A61" s="19"/>
      <c r="B61" s="11"/>
      <c r="C61" s="11"/>
      <c r="D61" s="12"/>
      <c r="E61" s="12"/>
      <c r="F61" s="12"/>
      <c r="G61" s="12"/>
    </row>
    <row r="62" spans="1:7" s="27" customFormat="1" ht="14.1" customHeight="1" x14ac:dyDescent="0.2">
      <c r="A62" s="19"/>
      <c r="B62" s="11"/>
      <c r="C62" s="11"/>
      <c r="D62" s="11"/>
      <c r="E62" s="11"/>
      <c r="F62" s="11"/>
      <c r="G62" s="12"/>
    </row>
    <row r="63" spans="1:7" ht="14.1" customHeight="1" x14ac:dyDescent="0.2">
      <c r="A63" s="19"/>
      <c r="B63" s="11"/>
      <c r="C63" s="11"/>
      <c r="D63" s="11"/>
      <c r="E63" s="11"/>
      <c r="F63" s="11"/>
      <c r="G63" s="12"/>
    </row>
    <row r="64" spans="1:7" ht="14.1" customHeight="1" x14ac:dyDescent="0.2">
      <c r="A64" s="28"/>
      <c r="B64" s="11"/>
      <c r="C64" s="11"/>
      <c r="D64" s="11"/>
      <c r="E64" s="11"/>
      <c r="F64" s="11"/>
      <c r="G64" s="12"/>
    </row>
    <row r="65" spans="1:7" ht="14.1" customHeight="1" x14ac:dyDescent="0.2">
      <c r="A65" s="21"/>
      <c r="B65" s="11"/>
      <c r="C65" s="11"/>
      <c r="D65" s="11"/>
      <c r="E65" s="11"/>
      <c r="F65" s="11"/>
      <c r="G65" s="12"/>
    </row>
    <row r="66" spans="1:7" ht="14.1" customHeight="1" x14ac:dyDescent="0.2">
      <c r="A66" s="19"/>
      <c r="B66" s="11"/>
      <c r="C66" s="11"/>
      <c r="D66" s="11"/>
      <c r="E66" s="11"/>
      <c r="F66" s="11"/>
      <c r="G66" s="12"/>
    </row>
    <row r="67" spans="1:7" ht="14.1" customHeight="1" x14ac:dyDescent="0.2">
      <c r="A67" s="19"/>
      <c r="B67" s="11"/>
      <c r="C67" s="11"/>
      <c r="D67" s="11"/>
      <c r="E67" s="11"/>
      <c r="F67" s="11"/>
      <c r="G67" s="12"/>
    </row>
    <row r="68" spans="1:7" ht="14.1" customHeight="1" x14ac:dyDescent="0.2">
      <c r="A68" s="19"/>
      <c r="B68" s="11"/>
      <c r="C68" s="11"/>
      <c r="D68" s="11"/>
      <c r="E68" s="11"/>
      <c r="F68" s="11"/>
      <c r="G68" s="12"/>
    </row>
    <row r="69" spans="1:7" ht="14.1" customHeight="1" x14ac:dyDescent="0.2"/>
    <row r="70" spans="1:7" ht="14.1" customHeight="1" x14ac:dyDescent="0.2"/>
    <row r="71" spans="1:7" ht="14.1" customHeight="1" x14ac:dyDescent="0.2"/>
    <row r="72" spans="1:7" ht="14.1" customHeight="1" x14ac:dyDescent="0.2"/>
    <row r="73" spans="1:7" ht="14.1" customHeight="1" x14ac:dyDescent="0.2"/>
    <row r="74" spans="1:7" ht="14.1" customHeight="1" x14ac:dyDescent="0.2"/>
    <row r="75" spans="1:7" ht="14.1" customHeight="1" x14ac:dyDescent="0.2"/>
    <row r="76" spans="1:7" ht="14.1" customHeight="1" x14ac:dyDescent="0.2"/>
    <row r="77" spans="1:7" ht="14.1" customHeight="1" x14ac:dyDescent="0.2"/>
    <row r="78" spans="1:7" ht="14.1" customHeight="1" x14ac:dyDescent="0.2"/>
    <row r="79" spans="1:7" ht="14.1" customHeight="1" x14ac:dyDescent="0.2"/>
    <row r="80" spans="1:7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4"/>
  <dimension ref="A1:O301"/>
  <sheetViews>
    <sheetView zoomScaleNormal="100" zoomScaleSheetLayoutView="40" workbookViewId="0">
      <selection activeCell="K41" sqref="K41"/>
    </sheetView>
  </sheetViews>
  <sheetFormatPr baseColWidth="10" defaultColWidth="6.140625" defaultRowHeight="11.25" customHeight="1" x14ac:dyDescent="0.2"/>
  <cols>
    <col min="1" max="1" width="40.7109375" style="3" customWidth="1"/>
    <col min="2" max="2" width="7.42578125" style="3" customWidth="1"/>
    <col min="3" max="5" width="9" style="3" customWidth="1"/>
    <col min="6" max="6" width="3" style="3" customWidth="1"/>
    <col min="7" max="7" width="14" style="3" customWidth="1"/>
    <col min="8" max="9" width="6.140625" style="3"/>
    <col min="10" max="10" width="10.42578125" style="3" customWidth="1"/>
    <col min="11" max="16383" width="6.140625" style="3"/>
    <col min="16384" max="16384" width="16.5703125" style="3" customWidth="1"/>
  </cols>
  <sheetData>
    <row r="1" spans="1:15" ht="14.1" customHeight="1" thickBot="1" x14ac:dyDescent="0.25">
      <c r="A1" s="1" t="s">
        <v>216</v>
      </c>
      <c r="B1" s="2"/>
      <c r="C1" s="2"/>
      <c r="D1" s="2"/>
      <c r="E1" s="2"/>
      <c r="F1" s="2"/>
      <c r="G1" s="2"/>
    </row>
    <row r="2" spans="1:15" ht="14.1" customHeight="1" x14ac:dyDescent="0.2">
      <c r="A2" s="60"/>
      <c r="B2" s="60"/>
      <c r="C2" s="60"/>
      <c r="D2" s="60"/>
      <c r="E2" s="60"/>
      <c r="F2" s="60"/>
      <c r="G2" s="60"/>
      <c r="K2" s="123" t="s">
        <v>257</v>
      </c>
    </row>
    <row r="3" spans="1:15" ht="14.1" customHeight="1" x14ac:dyDescent="0.2">
      <c r="A3" s="22" t="s">
        <v>219</v>
      </c>
    </row>
    <row r="4" spans="1:15" ht="14.1" customHeight="1" x14ac:dyDescent="0.2">
      <c r="A4" s="22"/>
    </row>
    <row r="5" spans="1:15" ht="14.1" customHeight="1" x14ac:dyDescent="0.2">
      <c r="A5" s="42"/>
      <c r="B5" s="42" t="s">
        <v>50</v>
      </c>
      <c r="C5" s="42"/>
      <c r="D5" s="42"/>
      <c r="E5" s="42"/>
      <c r="F5" s="64"/>
      <c r="G5" s="42" t="s">
        <v>44</v>
      </c>
    </row>
    <row r="6" spans="1:15" s="10" customFormat="1" ht="14.1" customHeight="1" x14ac:dyDescent="0.15">
      <c r="A6" s="61"/>
      <c r="B6" s="65">
        <v>2008</v>
      </c>
      <c r="C6" s="65">
        <v>2010</v>
      </c>
      <c r="D6" s="65">
        <v>2012</v>
      </c>
      <c r="E6" s="65">
        <v>2014</v>
      </c>
      <c r="F6" s="61"/>
      <c r="G6" s="65">
        <v>2014</v>
      </c>
    </row>
    <row r="7" spans="1:15" ht="14.1" customHeight="1" x14ac:dyDescent="0.2">
      <c r="A7" s="19"/>
      <c r="B7" s="11"/>
      <c r="C7" s="11"/>
      <c r="D7" s="11"/>
      <c r="E7" s="11"/>
      <c r="F7" s="12"/>
      <c r="G7" s="11"/>
    </row>
    <row r="8" spans="1:15" ht="14.1" customHeight="1" x14ac:dyDescent="0.2">
      <c r="A8" s="23" t="s">
        <v>70</v>
      </c>
      <c r="B8" s="12">
        <v>51</v>
      </c>
      <c r="C8" s="12">
        <v>64</v>
      </c>
      <c r="D8" s="12">
        <v>72</v>
      </c>
      <c r="E8" s="12">
        <v>72</v>
      </c>
      <c r="G8" s="12">
        <v>6717</v>
      </c>
      <c r="J8"/>
      <c r="K8"/>
      <c r="L8"/>
      <c r="M8"/>
      <c r="N8"/>
      <c r="O8"/>
    </row>
    <row r="9" spans="1:15" ht="14.1" customHeight="1" x14ac:dyDescent="0.2">
      <c r="A9" s="19" t="s">
        <v>52</v>
      </c>
      <c r="B9" s="12">
        <v>38</v>
      </c>
      <c r="C9" s="12">
        <v>54</v>
      </c>
      <c r="D9" s="12">
        <v>48</v>
      </c>
      <c r="E9" s="12">
        <v>53</v>
      </c>
      <c r="G9" s="12">
        <v>6175</v>
      </c>
      <c r="J9"/>
      <c r="K9"/>
      <c r="L9"/>
      <c r="M9"/>
      <c r="N9"/>
      <c r="O9"/>
    </row>
    <row r="10" spans="1:15" ht="14.1" customHeight="1" x14ac:dyDescent="0.2">
      <c r="A10" s="19" t="s">
        <v>16</v>
      </c>
      <c r="B10" s="12">
        <v>10</v>
      </c>
      <c r="C10" s="12">
        <v>18</v>
      </c>
      <c r="D10" s="12">
        <v>11</v>
      </c>
      <c r="E10" s="12">
        <v>12</v>
      </c>
      <c r="G10" s="12">
        <v>1442</v>
      </c>
      <c r="J10"/>
      <c r="K10"/>
      <c r="L10"/>
      <c r="M10"/>
      <c r="N10"/>
      <c r="O10"/>
    </row>
    <row r="11" spans="1:15" ht="14.1" customHeight="1" x14ac:dyDescent="0.2">
      <c r="A11" s="19" t="s">
        <v>18</v>
      </c>
      <c r="B11" s="12">
        <v>71</v>
      </c>
      <c r="C11" s="12">
        <v>75</v>
      </c>
      <c r="D11" s="12">
        <v>47</v>
      </c>
      <c r="E11" s="12">
        <v>128</v>
      </c>
      <c r="G11" s="12">
        <v>25541</v>
      </c>
      <c r="J11"/>
      <c r="K11"/>
      <c r="L11"/>
      <c r="M11"/>
      <c r="N11"/>
      <c r="O11"/>
    </row>
    <row r="12" spans="1:15" ht="14.1" customHeight="1" x14ac:dyDescent="0.2">
      <c r="A12" s="19" t="s">
        <v>30</v>
      </c>
      <c r="B12" s="12">
        <v>24</v>
      </c>
      <c r="C12" s="12">
        <v>63</v>
      </c>
      <c r="D12" s="12">
        <v>41</v>
      </c>
      <c r="E12" s="12">
        <v>120</v>
      </c>
      <c r="G12" s="12">
        <v>20370</v>
      </c>
      <c r="J12"/>
      <c r="K12"/>
      <c r="L12"/>
      <c r="M12"/>
      <c r="N12"/>
      <c r="O12"/>
    </row>
    <row r="13" spans="1:15" ht="14.1" customHeight="1" x14ac:dyDescent="0.2">
      <c r="A13" s="19" t="s">
        <v>448</v>
      </c>
      <c r="B13" s="12" t="s">
        <v>15</v>
      </c>
      <c r="C13" s="12">
        <v>50</v>
      </c>
      <c r="D13" s="12">
        <v>43</v>
      </c>
      <c r="E13" s="12">
        <v>50</v>
      </c>
      <c r="G13" s="12">
        <v>5811</v>
      </c>
      <c r="J13"/>
      <c r="K13"/>
      <c r="L13"/>
      <c r="M13"/>
      <c r="N13"/>
      <c r="O13"/>
    </row>
    <row r="14" spans="1:15" ht="14.1" customHeight="1" x14ac:dyDescent="0.2">
      <c r="A14" s="19" t="s">
        <v>135</v>
      </c>
      <c r="B14" s="12" t="s">
        <v>15</v>
      </c>
      <c r="C14" s="12">
        <v>32</v>
      </c>
      <c r="D14" s="12">
        <v>38</v>
      </c>
      <c r="E14" s="12">
        <v>40</v>
      </c>
      <c r="G14" s="12">
        <v>9572</v>
      </c>
      <c r="J14"/>
      <c r="K14"/>
      <c r="L14"/>
      <c r="M14"/>
      <c r="N14"/>
      <c r="O14"/>
    </row>
    <row r="15" spans="1:15" ht="14.1" customHeight="1" x14ac:dyDescent="0.2">
      <c r="A15" s="19" t="s">
        <v>72</v>
      </c>
      <c r="J15"/>
      <c r="K15"/>
      <c r="L15"/>
      <c r="M15"/>
      <c r="N15"/>
      <c r="O15"/>
    </row>
    <row r="16" spans="1:15" ht="14.1" customHeight="1" x14ac:dyDescent="0.2">
      <c r="A16" s="19" t="s">
        <v>220</v>
      </c>
      <c r="B16" s="12">
        <v>284</v>
      </c>
      <c r="C16" s="12">
        <v>289</v>
      </c>
      <c r="D16" s="12">
        <v>318</v>
      </c>
      <c r="E16" s="12">
        <v>290</v>
      </c>
      <c r="F16" s="12"/>
      <c r="G16" s="12">
        <v>55759</v>
      </c>
      <c r="J16"/>
      <c r="K16"/>
      <c r="L16"/>
      <c r="M16"/>
      <c r="N16"/>
      <c r="O16"/>
    </row>
    <row r="17" spans="1:15" ht="14.1" customHeight="1" x14ac:dyDescent="0.2">
      <c r="A17" s="19" t="s">
        <v>71</v>
      </c>
      <c r="B17" s="12">
        <v>149</v>
      </c>
      <c r="C17" s="12">
        <v>194</v>
      </c>
      <c r="D17" s="12">
        <v>217</v>
      </c>
      <c r="E17" s="12">
        <v>172</v>
      </c>
      <c r="F17" s="12"/>
      <c r="G17" s="12">
        <v>26148</v>
      </c>
      <c r="J17"/>
      <c r="K17"/>
      <c r="L17"/>
      <c r="M17"/>
      <c r="N17"/>
      <c r="O17"/>
    </row>
    <row r="18" spans="1:15" ht="14.1" customHeight="1" x14ac:dyDescent="0.2">
      <c r="A18" s="19" t="s">
        <v>136</v>
      </c>
      <c r="B18" s="12" t="s">
        <v>15</v>
      </c>
      <c r="C18" s="12">
        <v>4</v>
      </c>
      <c r="D18" s="12">
        <v>8</v>
      </c>
      <c r="E18" s="12">
        <v>22</v>
      </c>
      <c r="F18" s="12"/>
      <c r="G18" s="12">
        <v>1923</v>
      </c>
      <c r="J18"/>
      <c r="K18"/>
      <c r="L18"/>
      <c r="M18"/>
      <c r="N18"/>
      <c r="O18"/>
    </row>
    <row r="19" spans="1:15" ht="14.1" customHeight="1" x14ac:dyDescent="0.2">
      <c r="A19" s="19" t="s">
        <v>24</v>
      </c>
      <c r="B19" s="12">
        <v>86</v>
      </c>
      <c r="C19" s="12">
        <v>109</v>
      </c>
      <c r="D19" s="12">
        <v>108</v>
      </c>
      <c r="E19" s="12">
        <v>105</v>
      </c>
      <c r="F19" s="12"/>
      <c r="G19" s="12">
        <v>14364</v>
      </c>
      <c r="J19"/>
      <c r="K19"/>
      <c r="L19"/>
      <c r="M19"/>
      <c r="N19"/>
      <c r="O19"/>
    </row>
    <row r="20" spans="1:15" ht="14.1" customHeight="1" x14ac:dyDescent="0.2">
      <c r="A20" s="19" t="s">
        <v>1</v>
      </c>
      <c r="B20" s="12">
        <v>33</v>
      </c>
      <c r="C20" s="12">
        <v>51</v>
      </c>
      <c r="D20" s="12">
        <v>53</v>
      </c>
      <c r="E20" s="12">
        <v>55</v>
      </c>
      <c r="F20" s="12"/>
      <c r="G20" s="12">
        <v>7278</v>
      </c>
      <c r="J20"/>
      <c r="K20"/>
      <c r="L20"/>
      <c r="M20"/>
      <c r="N20"/>
      <c r="O20"/>
    </row>
    <row r="21" spans="1:15" ht="14.1" customHeight="1" x14ac:dyDescent="0.2">
      <c r="A21" s="40"/>
      <c r="B21" s="40"/>
      <c r="C21" s="40"/>
      <c r="D21" s="40"/>
      <c r="E21" s="40"/>
      <c r="F21" s="40"/>
      <c r="G21" s="40"/>
      <c r="J21"/>
      <c r="K21"/>
      <c r="L21"/>
      <c r="M21"/>
      <c r="N21"/>
      <c r="O21"/>
    </row>
    <row r="22" spans="1:15" ht="14.1" customHeight="1" x14ac:dyDescent="0.2">
      <c r="A22" s="39" t="s">
        <v>53</v>
      </c>
      <c r="B22" s="11"/>
      <c r="C22" s="11"/>
      <c r="D22" s="12"/>
      <c r="E22" s="12"/>
      <c r="F22" s="12"/>
      <c r="G22" s="12"/>
      <c r="J22"/>
      <c r="K22"/>
      <c r="L22"/>
      <c r="M22"/>
      <c r="N22"/>
      <c r="O22"/>
    </row>
    <row r="23" spans="1:15" ht="14.1" customHeight="1" x14ac:dyDescent="0.2">
      <c r="A23" s="19"/>
      <c r="B23" s="59"/>
      <c r="C23" s="11"/>
      <c r="D23" s="12"/>
      <c r="E23" s="12"/>
      <c r="F23" s="12"/>
      <c r="G23" s="12"/>
      <c r="J23"/>
      <c r="K23"/>
      <c r="L23"/>
      <c r="M23"/>
      <c r="N23"/>
      <c r="O23"/>
    </row>
    <row r="24" spans="1:15" ht="14.1" customHeight="1" x14ac:dyDescent="0.2">
      <c r="A24" s="19"/>
      <c r="B24" s="59"/>
      <c r="C24" s="11"/>
      <c r="D24" s="12"/>
      <c r="E24" s="12"/>
      <c r="F24" s="12"/>
      <c r="G24" s="12"/>
      <c r="J24"/>
      <c r="K24"/>
      <c r="L24"/>
      <c r="M24"/>
      <c r="N24"/>
      <c r="O24"/>
    </row>
    <row r="25" spans="1:15" ht="14.1" customHeight="1" x14ac:dyDescent="0.2">
      <c r="A25" s="19"/>
      <c r="B25" s="59"/>
      <c r="C25" s="11"/>
      <c r="D25" s="12"/>
      <c r="E25" s="12"/>
      <c r="F25" s="12"/>
      <c r="G25" s="12"/>
      <c r="J25"/>
      <c r="K25"/>
      <c r="L25"/>
      <c r="M25"/>
      <c r="N25"/>
      <c r="O25"/>
    </row>
    <row r="26" spans="1:15" ht="14.1" customHeight="1" x14ac:dyDescent="0.2">
      <c r="A26" s="19"/>
      <c r="B26" s="11"/>
      <c r="C26" s="11"/>
      <c r="D26" s="11"/>
      <c r="E26" s="11"/>
      <c r="F26" s="11"/>
      <c r="G26" s="11"/>
      <c r="J26"/>
      <c r="K26"/>
      <c r="L26"/>
      <c r="M26"/>
      <c r="N26"/>
      <c r="O26"/>
    </row>
    <row r="27" spans="1:15" ht="14.1" customHeight="1" x14ac:dyDescent="0.2">
      <c r="A27" s="19"/>
      <c r="B27" s="11"/>
      <c r="C27" s="11"/>
      <c r="D27" s="59"/>
      <c r="E27" s="59"/>
      <c r="F27" s="11"/>
      <c r="G27" s="11"/>
    </row>
    <row r="28" spans="1:15" ht="14.1" customHeight="1" x14ac:dyDescent="0.2">
      <c r="A28" s="19"/>
      <c r="B28" s="11"/>
      <c r="C28" s="11"/>
      <c r="D28" s="11"/>
      <c r="E28" s="11"/>
      <c r="F28" s="11"/>
      <c r="G28" s="11"/>
    </row>
    <row r="29" spans="1:15" ht="14.1" customHeight="1" x14ac:dyDescent="0.2">
      <c r="A29" s="19"/>
      <c r="B29" s="11"/>
      <c r="C29" s="11"/>
      <c r="D29" s="11"/>
      <c r="E29" s="11"/>
      <c r="F29" s="11"/>
      <c r="G29" s="12"/>
    </row>
    <row r="30" spans="1:15" ht="14.1" customHeight="1" x14ac:dyDescent="0.2">
      <c r="A30" s="19"/>
      <c r="B30" s="11"/>
      <c r="C30" s="11"/>
      <c r="D30" s="59"/>
      <c r="E30" s="59"/>
      <c r="F30" s="11"/>
      <c r="G30" s="12"/>
    </row>
    <row r="31" spans="1:15" ht="14.1" customHeight="1" x14ac:dyDescent="0.2">
      <c r="A31" s="19"/>
      <c r="B31" s="11"/>
      <c r="C31" s="11"/>
      <c r="D31" s="11"/>
      <c r="E31" s="11"/>
      <c r="F31" s="11"/>
      <c r="G31" s="12"/>
    </row>
    <row r="32" spans="1:15" ht="14.1" customHeight="1" x14ac:dyDescent="0.2">
      <c r="A32" s="19"/>
      <c r="B32" s="11"/>
      <c r="C32" s="11"/>
      <c r="D32" s="11"/>
      <c r="E32" s="11"/>
      <c r="F32" s="11"/>
      <c r="G32" s="12"/>
    </row>
    <row r="33" spans="1:7" ht="14.1" customHeight="1" x14ac:dyDescent="0.2">
      <c r="A33" s="19"/>
      <c r="B33" s="11"/>
      <c r="C33" s="11"/>
      <c r="D33" s="11"/>
      <c r="E33" s="11"/>
      <c r="F33" s="11"/>
      <c r="G33" s="12"/>
    </row>
    <row r="34" spans="1:7" ht="14.1" customHeight="1" x14ac:dyDescent="0.2">
      <c r="A34" s="19"/>
      <c r="B34" s="11"/>
      <c r="C34" s="11"/>
      <c r="D34" s="11"/>
      <c r="E34" s="11"/>
      <c r="F34" s="11"/>
      <c r="G34" s="12"/>
    </row>
    <row r="35" spans="1:7" ht="14.1" customHeight="1" x14ac:dyDescent="0.2">
      <c r="A35" s="19"/>
      <c r="B35" s="11"/>
      <c r="C35" s="11"/>
      <c r="D35" s="59"/>
      <c r="E35" s="59"/>
      <c r="F35" s="11"/>
      <c r="G35" s="12"/>
    </row>
    <row r="36" spans="1:7" ht="14.1" customHeight="1" x14ac:dyDescent="0.2">
      <c r="A36" s="19"/>
      <c r="B36" s="11"/>
      <c r="C36" s="11"/>
      <c r="D36" s="11"/>
      <c r="E36" s="11"/>
      <c r="F36" s="11"/>
      <c r="G36" s="12"/>
    </row>
    <row r="37" spans="1:7" ht="14.1" customHeight="1" x14ac:dyDescent="0.2">
      <c r="A37" s="19"/>
      <c r="B37" s="11"/>
      <c r="C37" s="11"/>
      <c r="D37" s="59"/>
      <c r="E37" s="59"/>
      <c r="F37" s="11"/>
      <c r="G37" s="12"/>
    </row>
    <row r="38" spans="1:7" s="27" customFormat="1" ht="14.1" customHeight="1" x14ac:dyDescent="0.2">
      <c r="A38" s="19"/>
      <c r="B38" s="11"/>
      <c r="C38" s="11"/>
      <c r="D38" s="11"/>
      <c r="E38" s="11"/>
      <c r="F38" s="11"/>
      <c r="G38" s="12"/>
    </row>
    <row r="39" spans="1:7" ht="14.1" customHeight="1" x14ac:dyDescent="0.2">
      <c r="A39" s="19"/>
      <c r="B39" s="11"/>
      <c r="C39" s="11"/>
      <c r="D39" s="11"/>
      <c r="E39" s="11"/>
      <c r="F39" s="11"/>
      <c r="G39" s="11"/>
    </row>
    <row r="40" spans="1:7" ht="14.1" customHeight="1" x14ac:dyDescent="0.2">
      <c r="A40" s="28"/>
      <c r="B40" s="11"/>
      <c r="C40" s="11"/>
      <c r="D40" s="11"/>
      <c r="E40" s="11"/>
      <c r="F40" s="11"/>
      <c r="G40" s="11"/>
    </row>
    <row r="41" spans="1:7" ht="14.1" customHeight="1" x14ac:dyDescent="0.2">
      <c r="A41" s="21"/>
      <c r="B41" s="11"/>
      <c r="C41" s="11"/>
      <c r="D41" s="11"/>
      <c r="E41" s="11"/>
      <c r="F41" s="11"/>
      <c r="G41" s="11"/>
    </row>
    <row r="42" spans="1:7" ht="14.1" customHeight="1" x14ac:dyDescent="0.2">
      <c r="A42" s="19"/>
      <c r="B42" s="11"/>
      <c r="C42" s="11"/>
      <c r="D42" s="11"/>
      <c r="E42" s="11"/>
      <c r="F42" s="11"/>
      <c r="G42" s="11"/>
    </row>
    <row r="43" spans="1:7" ht="14.1" customHeight="1" x14ac:dyDescent="0.2">
      <c r="A43" s="19"/>
      <c r="B43" s="11"/>
      <c r="C43" s="11"/>
      <c r="D43" s="11"/>
      <c r="E43" s="11"/>
      <c r="F43" s="11"/>
      <c r="G43" s="11"/>
    </row>
    <row r="44" spans="1:7" ht="14.1" customHeight="1" x14ac:dyDescent="0.2">
      <c r="A44" s="19"/>
      <c r="B44" s="11"/>
      <c r="C44" s="11"/>
      <c r="D44" s="11"/>
      <c r="E44" s="11"/>
      <c r="F44" s="11"/>
      <c r="G44" s="11"/>
    </row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K16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3.28515625" style="29" customWidth="1"/>
    <col min="2" max="2" width="7.85546875" style="29" customWidth="1"/>
    <col min="3" max="6" width="8.7109375" style="29" customWidth="1"/>
    <col min="7" max="7" width="3" style="29" customWidth="1"/>
    <col min="8" max="8" width="13.140625" style="29" customWidth="1"/>
    <col min="9" max="9" width="5.7109375" style="29" customWidth="1"/>
    <col min="10" max="16383" width="11.42578125" style="29"/>
    <col min="16384" max="16384" width="14.28515625" style="29" customWidth="1"/>
  </cols>
  <sheetData>
    <row r="1" spans="1:11" s="3" customFormat="1" ht="14.1" customHeight="1" x14ac:dyDescent="0.2">
      <c r="A1" s="22" t="s">
        <v>221</v>
      </c>
    </row>
    <row r="2" spans="1:11" s="3" customFormat="1" ht="14.1" customHeight="1" x14ac:dyDescent="0.2">
      <c r="A2" s="5"/>
      <c r="B2" s="5"/>
      <c r="C2" s="6"/>
      <c r="D2" s="5"/>
      <c r="E2" s="5"/>
      <c r="F2" s="6"/>
      <c r="G2" s="5"/>
      <c r="H2" s="66"/>
      <c r="K2" s="123" t="s">
        <v>257</v>
      </c>
    </row>
    <row r="3" spans="1:11" s="3" customFormat="1" ht="14.1" customHeight="1" x14ac:dyDescent="0.2">
      <c r="A3" s="42"/>
      <c r="B3" s="42" t="s">
        <v>50</v>
      </c>
      <c r="C3" s="42"/>
      <c r="D3" s="42"/>
      <c r="E3" s="42"/>
      <c r="F3" s="42"/>
      <c r="G3" s="42"/>
      <c r="H3" s="42" t="s">
        <v>44</v>
      </c>
    </row>
    <row r="4" spans="1:11" s="3" customFormat="1" ht="14.1" customHeight="1" x14ac:dyDescent="0.2">
      <c r="A4" s="61"/>
      <c r="B4" s="43">
        <v>2010</v>
      </c>
      <c r="C4" s="43">
        <v>2011</v>
      </c>
      <c r="D4" s="43">
        <v>2012</v>
      </c>
      <c r="E4" s="43">
        <v>2013</v>
      </c>
      <c r="F4" s="43">
        <v>2014</v>
      </c>
      <c r="G4" s="61"/>
      <c r="H4" s="43">
        <v>2014</v>
      </c>
    </row>
    <row r="5" spans="1:11" s="3" customFormat="1" ht="14.1" customHeight="1" x14ac:dyDescent="0.2">
      <c r="A5" s="19"/>
      <c r="B5" s="11"/>
      <c r="C5" s="11"/>
      <c r="D5" s="11"/>
      <c r="E5" s="11"/>
      <c r="F5" s="11"/>
      <c r="G5" s="12"/>
      <c r="H5" s="11"/>
    </row>
    <row r="6" spans="1:11" s="3" customFormat="1" ht="14.1" customHeight="1" x14ac:dyDescent="0.2">
      <c r="A6" s="67" t="s">
        <v>249</v>
      </c>
      <c r="B6" s="12">
        <v>222</v>
      </c>
      <c r="C6" s="12">
        <v>249</v>
      </c>
      <c r="D6" s="12">
        <v>231</v>
      </c>
      <c r="E6" s="12">
        <v>216</v>
      </c>
      <c r="F6" s="12">
        <v>244</v>
      </c>
      <c r="G6" s="12"/>
      <c r="H6" s="12">
        <v>56030</v>
      </c>
    </row>
    <row r="7" spans="1:11" s="3" customFormat="1" ht="14.1" customHeight="1" x14ac:dyDescent="0.2">
      <c r="A7" s="67"/>
      <c r="B7" s="12"/>
      <c r="C7" s="12" t="s">
        <v>146</v>
      </c>
      <c r="D7" s="12"/>
      <c r="E7" s="12"/>
      <c r="F7" s="12"/>
      <c r="G7" s="12"/>
      <c r="H7" s="12"/>
    </row>
    <row r="8" spans="1:11" s="3" customFormat="1" ht="14.1" customHeight="1" x14ac:dyDescent="0.2">
      <c r="A8" s="119" t="s">
        <v>73</v>
      </c>
      <c r="B8" s="12">
        <v>189</v>
      </c>
      <c r="C8" s="12">
        <v>212</v>
      </c>
      <c r="D8" s="12">
        <v>190</v>
      </c>
      <c r="E8" s="12">
        <v>182</v>
      </c>
      <c r="F8" s="12">
        <v>199</v>
      </c>
      <c r="G8" s="12"/>
      <c r="H8" s="12">
        <v>48755</v>
      </c>
    </row>
    <row r="9" spans="1:11" s="3" customFormat="1" ht="14.1" customHeight="1" x14ac:dyDescent="0.2">
      <c r="A9" s="119"/>
      <c r="B9" s="12"/>
      <c r="C9" s="12" t="s">
        <v>146</v>
      </c>
      <c r="D9" s="12"/>
      <c r="E9" s="12"/>
      <c r="F9" s="12"/>
      <c r="G9" s="12"/>
      <c r="H9" s="12"/>
    </row>
    <row r="10" spans="1:11" s="10" customFormat="1" ht="14.1" customHeight="1" x14ac:dyDescent="0.15">
      <c r="A10" s="119" t="s">
        <v>74</v>
      </c>
      <c r="B10" s="12">
        <v>33</v>
      </c>
      <c r="C10" s="12">
        <v>37</v>
      </c>
      <c r="D10" s="12">
        <v>41</v>
      </c>
      <c r="E10" s="12">
        <v>34</v>
      </c>
      <c r="F10" s="12">
        <v>45</v>
      </c>
      <c r="G10" s="12"/>
      <c r="H10" s="12">
        <v>7275</v>
      </c>
    </row>
    <row r="11" spans="1:11" s="3" customFormat="1" ht="14.1" customHeight="1" x14ac:dyDescent="0.2">
      <c r="A11" s="40"/>
      <c r="B11" s="40"/>
      <c r="C11" s="40"/>
      <c r="D11" s="40"/>
      <c r="E11" s="40"/>
      <c r="F11" s="40"/>
      <c r="G11" s="40"/>
      <c r="H11" s="40"/>
    </row>
    <row r="12" spans="1:11" s="3" customFormat="1" ht="14.1" customHeight="1" x14ac:dyDescent="0.2">
      <c r="A12" s="68" t="s">
        <v>46</v>
      </c>
      <c r="B12" s="11"/>
      <c r="C12" s="11"/>
      <c r="D12" s="11"/>
      <c r="E12" s="11"/>
      <c r="F12" s="12"/>
      <c r="G12" s="12"/>
      <c r="H12" s="12"/>
    </row>
    <row r="13" spans="1:11" s="3" customFormat="1" ht="14.1" customHeight="1" x14ac:dyDescent="0.2">
      <c r="A13" s="90" t="s">
        <v>228</v>
      </c>
      <c r="B13" s="11"/>
      <c r="C13" s="12"/>
      <c r="D13" s="45"/>
      <c r="E13" s="45"/>
      <c r="F13" s="45"/>
      <c r="G13" s="12"/>
      <c r="H13" s="12"/>
    </row>
    <row r="14" spans="1:11" ht="14.1" customHeight="1" x14ac:dyDescent="0.2">
      <c r="A14" s="93"/>
    </row>
    <row r="16" spans="1:11" ht="15" x14ac:dyDescent="0.2">
      <c r="A16" s="108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W229"/>
  <sheetViews>
    <sheetView zoomScaleNormal="100" workbookViewId="0">
      <selection activeCell="K41" sqref="K41"/>
    </sheetView>
  </sheetViews>
  <sheetFormatPr baseColWidth="10" defaultColWidth="6.140625" defaultRowHeight="11.25" customHeight="1" x14ac:dyDescent="0.2"/>
  <cols>
    <col min="1" max="1" width="25.28515625" style="3" customWidth="1"/>
    <col min="2" max="2" width="12" style="3" customWidth="1"/>
    <col min="3" max="5" width="12.7109375" style="3" customWidth="1"/>
    <col min="6" max="6" width="2.85546875" style="3" customWidth="1"/>
    <col min="7" max="7" width="13.85546875" style="3" customWidth="1"/>
    <col min="8" max="8" width="10.140625" style="3" customWidth="1"/>
    <col min="9" max="9" width="11" style="3" customWidth="1"/>
    <col min="10" max="11" width="6.140625" style="3" customWidth="1"/>
    <col min="12" max="12" width="4.28515625" style="3" customWidth="1"/>
    <col min="13" max="15" width="6.140625" style="3"/>
    <col min="16" max="16" width="3" style="3" customWidth="1"/>
    <col min="17" max="17" width="6.140625" style="3"/>
    <col min="18" max="18" width="4.85546875" style="3" customWidth="1"/>
    <col min="19" max="19" width="6.140625" style="3"/>
    <col min="20" max="20" width="2.5703125" style="3" customWidth="1"/>
    <col min="21" max="16384" width="6.140625" style="3"/>
  </cols>
  <sheetData>
    <row r="1" spans="1:23" ht="14.1" customHeight="1" thickBot="1" x14ac:dyDescent="0.25">
      <c r="A1" s="1" t="s">
        <v>216</v>
      </c>
      <c r="B1" s="2"/>
      <c r="C1" s="2"/>
      <c r="D1" s="2"/>
      <c r="E1" s="2"/>
      <c r="F1" s="2"/>
      <c r="G1" s="2"/>
    </row>
    <row r="2" spans="1:23" ht="14.1" customHeight="1" x14ac:dyDescent="0.2">
      <c r="A2" s="60"/>
      <c r="B2" s="60"/>
      <c r="C2" s="60"/>
      <c r="D2" s="60"/>
      <c r="E2" s="60"/>
      <c r="F2" s="60"/>
      <c r="G2" s="60"/>
      <c r="J2" s="123" t="s">
        <v>257</v>
      </c>
    </row>
    <row r="3" spans="1:23" ht="14.1" customHeight="1" x14ac:dyDescent="0.2">
      <c r="A3" s="22" t="s">
        <v>196</v>
      </c>
    </row>
    <row r="4" spans="1:23" ht="14.1" customHeight="1" x14ac:dyDescent="0.2">
      <c r="A4" s="22" t="s">
        <v>247</v>
      </c>
    </row>
    <row r="5" spans="1:23" ht="14.1" customHeight="1" x14ac:dyDescent="0.2">
      <c r="A5" s="22"/>
    </row>
    <row r="6" spans="1:23" ht="14.1" customHeight="1" x14ac:dyDescent="0.2">
      <c r="A6" s="42"/>
      <c r="B6" s="42" t="s">
        <v>50</v>
      </c>
      <c r="C6" s="42"/>
      <c r="D6" s="42"/>
      <c r="E6" s="42"/>
      <c r="F6" s="64"/>
      <c r="G6" s="42" t="s">
        <v>44</v>
      </c>
    </row>
    <row r="7" spans="1:23" s="10" customFormat="1" ht="14.1" customHeight="1" x14ac:dyDescent="0.15">
      <c r="A7" s="61"/>
      <c r="B7" s="43">
        <v>2012</v>
      </c>
      <c r="C7" s="43">
        <v>2013</v>
      </c>
      <c r="D7" s="43">
        <v>2014</v>
      </c>
      <c r="E7" s="43">
        <v>2015</v>
      </c>
      <c r="F7" s="61"/>
      <c r="G7" s="43">
        <v>2015</v>
      </c>
    </row>
    <row r="8" spans="1:23" ht="14.1" customHeight="1" x14ac:dyDescent="0.2">
      <c r="A8" s="19"/>
      <c r="B8" s="11"/>
      <c r="C8" s="11"/>
      <c r="D8" s="11"/>
      <c r="E8" s="11"/>
      <c r="F8" s="12"/>
      <c r="G8" s="11"/>
    </row>
    <row r="9" spans="1:23" ht="14.1" customHeight="1" x14ac:dyDescent="0.2">
      <c r="A9" s="19" t="s">
        <v>103</v>
      </c>
      <c r="B9" s="12">
        <v>18</v>
      </c>
      <c r="C9" s="12">
        <v>20</v>
      </c>
      <c r="D9" s="12">
        <v>17</v>
      </c>
      <c r="E9" s="12">
        <v>13</v>
      </c>
      <c r="F9" s="12"/>
      <c r="G9" s="12">
        <v>2963</v>
      </c>
      <c r="H9" s="29"/>
      <c r="I9" s="154"/>
    </row>
    <row r="10" spans="1:23" ht="14.1" customHeight="1" x14ac:dyDescent="0.2">
      <c r="A10" s="19"/>
      <c r="B10" s="12"/>
      <c r="C10" s="12"/>
      <c r="D10" s="12"/>
      <c r="E10" s="12"/>
      <c r="F10" s="12"/>
      <c r="G10" s="12"/>
      <c r="H10" s="29"/>
    </row>
    <row r="11" spans="1:23" ht="14.1" customHeight="1" x14ac:dyDescent="0.2">
      <c r="A11" s="19" t="s">
        <v>104</v>
      </c>
      <c r="B11" s="12">
        <v>167</v>
      </c>
      <c r="C11" s="12">
        <v>215</v>
      </c>
      <c r="D11" s="12">
        <v>219</v>
      </c>
      <c r="E11" s="12">
        <v>321</v>
      </c>
      <c r="F11" s="12"/>
      <c r="G11" s="12">
        <v>79397</v>
      </c>
      <c r="H11" s="29"/>
      <c r="I11" s="154"/>
      <c r="J11" s="25"/>
      <c r="K11"/>
    </row>
    <row r="12" spans="1:23" ht="14.1" customHeight="1" x14ac:dyDescent="0.2">
      <c r="A12" s="19" t="s">
        <v>107</v>
      </c>
      <c r="B12" s="11">
        <v>99.4</v>
      </c>
      <c r="C12" s="11">
        <v>96.7</v>
      </c>
      <c r="D12" s="11">
        <v>99.1</v>
      </c>
      <c r="E12" s="11">
        <v>99.4</v>
      </c>
      <c r="F12" s="11"/>
      <c r="G12" s="11">
        <v>97.6</v>
      </c>
      <c r="H12" s="29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</row>
    <row r="13" spans="1:23" ht="14.1" customHeight="1" x14ac:dyDescent="0.2">
      <c r="A13" s="19" t="s">
        <v>109</v>
      </c>
      <c r="B13" s="11">
        <v>18.600000000000001</v>
      </c>
      <c r="C13" s="11">
        <v>14.9</v>
      </c>
      <c r="D13" s="11">
        <v>6.4</v>
      </c>
      <c r="E13" s="11">
        <v>38.6</v>
      </c>
      <c r="F13" s="11"/>
      <c r="G13" s="11">
        <v>9</v>
      </c>
      <c r="H13" s="29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</row>
    <row r="14" spans="1:23" ht="14.1" customHeight="1" x14ac:dyDescent="0.2">
      <c r="A14" s="19" t="s">
        <v>108</v>
      </c>
      <c r="B14" s="11">
        <v>9.6</v>
      </c>
      <c r="C14" s="11">
        <v>9.3000000000000007</v>
      </c>
      <c r="D14" s="11">
        <v>16.399999999999999</v>
      </c>
      <c r="E14" s="11">
        <v>7.8</v>
      </c>
      <c r="F14" s="11"/>
      <c r="G14" s="11">
        <v>16.2</v>
      </c>
      <c r="H14" s="29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 ht="14.1" customHeight="1" x14ac:dyDescent="0.2">
      <c r="A15" s="19"/>
      <c r="B15" s="12"/>
      <c r="C15" s="12"/>
      <c r="D15" s="12"/>
      <c r="E15" s="12"/>
      <c r="F15" s="12"/>
      <c r="G15" s="12"/>
      <c r="H15" s="29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 ht="14.1" customHeight="1" x14ac:dyDescent="0.2">
      <c r="A16" s="19" t="s">
        <v>105</v>
      </c>
      <c r="B16" s="12">
        <v>139</v>
      </c>
      <c r="C16" s="12">
        <v>168</v>
      </c>
      <c r="D16" s="12">
        <v>141</v>
      </c>
      <c r="E16" s="12">
        <v>204</v>
      </c>
      <c r="F16" s="12"/>
      <c r="G16" s="12">
        <v>57117</v>
      </c>
      <c r="H16" s="29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 ht="14.1" customHeight="1" x14ac:dyDescent="0.2">
      <c r="A17" s="19" t="s">
        <v>107</v>
      </c>
      <c r="B17" s="11">
        <v>99.3</v>
      </c>
      <c r="C17" s="11">
        <v>98.8</v>
      </c>
      <c r="D17" s="11">
        <v>98.6</v>
      </c>
      <c r="E17" s="11">
        <v>99</v>
      </c>
      <c r="F17" s="11"/>
      <c r="G17" s="11">
        <v>97.1</v>
      </c>
      <c r="H17" s="29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 ht="14.1" customHeight="1" x14ac:dyDescent="0.2">
      <c r="A18" s="19" t="s">
        <v>109</v>
      </c>
      <c r="B18" s="11">
        <v>18</v>
      </c>
      <c r="C18" s="11">
        <v>18.5</v>
      </c>
      <c r="D18" s="11">
        <v>8.5</v>
      </c>
      <c r="E18" s="11">
        <v>29.4</v>
      </c>
      <c r="F18" s="11"/>
      <c r="G18" s="11">
        <v>7.4</v>
      </c>
      <c r="H18" s="29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 ht="14.1" customHeight="1" x14ac:dyDescent="0.2">
      <c r="A19" s="19" t="s">
        <v>108</v>
      </c>
      <c r="B19" s="11">
        <v>11.5</v>
      </c>
      <c r="C19" s="11">
        <v>11.9</v>
      </c>
      <c r="D19" s="11">
        <v>19.899999999999999</v>
      </c>
      <c r="E19" s="11">
        <v>10.3</v>
      </c>
      <c r="F19" s="11"/>
      <c r="G19" s="11">
        <v>17</v>
      </c>
      <c r="H19" s="29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 ht="14.1" customHeight="1" x14ac:dyDescent="0.2">
      <c r="A20" s="19"/>
      <c r="B20" s="12"/>
      <c r="C20" s="12"/>
      <c r="D20" s="12"/>
      <c r="E20" s="12"/>
      <c r="F20" s="12"/>
      <c r="G20" s="12"/>
      <c r="H20" s="29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</row>
    <row r="21" spans="1:23" ht="14.1" customHeight="1" x14ac:dyDescent="0.2">
      <c r="A21" s="19" t="s">
        <v>106</v>
      </c>
      <c r="B21" s="12">
        <v>28</v>
      </c>
      <c r="C21" s="12">
        <v>47</v>
      </c>
      <c r="D21" s="12">
        <v>78</v>
      </c>
      <c r="E21" s="12">
        <v>117</v>
      </c>
      <c r="F21" s="12"/>
      <c r="G21" s="12">
        <v>22280</v>
      </c>
      <c r="H21" s="29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 ht="14.1" customHeight="1" x14ac:dyDescent="0.2">
      <c r="A22" s="19" t="s">
        <v>107</v>
      </c>
      <c r="B22" s="11">
        <v>100</v>
      </c>
      <c r="C22" s="11">
        <v>89.4</v>
      </c>
      <c r="D22" s="11">
        <v>100</v>
      </c>
      <c r="E22" s="11">
        <v>100</v>
      </c>
      <c r="F22" s="11"/>
      <c r="G22" s="11">
        <v>98.7</v>
      </c>
      <c r="H22" s="29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 ht="14.1" customHeight="1" x14ac:dyDescent="0.2">
      <c r="A23" s="19" t="s">
        <v>109</v>
      </c>
      <c r="B23" s="11">
        <v>21.4</v>
      </c>
      <c r="C23" s="11">
        <v>2.1</v>
      </c>
      <c r="D23" s="11">
        <v>2.6</v>
      </c>
      <c r="E23" s="11">
        <v>54.7</v>
      </c>
      <c r="F23" s="11"/>
      <c r="G23" s="11">
        <v>13.2</v>
      </c>
      <c r="H23" s="29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 ht="14.1" customHeight="1" x14ac:dyDescent="0.2">
      <c r="A24" s="19" t="s">
        <v>108</v>
      </c>
      <c r="B24" s="11" t="s">
        <v>15</v>
      </c>
      <c r="C24" s="11" t="s">
        <v>15</v>
      </c>
      <c r="D24" s="11">
        <v>10.3</v>
      </c>
      <c r="E24" s="11">
        <v>3.4</v>
      </c>
      <c r="F24" s="11"/>
      <c r="G24" s="11">
        <v>14.2</v>
      </c>
      <c r="H24" s="29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</row>
    <row r="25" spans="1:23" ht="14.1" customHeight="1" x14ac:dyDescent="0.2">
      <c r="A25" s="40"/>
      <c r="B25" s="40"/>
      <c r="C25" s="40"/>
      <c r="D25" s="40"/>
      <c r="E25" s="40"/>
      <c r="F25" s="40"/>
      <c r="G25" s="40"/>
      <c r="H25" s="29"/>
    </row>
    <row r="26" spans="1:23" ht="14.1" customHeight="1" x14ac:dyDescent="0.2">
      <c r="A26" s="39" t="s">
        <v>183</v>
      </c>
      <c r="B26" s="12"/>
      <c r="C26" s="12"/>
      <c r="D26" s="12"/>
      <c r="E26" s="12"/>
      <c r="F26" s="12"/>
      <c r="G26" s="12"/>
      <c r="K26" s="12"/>
      <c r="L26" s="12"/>
      <c r="M26" s="12"/>
      <c r="N26" s="12"/>
      <c r="O26" s="12"/>
    </row>
    <row r="27" spans="1:23" ht="14.1" customHeight="1" x14ac:dyDescent="0.2">
      <c r="K27" s="12"/>
      <c r="L27" s="12"/>
      <c r="M27" s="12"/>
      <c r="N27" s="12"/>
      <c r="O27" s="12"/>
    </row>
    <row r="28" spans="1:23" ht="14.1" customHeight="1" x14ac:dyDescent="0.2">
      <c r="K28" s="12"/>
      <c r="L28" s="12"/>
      <c r="M28" s="12"/>
      <c r="O28" s="12"/>
    </row>
    <row r="29" spans="1:23" ht="14.1" customHeight="1" x14ac:dyDescent="0.2">
      <c r="K29" s="12"/>
      <c r="L29" s="12"/>
      <c r="M29" s="12"/>
      <c r="N29" s="12"/>
      <c r="O29" s="12"/>
    </row>
    <row r="30" spans="1:23" ht="14.1" customHeight="1" x14ac:dyDescent="0.2">
      <c r="K30" s="12"/>
      <c r="L30" s="12"/>
      <c r="M30" s="12"/>
      <c r="N30" s="12"/>
      <c r="O30" s="12"/>
    </row>
    <row r="31" spans="1:23" ht="14.1" customHeight="1" x14ac:dyDescent="0.2">
      <c r="K31" s="12"/>
      <c r="L31" s="12"/>
      <c r="M31" s="12"/>
      <c r="O31" s="12"/>
    </row>
    <row r="32" spans="1:23" ht="14.1" customHeight="1" x14ac:dyDescent="0.2">
      <c r="K32" s="12"/>
      <c r="L32" s="12"/>
      <c r="M32" s="12"/>
      <c r="N32" s="12"/>
      <c r="O32" s="12"/>
    </row>
    <row r="33" spans="11:15" ht="14.1" customHeight="1" x14ac:dyDescent="0.2">
      <c r="K33" s="12"/>
      <c r="L33" s="12"/>
      <c r="M33" s="12"/>
      <c r="N33" s="12"/>
      <c r="O33" s="12"/>
    </row>
    <row r="34" spans="11:15" ht="14.1" customHeight="1" x14ac:dyDescent="0.2">
      <c r="K34" s="12"/>
      <c r="L34" s="12"/>
      <c r="M34" s="12"/>
      <c r="N34" s="12"/>
      <c r="O34" s="12"/>
    </row>
    <row r="35" spans="11:15" ht="14.1" customHeight="1" x14ac:dyDescent="0.2">
      <c r="K35" s="12"/>
      <c r="L35" s="12"/>
      <c r="M35" s="12"/>
      <c r="N35" s="12"/>
      <c r="O35" s="12"/>
    </row>
    <row r="36" spans="11:15" ht="14.1" customHeight="1" x14ac:dyDescent="0.2">
      <c r="K36" s="12"/>
      <c r="L36" s="12"/>
      <c r="M36" s="12"/>
      <c r="N36" s="12"/>
      <c r="O36" s="12"/>
    </row>
    <row r="37" spans="11:15" ht="14.1" customHeight="1" x14ac:dyDescent="0.2">
      <c r="K37" s="12"/>
      <c r="L37" s="12"/>
      <c r="M37" s="12"/>
      <c r="N37" s="12"/>
      <c r="O37" s="12"/>
    </row>
    <row r="38" spans="11:15" ht="14.1" customHeight="1" x14ac:dyDescent="0.2"/>
    <row r="39" spans="11:15" ht="14.1" customHeight="1" x14ac:dyDescent="0.2"/>
    <row r="40" spans="11:15" ht="14.1" customHeight="1" x14ac:dyDescent="0.2"/>
    <row r="41" spans="11:15" ht="14.1" customHeight="1" x14ac:dyDescent="0.2"/>
    <row r="42" spans="11:15" ht="14.1" customHeight="1" x14ac:dyDescent="0.2"/>
    <row r="43" spans="11:15" ht="14.1" customHeight="1" x14ac:dyDescent="0.2"/>
    <row r="44" spans="11:15" ht="14.1" customHeight="1" x14ac:dyDescent="0.2"/>
    <row r="45" spans="11:15" ht="14.1" customHeight="1" x14ac:dyDescent="0.2"/>
    <row r="46" spans="11:15" ht="14.1" customHeight="1" x14ac:dyDescent="0.2"/>
    <row r="47" spans="11:15" ht="14.1" customHeight="1" x14ac:dyDescent="0.2"/>
    <row r="48" spans="11:1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6"/>
  <dimension ref="A1:X254"/>
  <sheetViews>
    <sheetView zoomScaleNormal="100" zoomScaleSheetLayoutView="40" workbookViewId="0">
      <selection activeCell="K41" sqref="K41"/>
    </sheetView>
  </sheetViews>
  <sheetFormatPr baseColWidth="10" defaultColWidth="6.7109375" defaultRowHeight="11.25" customHeight="1" x14ac:dyDescent="0.2"/>
  <cols>
    <col min="1" max="1" width="35.7109375" style="3" customWidth="1"/>
    <col min="2" max="6" width="8.42578125" style="3" customWidth="1"/>
    <col min="7" max="7" width="2.85546875" style="3" customWidth="1"/>
    <col min="8" max="8" width="11.42578125" style="3" customWidth="1"/>
    <col min="9" max="9" width="10.28515625" style="3" customWidth="1"/>
    <col min="10" max="10" width="18.28515625" style="3" customWidth="1"/>
    <col min="11" max="11" width="12.140625" style="3" customWidth="1"/>
    <col min="12" max="12" width="11" style="3" customWidth="1"/>
    <col min="13" max="14" width="6.7109375" style="3" customWidth="1"/>
    <col min="15" max="16383" width="6.7109375" style="3"/>
    <col min="16384" max="16384" width="16.5703125" style="3" customWidth="1"/>
  </cols>
  <sheetData>
    <row r="1" spans="1:24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24" ht="14.1" customHeight="1" x14ac:dyDescent="0.2">
      <c r="A2" s="60"/>
      <c r="B2" s="60"/>
      <c r="C2" s="60"/>
      <c r="D2" s="60"/>
      <c r="E2" s="60"/>
      <c r="F2" s="60"/>
      <c r="G2" s="60"/>
      <c r="H2" s="60"/>
      <c r="K2" s="123" t="s">
        <v>257</v>
      </c>
    </row>
    <row r="3" spans="1:24" ht="14.1" customHeight="1" x14ac:dyDescent="0.2">
      <c r="A3" s="22" t="s">
        <v>197</v>
      </c>
    </row>
    <row r="4" spans="1:24" ht="14.1" customHeight="1" x14ac:dyDescent="0.2">
      <c r="A4" s="4"/>
      <c r="G4" s="27"/>
      <c r="H4" s="27"/>
    </row>
    <row r="5" spans="1:24" ht="14.1" customHeight="1" x14ac:dyDescent="0.2">
      <c r="A5" s="42"/>
      <c r="B5" s="42" t="s">
        <v>50</v>
      </c>
      <c r="C5" s="42"/>
      <c r="D5" s="42"/>
      <c r="E5" s="42"/>
      <c r="F5" s="42"/>
      <c r="G5" s="42"/>
      <c r="H5" s="42" t="s">
        <v>44</v>
      </c>
      <c r="J5" s="27"/>
    </row>
    <row r="6" spans="1:24" s="10" customFormat="1" ht="14.1" customHeight="1" x14ac:dyDescent="0.15">
      <c r="A6" s="61"/>
      <c r="B6" s="43">
        <v>2011</v>
      </c>
      <c r="C6" s="43">
        <v>2012</v>
      </c>
      <c r="D6" s="8">
        <v>2013</v>
      </c>
      <c r="E6" s="8">
        <v>2014</v>
      </c>
      <c r="F6" s="8">
        <v>2015</v>
      </c>
      <c r="G6" s="44"/>
      <c r="H6" s="8">
        <v>2015</v>
      </c>
      <c r="J6" s="19"/>
    </row>
    <row r="7" spans="1:24" ht="14.1" customHeight="1" x14ac:dyDescent="0.2">
      <c r="A7" s="19"/>
      <c r="B7" s="11"/>
      <c r="C7" s="11"/>
      <c r="D7" s="11"/>
      <c r="E7" s="11"/>
      <c r="F7" s="11"/>
      <c r="G7" s="12"/>
      <c r="H7" s="12"/>
    </row>
    <row r="8" spans="1:24" ht="14.1" customHeight="1" x14ac:dyDescent="0.2">
      <c r="A8" s="19" t="s">
        <v>49</v>
      </c>
      <c r="B8" s="69">
        <v>45</v>
      </c>
      <c r="C8" s="69">
        <v>44</v>
      </c>
      <c r="D8" s="69">
        <v>53</v>
      </c>
      <c r="E8" s="69">
        <v>38</v>
      </c>
      <c r="F8" s="69">
        <v>42</v>
      </c>
      <c r="G8" s="69"/>
      <c r="H8" s="69">
        <v>3588</v>
      </c>
      <c r="I8" s="111"/>
    </row>
    <row r="9" spans="1:24" ht="14.1" customHeight="1" x14ac:dyDescent="0.2">
      <c r="A9" s="19"/>
      <c r="B9" s="12"/>
      <c r="C9" s="12"/>
      <c r="D9" s="12"/>
      <c r="E9" s="12"/>
      <c r="F9" s="12"/>
      <c r="G9" s="12"/>
      <c r="H9" s="12"/>
      <c r="I9" s="12"/>
    </row>
    <row r="10" spans="1:24" ht="14.1" customHeight="1" x14ac:dyDescent="0.2">
      <c r="A10" s="19" t="s">
        <v>110</v>
      </c>
      <c r="B10" s="69">
        <v>10</v>
      </c>
      <c r="C10" s="69">
        <v>9</v>
      </c>
      <c r="D10" s="69">
        <v>11</v>
      </c>
      <c r="E10" s="69">
        <v>9</v>
      </c>
      <c r="F10" s="69">
        <v>10</v>
      </c>
      <c r="G10" s="69"/>
      <c r="H10" s="69">
        <v>711</v>
      </c>
      <c r="I10" s="69"/>
      <c r="L10" s="69"/>
      <c r="M10" s="111"/>
      <c r="N10" s="111"/>
      <c r="O10" s="69"/>
      <c r="P10" s="69"/>
      <c r="Q10" s="69"/>
      <c r="R10" s="69"/>
      <c r="S10" s="69"/>
      <c r="T10" s="69"/>
      <c r="U10" s="69"/>
      <c r="V10" s="69"/>
      <c r="W10" s="69"/>
      <c r="X10" s="69"/>
    </row>
    <row r="11" spans="1:24" ht="14.1" customHeight="1" x14ac:dyDescent="0.2">
      <c r="A11" s="19"/>
      <c r="B11" s="69"/>
      <c r="C11" s="69"/>
      <c r="D11" s="69"/>
      <c r="E11" s="69"/>
      <c r="F11" s="69"/>
      <c r="G11" s="69"/>
      <c r="H11" s="69"/>
      <c r="I11" s="69"/>
      <c r="L11" s="69"/>
      <c r="M11" s="111"/>
      <c r="N11" s="111"/>
      <c r="P11" s="69"/>
      <c r="Q11" s="69"/>
      <c r="R11" s="69"/>
      <c r="S11" s="69"/>
      <c r="T11" s="69"/>
      <c r="U11" s="69"/>
      <c r="V11" s="69"/>
      <c r="W11" s="69"/>
      <c r="X11" s="69"/>
    </row>
    <row r="12" spans="1:24" ht="14.1" customHeight="1" x14ac:dyDescent="0.2">
      <c r="A12" s="19" t="s">
        <v>111</v>
      </c>
      <c r="B12" s="69">
        <v>308</v>
      </c>
      <c r="C12" s="69">
        <v>314</v>
      </c>
      <c r="D12" s="69">
        <v>313</v>
      </c>
      <c r="E12" s="69">
        <v>323</v>
      </c>
      <c r="F12" s="69">
        <v>352</v>
      </c>
      <c r="G12" s="69"/>
      <c r="H12" s="69">
        <v>1750</v>
      </c>
      <c r="I12" s="69"/>
      <c r="L12" s="69"/>
      <c r="M12" s="158"/>
      <c r="N12" s="111"/>
      <c r="O12" s="69"/>
      <c r="P12" s="69"/>
      <c r="Q12" s="69"/>
      <c r="R12" s="69"/>
      <c r="S12" s="69"/>
      <c r="T12" s="69"/>
      <c r="U12" s="69"/>
      <c r="V12" s="69"/>
      <c r="W12" s="69"/>
      <c r="X12" s="69"/>
    </row>
    <row r="13" spans="1:24" ht="14.1" customHeight="1" x14ac:dyDescent="0.2">
      <c r="A13" s="19"/>
      <c r="B13" s="69"/>
      <c r="C13" s="69"/>
      <c r="D13" s="69"/>
      <c r="E13" s="69"/>
      <c r="F13" s="69"/>
      <c r="G13" s="69"/>
      <c r="H13" s="69"/>
      <c r="I13" s="69"/>
      <c r="M13" s="158"/>
      <c r="N13" s="158"/>
    </row>
    <row r="14" spans="1:24" ht="14.1" customHeight="1" x14ac:dyDescent="0.2">
      <c r="A14" s="19" t="s">
        <v>60</v>
      </c>
      <c r="B14" s="111">
        <v>0.7</v>
      </c>
      <c r="C14" s="111">
        <v>0.7</v>
      </c>
      <c r="D14" s="111">
        <v>0.5</v>
      </c>
      <c r="E14" s="111">
        <v>0.6</v>
      </c>
      <c r="F14" s="111">
        <v>0.6</v>
      </c>
      <c r="G14" s="111"/>
      <c r="H14" s="111">
        <v>96.1</v>
      </c>
      <c r="I14" s="111"/>
      <c r="M14" s="158"/>
      <c r="N14" s="158"/>
    </row>
    <row r="15" spans="1:24" ht="14.1" customHeight="1" x14ac:dyDescent="0.2">
      <c r="A15" s="19" t="s">
        <v>3</v>
      </c>
      <c r="B15" s="111">
        <v>0.1</v>
      </c>
      <c r="C15" s="111">
        <v>0.1</v>
      </c>
      <c r="D15" s="111">
        <v>0.1</v>
      </c>
      <c r="E15" s="111">
        <v>0.2</v>
      </c>
      <c r="F15" s="111">
        <v>0.2</v>
      </c>
      <c r="G15" s="111"/>
      <c r="H15" s="111">
        <v>18.600000000000001</v>
      </c>
      <c r="I15" s="111"/>
      <c r="M15" s="158"/>
      <c r="N15" s="158"/>
    </row>
    <row r="16" spans="1:24" ht="14.1" customHeight="1" x14ac:dyDescent="0.2">
      <c r="A16" s="19" t="s">
        <v>4</v>
      </c>
      <c r="B16" s="111">
        <v>0.5</v>
      </c>
      <c r="C16" s="111">
        <v>0.5</v>
      </c>
      <c r="D16" s="111">
        <v>0.4</v>
      </c>
      <c r="E16" s="111">
        <v>0.4</v>
      </c>
      <c r="F16" s="111">
        <v>0.5</v>
      </c>
      <c r="G16" s="111"/>
      <c r="H16" s="111">
        <v>77.599999999999994</v>
      </c>
      <c r="I16" s="111"/>
      <c r="J16" s="116"/>
      <c r="K16" s="116"/>
      <c r="M16" s="158"/>
      <c r="N16" s="158"/>
      <c r="P16" s="111"/>
    </row>
    <row r="17" spans="1:16" ht="14.1" customHeight="1" x14ac:dyDescent="0.2">
      <c r="A17" s="19"/>
      <c r="B17" s="111"/>
      <c r="C17" s="111"/>
      <c r="D17" s="111"/>
      <c r="E17" s="111"/>
      <c r="F17" s="111"/>
      <c r="G17" s="111"/>
      <c r="H17" s="111"/>
      <c r="I17" s="111"/>
      <c r="M17" s="158"/>
      <c r="N17" s="158"/>
      <c r="P17" s="111"/>
    </row>
    <row r="18" spans="1:16" ht="14.1" customHeight="1" x14ac:dyDescent="0.2">
      <c r="A18" s="19" t="s">
        <v>61</v>
      </c>
      <c r="B18" s="111">
        <v>4.0999999999999996</v>
      </c>
      <c r="C18" s="111">
        <v>4</v>
      </c>
      <c r="D18" s="111">
        <v>3.1</v>
      </c>
      <c r="E18" s="111">
        <v>3.4</v>
      </c>
      <c r="F18" s="111">
        <v>3.5</v>
      </c>
      <c r="G18" s="111"/>
      <c r="H18" s="111">
        <v>575.20000000000005</v>
      </c>
      <c r="I18" s="111"/>
      <c r="M18" s="158"/>
      <c r="N18" s="158"/>
    </row>
    <row r="19" spans="1:16" ht="14.1" customHeight="1" x14ac:dyDescent="0.2">
      <c r="A19" s="19" t="s">
        <v>3</v>
      </c>
      <c r="B19" s="111">
        <v>0.8</v>
      </c>
      <c r="C19" s="111">
        <v>0.9</v>
      </c>
      <c r="D19" s="111">
        <v>0.7</v>
      </c>
      <c r="E19" s="111">
        <v>1.1000000000000001</v>
      </c>
      <c r="F19" s="111">
        <v>0.9</v>
      </c>
      <c r="G19" s="111"/>
      <c r="H19" s="111">
        <v>111.7</v>
      </c>
      <c r="I19" s="111"/>
      <c r="M19" s="158"/>
      <c r="N19" s="158"/>
    </row>
    <row r="20" spans="1:16" ht="14.1" customHeight="1" x14ac:dyDescent="0.2">
      <c r="A20" s="19" t="s">
        <v>4</v>
      </c>
      <c r="B20" s="111">
        <v>3.3</v>
      </c>
      <c r="C20" s="111">
        <v>3.1</v>
      </c>
      <c r="D20" s="111">
        <v>2.4</v>
      </c>
      <c r="E20" s="111">
        <v>2.2000000000000002</v>
      </c>
      <c r="F20" s="111">
        <v>2.6</v>
      </c>
      <c r="G20" s="111"/>
      <c r="H20" s="111">
        <v>463.5</v>
      </c>
      <c r="I20" s="111"/>
      <c r="J20"/>
      <c r="K20"/>
      <c r="L20"/>
      <c r="M20" s="159"/>
      <c r="N20" s="159"/>
    </row>
    <row r="21" spans="1:16" ht="14.1" customHeight="1" x14ac:dyDescent="0.2">
      <c r="A21" s="19"/>
      <c r="B21" s="111"/>
      <c r="C21" s="111"/>
      <c r="D21" s="111"/>
      <c r="E21" s="111"/>
      <c r="F21" s="111"/>
      <c r="G21" s="111"/>
      <c r="H21" s="111"/>
      <c r="I21" s="111"/>
      <c r="M21" s="158"/>
      <c r="N21" s="158"/>
    </row>
    <row r="22" spans="1:16" ht="14.1" customHeight="1" x14ac:dyDescent="0.2">
      <c r="A22" s="19" t="s">
        <v>56</v>
      </c>
      <c r="B22" s="111">
        <v>6.1</v>
      </c>
      <c r="C22" s="111">
        <v>6</v>
      </c>
      <c r="D22" s="111">
        <v>5.7</v>
      </c>
      <c r="E22" s="111">
        <v>5.5</v>
      </c>
      <c r="F22" s="111">
        <v>5.4</v>
      </c>
      <c r="G22" s="111"/>
      <c r="H22" s="111">
        <v>6</v>
      </c>
      <c r="I22" s="111"/>
      <c r="J22"/>
      <c r="K22"/>
      <c r="L22"/>
      <c r="M22" s="159"/>
      <c r="N22" s="159"/>
    </row>
    <row r="23" spans="1:16" ht="14.1" customHeight="1" x14ac:dyDescent="0.2">
      <c r="A23" s="19" t="s">
        <v>3</v>
      </c>
      <c r="B23" s="111">
        <v>6</v>
      </c>
      <c r="C23" s="111">
        <v>6.1</v>
      </c>
      <c r="D23" s="111">
        <v>5.5</v>
      </c>
      <c r="E23" s="111">
        <v>5.5</v>
      </c>
      <c r="F23" s="111">
        <v>5.5</v>
      </c>
      <c r="G23" s="111"/>
      <c r="H23" s="111">
        <v>6</v>
      </c>
      <c r="I23" s="111"/>
      <c r="M23" s="158"/>
      <c r="N23" s="158"/>
    </row>
    <row r="24" spans="1:16" ht="14.1" customHeight="1" x14ac:dyDescent="0.2">
      <c r="A24" s="19" t="s">
        <v>4</v>
      </c>
      <c r="B24" s="111">
        <v>6.1</v>
      </c>
      <c r="C24" s="111">
        <v>6</v>
      </c>
      <c r="D24" s="111">
        <v>5.8</v>
      </c>
      <c r="E24" s="111">
        <v>5.5</v>
      </c>
      <c r="F24" s="111">
        <v>5.4</v>
      </c>
      <c r="G24" s="111"/>
      <c r="H24" s="111">
        <v>6</v>
      </c>
      <c r="I24" s="111"/>
      <c r="M24" s="158"/>
      <c r="N24" s="158"/>
    </row>
    <row r="25" spans="1:16" ht="14.1" customHeight="1" x14ac:dyDescent="0.2">
      <c r="A25" s="19"/>
      <c r="B25" s="111"/>
      <c r="C25" s="111"/>
      <c r="D25" s="111"/>
      <c r="E25" s="111"/>
      <c r="F25" s="111"/>
      <c r="G25" s="111"/>
      <c r="H25" s="111"/>
      <c r="I25" s="111"/>
      <c r="M25" s="158"/>
      <c r="N25" s="158"/>
    </row>
    <row r="26" spans="1:16" ht="14.1" customHeight="1" x14ac:dyDescent="0.2">
      <c r="A26" s="19" t="s">
        <v>112</v>
      </c>
      <c r="B26" s="111">
        <v>12.8</v>
      </c>
      <c r="C26" s="111">
        <v>12.5</v>
      </c>
      <c r="D26" s="111">
        <v>9.6999999999999993</v>
      </c>
      <c r="E26" s="111">
        <v>10.7</v>
      </c>
      <c r="F26" s="111">
        <v>11.1</v>
      </c>
      <c r="G26" s="111"/>
      <c r="H26" s="111">
        <v>12.4</v>
      </c>
      <c r="I26" s="111"/>
      <c r="M26" s="158"/>
      <c r="N26" s="158"/>
    </row>
    <row r="27" spans="1:16" ht="14.1" customHeight="1" x14ac:dyDescent="0.2">
      <c r="A27" s="19" t="s">
        <v>3</v>
      </c>
      <c r="B27" s="111">
        <v>2.5</v>
      </c>
      <c r="C27" s="111">
        <v>2.8</v>
      </c>
      <c r="D27" s="111">
        <v>2.2000000000000002</v>
      </c>
      <c r="E27" s="111">
        <v>3.5</v>
      </c>
      <c r="F27" s="111">
        <v>2.9</v>
      </c>
      <c r="G27" s="111"/>
      <c r="H27" s="111">
        <v>2.4</v>
      </c>
      <c r="I27" s="111"/>
      <c r="M27" s="158"/>
      <c r="N27" s="158"/>
    </row>
    <row r="28" spans="1:16" ht="14.1" customHeight="1" x14ac:dyDescent="0.2">
      <c r="A28" s="19" t="s">
        <v>4</v>
      </c>
      <c r="B28" s="111">
        <v>10.3</v>
      </c>
      <c r="C28" s="111">
        <v>9.6999999999999993</v>
      </c>
      <c r="D28" s="111">
        <v>7.5</v>
      </c>
      <c r="E28" s="111">
        <v>7.1</v>
      </c>
      <c r="F28" s="111">
        <v>8.3000000000000007</v>
      </c>
      <c r="G28" s="111"/>
      <c r="H28" s="111">
        <v>10</v>
      </c>
      <c r="I28" s="111"/>
    </row>
    <row r="29" spans="1:16" ht="14.1" customHeight="1" x14ac:dyDescent="0.2">
      <c r="A29" s="40"/>
      <c r="B29" s="40"/>
      <c r="C29" s="40"/>
      <c r="D29" s="40"/>
      <c r="E29" s="40"/>
      <c r="F29" s="40"/>
      <c r="G29" s="40"/>
      <c r="H29" s="40"/>
    </row>
    <row r="30" spans="1:16" ht="14.1" customHeight="1" x14ac:dyDescent="0.2">
      <c r="A30" s="39" t="s">
        <v>184</v>
      </c>
      <c r="B30" s="11"/>
      <c r="C30" s="11"/>
      <c r="D30" s="11"/>
      <c r="E30" s="11"/>
      <c r="F30" s="11"/>
      <c r="G30" s="12"/>
      <c r="H30" s="12"/>
    </row>
    <row r="31" spans="1:16" ht="14.1" customHeight="1" x14ac:dyDescent="0.2">
      <c r="A31" s="39"/>
      <c r="B31" s="11"/>
      <c r="C31" s="11"/>
      <c r="D31" s="11"/>
      <c r="E31" s="11"/>
      <c r="F31" s="11"/>
      <c r="G31" s="12"/>
      <c r="H31" s="12"/>
    </row>
    <row r="32" spans="1:16" ht="14.1" customHeight="1" x14ac:dyDescent="0.2">
      <c r="A32" s="19"/>
      <c r="B32" s="11"/>
      <c r="C32" s="11"/>
      <c r="D32" s="11"/>
      <c r="E32" s="11"/>
      <c r="F32" s="11"/>
      <c r="G32" s="12"/>
      <c r="H32" s="12"/>
    </row>
    <row r="33" spans="1:5" ht="14.1" customHeight="1" x14ac:dyDescent="0.2"/>
    <row r="34" spans="1:5" ht="14.1" customHeight="1" x14ac:dyDescent="0.2">
      <c r="A34"/>
      <c r="B34"/>
      <c r="C34"/>
      <c r="D34"/>
      <c r="E34"/>
    </row>
    <row r="35" spans="1:5" ht="14.1" customHeight="1" x14ac:dyDescent="0.2">
      <c r="A35"/>
      <c r="B35"/>
      <c r="C35"/>
      <c r="D35"/>
      <c r="E35"/>
    </row>
    <row r="36" spans="1:5" ht="14.1" customHeight="1" x14ac:dyDescent="0.2">
      <c r="A36"/>
      <c r="B36"/>
      <c r="C36"/>
      <c r="D36"/>
      <c r="E36"/>
    </row>
    <row r="37" spans="1:5" ht="14.1" customHeight="1" x14ac:dyDescent="0.2">
      <c r="A37"/>
      <c r="B37"/>
      <c r="C37"/>
      <c r="D37"/>
      <c r="E37"/>
    </row>
    <row r="38" spans="1:5" ht="14.1" customHeight="1" x14ac:dyDescent="0.2">
      <c r="A38"/>
      <c r="B38"/>
      <c r="C38"/>
      <c r="D38"/>
      <c r="E38"/>
    </row>
    <row r="39" spans="1:5" ht="14.1" customHeight="1" x14ac:dyDescent="0.2">
      <c r="A39"/>
      <c r="B39"/>
      <c r="C39"/>
      <c r="D39"/>
      <c r="E39"/>
    </row>
    <row r="40" spans="1:5" ht="14.1" customHeight="1" x14ac:dyDescent="0.2">
      <c r="A40"/>
      <c r="B40"/>
      <c r="C40"/>
      <c r="D40"/>
      <c r="E40"/>
    </row>
    <row r="41" spans="1:5" ht="14.1" customHeight="1" x14ac:dyDescent="0.2">
      <c r="A41"/>
      <c r="B41"/>
      <c r="C41"/>
      <c r="D41"/>
      <c r="E41"/>
    </row>
    <row r="42" spans="1:5" ht="14.1" customHeight="1" x14ac:dyDescent="0.2"/>
    <row r="43" spans="1:5" ht="14.1" customHeight="1" x14ac:dyDescent="0.2"/>
    <row r="44" spans="1:5" ht="14.1" customHeight="1" x14ac:dyDescent="0.2"/>
    <row r="45" spans="1:5" ht="14.1" customHeight="1" x14ac:dyDescent="0.2"/>
    <row r="46" spans="1:5" ht="14.1" customHeight="1" x14ac:dyDescent="0.2"/>
    <row r="47" spans="1:5" ht="14.1" customHeight="1" x14ac:dyDescent="0.2"/>
    <row r="48" spans="1:5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5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9.140625" style="29" customWidth="1"/>
    <col min="2" max="2" width="7.5703125" style="29" customWidth="1"/>
    <col min="3" max="6" width="8" style="29" customWidth="1"/>
    <col min="7" max="7" width="3" style="29" customWidth="1"/>
    <col min="8" max="8" width="10.42578125" style="29" customWidth="1"/>
    <col min="9" max="12" width="11.42578125" style="29" customWidth="1"/>
    <col min="13" max="16383" width="11.42578125" style="29"/>
    <col min="16384" max="16384" width="17.5703125" style="29" customWidth="1"/>
  </cols>
  <sheetData>
    <row r="1" spans="1:21" s="3" customFormat="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21" s="3" customFormat="1" ht="14.1" customHeight="1" x14ac:dyDescent="0.2">
      <c r="A2" s="60"/>
      <c r="B2" s="60"/>
      <c r="C2" s="60"/>
      <c r="D2" s="60"/>
      <c r="E2" s="60"/>
      <c r="F2" s="60"/>
      <c r="G2" s="60"/>
      <c r="H2" s="60"/>
      <c r="K2" s="123" t="s">
        <v>257</v>
      </c>
    </row>
    <row r="3" spans="1:21" s="3" customFormat="1" ht="14.1" customHeight="1" x14ac:dyDescent="0.2">
      <c r="A3" s="22" t="s">
        <v>243</v>
      </c>
    </row>
    <row r="4" spans="1:21" s="3" customFormat="1" ht="14.1" customHeight="1" x14ac:dyDescent="0.2">
      <c r="A4" s="4"/>
      <c r="G4" s="27"/>
      <c r="H4" s="27"/>
    </row>
    <row r="5" spans="1:21" s="3" customFormat="1" ht="14.1" customHeight="1" x14ac:dyDescent="0.2">
      <c r="A5" s="42"/>
      <c r="B5" s="42" t="s">
        <v>50</v>
      </c>
      <c r="C5" s="42"/>
      <c r="D5" s="42"/>
      <c r="E5" s="42"/>
      <c r="F5" s="42"/>
      <c r="G5" s="42"/>
      <c r="H5" s="42" t="s">
        <v>44</v>
      </c>
    </row>
    <row r="6" spans="1:21" s="10" customFormat="1" ht="14.1" customHeight="1" x14ac:dyDescent="0.15">
      <c r="A6" s="61"/>
      <c r="B6" s="43">
        <v>2010</v>
      </c>
      <c r="C6" s="43">
        <v>2011</v>
      </c>
      <c r="D6" s="43">
        <v>2012</v>
      </c>
      <c r="E6" s="43">
        <v>2013</v>
      </c>
      <c r="F6" s="43">
        <v>2014</v>
      </c>
      <c r="G6" s="61"/>
      <c r="H6" s="43">
        <v>2014</v>
      </c>
    </row>
    <row r="7" spans="1:21" s="3" customFormat="1" ht="14.1" customHeight="1" x14ac:dyDescent="0.2">
      <c r="A7" s="19"/>
      <c r="B7" s="11"/>
      <c r="C7" s="69"/>
      <c r="D7" s="69"/>
      <c r="E7" s="69"/>
      <c r="F7" s="69"/>
      <c r="G7" s="69"/>
      <c r="H7" s="69"/>
    </row>
    <row r="8" spans="1:21" s="3" customFormat="1" ht="14.1" customHeight="1" x14ac:dyDescent="0.2">
      <c r="A8" s="19" t="s">
        <v>250</v>
      </c>
      <c r="B8" s="69">
        <v>7</v>
      </c>
      <c r="C8" s="69">
        <v>7</v>
      </c>
      <c r="D8" s="69">
        <v>7</v>
      </c>
      <c r="E8" s="69">
        <v>7</v>
      </c>
      <c r="F8" s="69">
        <v>7</v>
      </c>
      <c r="G8" s="69"/>
      <c r="H8" s="69">
        <v>1546</v>
      </c>
      <c r="I8" s="69"/>
    </row>
    <row r="9" spans="1:21" s="3" customFormat="1" ht="14.1" customHeight="1" x14ac:dyDescent="0.2">
      <c r="A9" s="19"/>
      <c r="B9" s="69"/>
      <c r="C9" s="69"/>
      <c r="D9" s="69"/>
      <c r="E9" s="69"/>
      <c r="F9" s="69"/>
      <c r="G9" s="69"/>
      <c r="H9" s="69"/>
      <c r="I9" s="69"/>
    </row>
    <row r="10" spans="1:21" s="3" customFormat="1" ht="14.1" customHeight="1" x14ac:dyDescent="0.2">
      <c r="A10" s="19" t="s">
        <v>251</v>
      </c>
      <c r="B10" s="69">
        <v>5</v>
      </c>
      <c r="C10" s="69">
        <v>5</v>
      </c>
      <c r="D10" s="69">
        <v>5</v>
      </c>
      <c r="E10" s="69">
        <v>5</v>
      </c>
      <c r="F10" s="69">
        <v>5</v>
      </c>
      <c r="G10" s="69"/>
      <c r="H10" s="69">
        <v>541</v>
      </c>
      <c r="I10" s="69"/>
    </row>
    <row r="11" spans="1:21" s="3" customFormat="1" ht="14.1" customHeight="1" x14ac:dyDescent="0.2">
      <c r="A11" s="19"/>
      <c r="B11" s="69"/>
      <c r="C11" s="69"/>
      <c r="D11" s="69"/>
      <c r="E11" s="69"/>
      <c r="F11" s="69"/>
      <c r="G11" s="69"/>
      <c r="H11" s="69"/>
      <c r="I11" s="69"/>
    </row>
    <row r="12" spans="1:21" s="3" customFormat="1" ht="14.1" customHeight="1" x14ac:dyDescent="0.2">
      <c r="A12" s="19" t="s">
        <v>83</v>
      </c>
      <c r="B12" s="69">
        <v>17</v>
      </c>
      <c r="C12" s="69">
        <v>17</v>
      </c>
      <c r="D12" s="69">
        <v>14</v>
      </c>
      <c r="E12" s="69">
        <v>13</v>
      </c>
      <c r="F12" s="69">
        <v>17</v>
      </c>
      <c r="G12" s="69"/>
      <c r="H12" s="69">
        <v>3617</v>
      </c>
      <c r="I12" s="69"/>
    </row>
    <row r="13" spans="1:21" s="3" customFormat="1" ht="14.1" customHeight="1" x14ac:dyDescent="0.2">
      <c r="A13" s="19"/>
      <c r="B13" s="69"/>
      <c r="C13" s="69"/>
      <c r="D13" s="69"/>
      <c r="E13" s="69"/>
      <c r="F13" s="69"/>
      <c r="G13" s="69"/>
      <c r="H13" s="69"/>
      <c r="I13" s="69"/>
    </row>
    <row r="14" spans="1:21" s="3" customFormat="1" ht="14.1" customHeight="1" x14ac:dyDescent="0.2">
      <c r="A14" s="19" t="s">
        <v>114</v>
      </c>
      <c r="B14" s="69">
        <v>11</v>
      </c>
      <c r="C14" s="69">
        <v>11</v>
      </c>
      <c r="D14" s="69">
        <v>11</v>
      </c>
      <c r="E14" s="69">
        <v>11</v>
      </c>
      <c r="F14" s="69">
        <v>11</v>
      </c>
      <c r="G14" s="69"/>
      <c r="H14" s="69">
        <v>937</v>
      </c>
      <c r="I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1:21" s="3" customFormat="1" ht="14.1" customHeight="1" x14ac:dyDescent="0.2">
      <c r="A15" s="19"/>
      <c r="B15" s="69"/>
      <c r="C15" s="69"/>
      <c r="D15" s="69"/>
      <c r="E15" s="69"/>
      <c r="F15" s="69"/>
      <c r="G15" s="69"/>
      <c r="H15" s="69"/>
      <c r="I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1:21" s="3" customFormat="1" ht="14.1" customHeight="1" x14ac:dyDescent="0.2">
      <c r="A16" s="19" t="s">
        <v>115</v>
      </c>
      <c r="B16" s="69">
        <v>11</v>
      </c>
      <c r="C16" s="69">
        <v>11</v>
      </c>
      <c r="D16" s="69">
        <v>6</v>
      </c>
      <c r="E16" s="69">
        <v>9</v>
      </c>
      <c r="F16" s="69">
        <v>9</v>
      </c>
      <c r="G16" s="69"/>
      <c r="H16" s="69">
        <v>654</v>
      </c>
      <c r="I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1:11" s="3" customFormat="1" ht="14.1" customHeight="1" x14ac:dyDescent="0.2">
      <c r="A17" s="19"/>
      <c r="B17" s="69"/>
      <c r="C17" s="69"/>
      <c r="D17" s="69"/>
      <c r="E17" s="69"/>
      <c r="F17" s="69"/>
      <c r="G17" s="69"/>
      <c r="H17" s="69"/>
      <c r="I17" s="69"/>
    </row>
    <row r="18" spans="1:11" s="3" customFormat="1" ht="14.1" customHeight="1" x14ac:dyDescent="0.2">
      <c r="A18" s="19" t="s">
        <v>84</v>
      </c>
      <c r="B18" s="69">
        <f t="shared" ref="B18:E18" si="0">SUM(B19:B24)</f>
        <v>41</v>
      </c>
      <c r="C18" s="69">
        <f t="shared" si="0"/>
        <v>39</v>
      </c>
      <c r="D18" s="69">
        <f t="shared" si="0"/>
        <v>37</v>
      </c>
      <c r="E18" s="69">
        <f t="shared" si="0"/>
        <v>38</v>
      </c>
      <c r="F18" s="69">
        <f>SUM(F19:F24)</f>
        <v>38</v>
      </c>
      <c r="G18" s="69"/>
      <c r="H18" s="69">
        <f>SUM(H19:H24)</f>
        <v>4899</v>
      </c>
      <c r="I18" s="69"/>
      <c r="J18" s="25"/>
      <c r="K18" s="25"/>
    </row>
    <row r="19" spans="1:11" s="3" customFormat="1" ht="14.1" customHeight="1" x14ac:dyDescent="0.2">
      <c r="A19" s="19" t="s">
        <v>85</v>
      </c>
      <c r="B19" s="69">
        <v>1</v>
      </c>
      <c r="C19" s="69">
        <v>2</v>
      </c>
      <c r="D19" s="69">
        <v>3</v>
      </c>
      <c r="E19" s="69">
        <v>3</v>
      </c>
      <c r="F19" s="69">
        <v>3</v>
      </c>
      <c r="G19" s="69"/>
      <c r="H19" s="69">
        <v>346</v>
      </c>
      <c r="I19" s="69"/>
    </row>
    <row r="20" spans="1:11" s="3" customFormat="1" ht="14.1" customHeight="1" x14ac:dyDescent="0.2">
      <c r="A20" s="19" t="s">
        <v>86</v>
      </c>
      <c r="B20" s="69">
        <v>1</v>
      </c>
      <c r="C20" s="69">
        <v>1</v>
      </c>
      <c r="D20" s="69">
        <v>1</v>
      </c>
      <c r="E20" s="69">
        <v>1</v>
      </c>
      <c r="F20" s="69">
        <v>1</v>
      </c>
      <c r="G20" s="69"/>
      <c r="H20" s="69">
        <v>37</v>
      </c>
      <c r="I20" s="69"/>
    </row>
    <row r="21" spans="1:11" s="3" customFormat="1" ht="14.1" customHeight="1" x14ac:dyDescent="0.2">
      <c r="A21" s="19" t="s">
        <v>87</v>
      </c>
      <c r="B21" s="69">
        <v>11</v>
      </c>
      <c r="C21" s="69">
        <v>11</v>
      </c>
      <c r="D21" s="69">
        <v>11</v>
      </c>
      <c r="E21" s="69">
        <v>11</v>
      </c>
      <c r="F21" s="69">
        <v>11</v>
      </c>
      <c r="G21" s="69"/>
      <c r="H21" s="69">
        <v>1519</v>
      </c>
      <c r="I21" s="69"/>
    </row>
    <row r="22" spans="1:11" s="3" customFormat="1" ht="14.1" customHeight="1" x14ac:dyDescent="0.2">
      <c r="A22" s="19" t="s">
        <v>88</v>
      </c>
      <c r="B22" s="69">
        <v>26</v>
      </c>
      <c r="C22" s="69">
        <v>22</v>
      </c>
      <c r="D22" s="69">
        <v>21</v>
      </c>
      <c r="E22" s="69">
        <v>21</v>
      </c>
      <c r="F22" s="69">
        <v>21</v>
      </c>
      <c r="G22" s="69"/>
      <c r="H22" s="69">
        <v>2698</v>
      </c>
      <c r="I22" s="69"/>
    </row>
    <row r="23" spans="1:11" s="3" customFormat="1" ht="14.1" customHeight="1" x14ac:dyDescent="0.2">
      <c r="A23" s="19" t="s">
        <v>89</v>
      </c>
      <c r="B23" s="69">
        <v>1</v>
      </c>
      <c r="C23" s="69">
        <v>2</v>
      </c>
      <c r="D23" s="69" t="s">
        <v>15</v>
      </c>
      <c r="E23" s="69">
        <v>1</v>
      </c>
      <c r="F23" s="69">
        <v>1</v>
      </c>
      <c r="G23" s="69"/>
      <c r="H23" s="69">
        <v>118</v>
      </c>
      <c r="I23" s="69"/>
    </row>
    <row r="24" spans="1:11" s="3" customFormat="1" ht="14.1" customHeight="1" x14ac:dyDescent="0.2">
      <c r="A24" s="19" t="s">
        <v>90</v>
      </c>
      <c r="B24" s="69">
        <v>1</v>
      </c>
      <c r="C24" s="69">
        <v>1</v>
      </c>
      <c r="D24" s="69">
        <v>1</v>
      </c>
      <c r="E24" s="69">
        <v>1</v>
      </c>
      <c r="F24" s="69">
        <v>1</v>
      </c>
      <c r="G24" s="69"/>
      <c r="H24" s="69">
        <v>181</v>
      </c>
      <c r="I24" s="69"/>
    </row>
    <row r="25" spans="1:11" s="3" customFormat="1" ht="14.1" customHeight="1" x14ac:dyDescent="0.2">
      <c r="A25" s="19"/>
      <c r="B25" s="69"/>
      <c r="C25" s="69"/>
      <c r="D25" s="69"/>
      <c r="E25" s="69"/>
      <c r="F25" s="69"/>
      <c r="G25" s="69"/>
      <c r="H25" s="69"/>
      <c r="I25" s="69"/>
    </row>
    <row r="26" spans="1:11" s="3" customFormat="1" ht="14.1" customHeight="1" x14ac:dyDescent="0.2">
      <c r="A26" s="19" t="s">
        <v>91</v>
      </c>
      <c r="B26" s="69">
        <f t="shared" ref="B26:E26" si="1">SUM(B27:B32)</f>
        <v>15</v>
      </c>
      <c r="C26" s="69">
        <f t="shared" si="1"/>
        <v>18</v>
      </c>
      <c r="D26" s="69">
        <f t="shared" si="1"/>
        <v>18</v>
      </c>
      <c r="E26" s="69">
        <f t="shared" si="1"/>
        <v>16</v>
      </c>
      <c r="F26" s="69">
        <f>SUM(F27:F32)</f>
        <v>14</v>
      </c>
      <c r="G26" s="69"/>
      <c r="H26" s="69">
        <f>SUM(H27:H32)</f>
        <v>1511</v>
      </c>
      <c r="I26" s="69"/>
    </row>
    <row r="27" spans="1:11" s="3" customFormat="1" ht="14.1" customHeight="1" x14ac:dyDescent="0.2">
      <c r="A27" s="19" t="s">
        <v>92</v>
      </c>
      <c r="B27" s="69">
        <v>4</v>
      </c>
      <c r="C27" s="69">
        <v>4</v>
      </c>
      <c r="D27" s="69">
        <v>4</v>
      </c>
      <c r="E27" s="69">
        <v>4</v>
      </c>
      <c r="F27" s="69">
        <v>3</v>
      </c>
      <c r="G27" s="69"/>
      <c r="H27" s="69">
        <v>221</v>
      </c>
      <c r="I27" s="69"/>
    </row>
    <row r="28" spans="1:11" s="3" customFormat="1" ht="14.1" customHeight="1" x14ac:dyDescent="0.2">
      <c r="A28" s="19" t="s">
        <v>93</v>
      </c>
      <c r="B28" s="69">
        <v>6</v>
      </c>
      <c r="C28" s="69">
        <v>9</v>
      </c>
      <c r="D28" s="69">
        <v>9</v>
      </c>
      <c r="E28" s="69">
        <v>7</v>
      </c>
      <c r="F28" s="69">
        <v>6</v>
      </c>
      <c r="G28" s="69"/>
      <c r="H28" s="69">
        <v>855</v>
      </c>
      <c r="I28" s="69"/>
    </row>
    <row r="29" spans="1:11" s="3" customFormat="1" ht="14.1" customHeight="1" x14ac:dyDescent="0.2">
      <c r="A29" s="19" t="s">
        <v>94</v>
      </c>
      <c r="B29" s="69">
        <v>2</v>
      </c>
      <c r="C29" s="69">
        <v>2</v>
      </c>
      <c r="D29" s="69">
        <v>2</v>
      </c>
      <c r="E29" s="69">
        <v>3</v>
      </c>
      <c r="F29" s="69">
        <v>3</v>
      </c>
      <c r="G29" s="69"/>
      <c r="H29" s="69">
        <v>115</v>
      </c>
      <c r="I29" s="69"/>
    </row>
    <row r="30" spans="1:11" s="3" customFormat="1" ht="14.1" customHeight="1" x14ac:dyDescent="0.2">
      <c r="A30" s="19" t="s">
        <v>96</v>
      </c>
      <c r="B30" s="69" t="s">
        <v>15</v>
      </c>
      <c r="C30" s="69" t="s">
        <v>15</v>
      </c>
      <c r="D30" s="69" t="s">
        <v>15</v>
      </c>
      <c r="E30" s="69" t="s">
        <v>15</v>
      </c>
      <c r="F30" s="69" t="s">
        <v>15</v>
      </c>
      <c r="G30" s="69"/>
      <c r="H30" s="69">
        <v>14</v>
      </c>
      <c r="I30" s="69"/>
    </row>
    <row r="31" spans="1:11" s="3" customFormat="1" ht="14.1" customHeight="1" x14ac:dyDescent="0.2">
      <c r="A31" s="19" t="s">
        <v>95</v>
      </c>
      <c r="B31" s="69">
        <v>3</v>
      </c>
      <c r="C31" s="69">
        <v>3</v>
      </c>
      <c r="D31" s="69">
        <v>3</v>
      </c>
      <c r="E31" s="69">
        <v>2</v>
      </c>
      <c r="F31" s="69">
        <v>2</v>
      </c>
      <c r="G31" s="69"/>
      <c r="H31" s="69">
        <v>264</v>
      </c>
      <c r="I31" s="69"/>
    </row>
    <row r="32" spans="1:11" s="3" customFormat="1" ht="14.1" customHeight="1" x14ac:dyDescent="0.2">
      <c r="A32" s="19" t="s">
        <v>97</v>
      </c>
      <c r="B32" s="69" t="s">
        <v>15</v>
      </c>
      <c r="C32" s="69" t="s">
        <v>15</v>
      </c>
      <c r="D32" s="69" t="s">
        <v>15</v>
      </c>
      <c r="E32" s="69" t="s">
        <v>15</v>
      </c>
      <c r="F32" s="69" t="s">
        <v>15</v>
      </c>
      <c r="G32" s="69"/>
      <c r="H32" s="69">
        <v>42</v>
      </c>
      <c r="I32" s="69"/>
    </row>
    <row r="33" spans="1:8" s="3" customFormat="1" ht="14.1" customHeight="1" x14ac:dyDescent="0.2">
      <c r="A33" s="40"/>
      <c r="B33" s="40"/>
      <c r="C33" s="40"/>
      <c r="D33" s="40"/>
      <c r="E33" s="40"/>
      <c r="F33" s="40"/>
      <c r="G33" s="40"/>
      <c r="H33" s="40"/>
    </row>
    <row r="34" spans="1:8" ht="14.1" customHeight="1" x14ac:dyDescent="0.2">
      <c r="A34" s="39" t="s">
        <v>183</v>
      </c>
      <c r="B34" s="11"/>
      <c r="C34" s="11"/>
      <c r="D34" s="11"/>
      <c r="E34" s="11"/>
      <c r="F34" s="11"/>
      <c r="G34" s="12"/>
      <c r="H34" s="12"/>
    </row>
    <row r="35" spans="1:8" x14ac:dyDescent="0.2">
      <c r="A35" s="39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289"/>
  <sheetViews>
    <sheetView zoomScaleNormal="100" workbookViewId="0">
      <selection activeCell="K41" sqref="K41"/>
    </sheetView>
  </sheetViews>
  <sheetFormatPr baseColWidth="10" defaultColWidth="6.140625" defaultRowHeight="11.25" customHeight="1" x14ac:dyDescent="0.2"/>
  <cols>
    <col min="1" max="1" width="32.7109375" style="3" customWidth="1"/>
    <col min="2" max="5" width="11.28515625" style="3" customWidth="1"/>
    <col min="6" max="6" width="3" style="3" customWidth="1"/>
    <col min="7" max="7" width="11.28515625" style="3" customWidth="1"/>
    <col min="8" max="8" width="10.140625" style="3" customWidth="1"/>
    <col min="9" max="9" width="8" style="3" customWidth="1"/>
    <col min="10" max="10" width="9.85546875" style="3" customWidth="1"/>
    <col min="11" max="16383" width="6.140625" style="3"/>
    <col min="16384" max="16384" width="14" style="3" customWidth="1"/>
  </cols>
  <sheetData>
    <row r="1" spans="1:10" ht="14.1" customHeight="1" thickBot="1" x14ac:dyDescent="0.25">
      <c r="A1" s="1" t="s">
        <v>216</v>
      </c>
      <c r="B1" s="2"/>
      <c r="C1" s="2"/>
      <c r="D1" s="2"/>
      <c r="E1" s="2"/>
      <c r="F1" s="2"/>
      <c r="G1" s="2"/>
    </row>
    <row r="2" spans="1:10" ht="14.1" customHeight="1" x14ac:dyDescent="0.2">
      <c r="A2" s="60"/>
      <c r="B2" s="60"/>
      <c r="C2" s="60"/>
      <c r="D2" s="60"/>
      <c r="E2" s="60"/>
      <c r="F2" s="60"/>
      <c r="G2" s="60"/>
      <c r="J2" s="123" t="s">
        <v>257</v>
      </c>
    </row>
    <row r="3" spans="1:10" ht="14.1" customHeight="1" x14ac:dyDescent="0.2">
      <c r="A3" s="22" t="s">
        <v>198</v>
      </c>
    </row>
    <row r="4" spans="1:10" ht="14.1" customHeight="1" x14ac:dyDescent="0.2">
      <c r="A4" s="22"/>
    </row>
    <row r="5" spans="1:10" s="30" customFormat="1" ht="14.1" customHeight="1" x14ac:dyDescent="0.2">
      <c r="A5" s="70" t="s">
        <v>505</v>
      </c>
    </row>
    <row r="6" spans="1:10" ht="9.9499999999999993" customHeight="1" x14ac:dyDescent="0.2">
      <c r="A6" s="22"/>
    </row>
    <row r="7" spans="1:10" ht="14.1" customHeight="1" x14ac:dyDescent="0.2">
      <c r="A7" s="42"/>
      <c r="B7" s="42" t="s">
        <v>50</v>
      </c>
      <c r="C7" s="42"/>
      <c r="D7" s="42"/>
      <c r="E7" s="42"/>
      <c r="F7" s="64"/>
      <c r="G7" s="42" t="s">
        <v>44</v>
      </c>
    </row>
    <row r="8" spans="1:10" s="10" customFormat="1" ht="14.1" customHeight="1" x14ac:dyDescent="0.15">
      <c r="A8" s="61"/>
      <c r="B8" s="65">
        <v>2011</v>
      </c>
      <c r="C8" s="65">
        <v>2012</v>
      </c>
      <c r="D8" s="65">
        <v>2013</v>
      </c>
      <c r="E8" s="65">
        <v>2014</v>
      </c>
      <c r="F8" s="61"/>
      <c r="G8" s="65">
        <v>2014</v>
      </c>
    </row>
    <row r="9" spans="1:10" ht="14.1" customHeight="1" x14ac:dyDescent="0.2">
      <c r="A9" s="19"/>
      <c r="B9" s="11"/>
      <c r="C9" s="11"/>
      <c r="D9" s="11"/>
      <c r="E9" s="11"/>
      <c r="F9" s="12"/>
      <c r="G9" s="11"/>
    </row>
    <row r="10" spans="1:10" ht="14.1" customHeight="1" x14ac:dyDescent="0.2">
      <c r="A10" s="19" t="s">
        <v>116</v>
      </c>
      <c r="B10" s="12">
        <v>231</v>
      </c>
      <c r="C10" s="12">
        <v>208</v>
      </c>
      <c r="D10" s="12">
        <v>259</v>
      </c>
      <c r="E10" s="12">
        <v>271</v>
      </c>
      <c r="F10" s="12"/>
      <c r="G10" s="12">
        <v>47660</v>
      </c>
      <c r="H10" s="12"/>
    </row>
    <row r="11" spans="1:10" ht="14.1" customHeight="1" x14ac:dyDescent="0.2">
      <c r="A11" s="19" t="s">
        <v>117</v>
      </c>
      <c r="B11" s="12">
        <v>91</v>
      </c>
      <c r="C11" s="12">
        <v>80</v>
      </c>
      <c r="D11" s="12">
        <v>98</v>
      </c>
      <c r="E11" s="12">
        <v>107</v>
      </c>
      <c r="F11" s="12"/>
      <c r="G11" s="12">
        <v>12077</v>
      </c>
      <c r="H11" s="12"/>
    </row>
    <row r="12" spans="1:10" ht="14.1" customHeight="1" x14ac:dyDescent="0.2">
      <c r="A12" s="19" t="s">
        <v>118</v>
      </c>
      <c r="B12" s="12">
        <v>648</v>
      </c>
      <c r="C12" s="12">
        <v>627</v>
      </c>
      <c r="D12" s="12">
        <v>767</v>
      </c>
      <c r="E12" s="12">
        <v>771</v>
      </c>
      <c r="F12" s="12"/>
      <c r="G12" s="12">
        <v>181267</v>
      </c>
      <c r="H12" s="12"/>
    </row>
    <row r="13" spans="1:10" ht="14.1" customHeight="1" x14ac:dyDescent="0.2">
      <c r="A13" s="19"/>
      <c r="B13" s="11"/>
      <c r="C13" s="11"/>
      <c r="D13" s="12"/>
      <c r="E13" s="12"/>
      <c r="F13" s="12"/>
      <c r="G13" s="12"/>
      <c r="H13" s="12"/>
    </row>
    <row r="14" spans="1:10" ht="14.1" customHeight="1" x14ac:dyDescent="0.2">
      <c r="A14" s="19" t="s">
        <v>119</v>
      </c>
      <c r="B14" s="12">
        <v>2</v>
      </c>
      <c r="C14" s="12">
        <v>1</v>
      </c>
      <c r="D14" s="12">
        <v>8</v>
      </c>
      <c r="E14" s="12">
        <v>8</v>
      </c>
      <c r="F14" s="12"/>
      <c r="G14" s="12">
        <v>1162</v>
      </c>
      <c r="H14" s="12"/>
    </row>
    <row r="15" spans="1:10" ht="14.1" customHeight="1" x14ac:dyDescent="0.2">
      <c r="A15" s="19" t="s">
        <v>117</v>
      </c>
      <c r="B15" s="12">
        <v>2</v>
      </c>
      <c r="C15" s="12">
        <v>1</v>
      </c>
      <c r="D15" s="12">
        <v>5</v>
      </c>
      <c r="E15" s="12">
        <v>5</v>
      </c>
      <c r="F15" s="12"/>
      <c r="G15" s="12">
        <v>701</v>
      </c>
      <c r="H15" s="12"/>
    </row>
    <row r="16" spans="1:10" ht="14.1" customHeight="1" x14ac:dyDescent="0.2">
      <c r="A16" s="19" t="s">
        <v>118</v>
      </c>
      <c r="B16" s="12">
        <v>65</v>
      </c>
      <c r="C16" s="12">
        <v>33</v>
      </c>
      <c r="D16" s="12">
        <v>161</v>
      </c>
      <c r="E16" s="12">
        <v>166</v>
      </c>
      <c r="F16" s="12"/>
      <c r="G16" s="12">
        <v>21581</v>
      </c>
      <c r="H16" s="12"/>
    </row>
    <row r="17" spans="1:8" ht="14.1" customHeight="1" x14ac:dyDescent="0.2">
      <c r="A17" s="19"/>
      <c r="B17" s="12"/>
      <c r="C17" s="12"/>
      <c r="D17" s="12"/>
      <c r="E17" s="12"/>
      <c r="F17" s="12"/>
      <c r="G17" s="12"/>
      <c r="H17" s="12"/>
    </row>
    <row r="18" spans="1:8" ht="14.1" customHeight="1" x14ac:dyDescent="0.2">
      <c r="A18" s="19" t="s">
        <v>120</v>
      </c>
      <c r="B18" s="12">
        <v>9</v>
      </c>
      <c r="C18" s="12">
        <v>14</v>
      </c>
      <c r="D18" s="12">
        <v>10</v>
      </c>
      <c r="E18" s="12">
        <v>7</v>
      </c>
      <c r="F18" s="12"/>
      <c r="G18" s="12">
        <v>2158</v>
      </c>
      <c r="H18" s="12"/>
    </row>
    <row r="19" spans="1:8" ht="14.1" customHeight="1" x14ac:dyDescent="0.2">
      <c r="A19" s="19" t="s">
        <v>117</v>
      </c>
      <c r="B19" s="12">
        <v>3</v>
      </c>
      <c r="C19" s="12">
        <v>6</v>
      </c>
      <c r="D19" s="12">
        <v>5</v>
      </c>
      <c r="E19" s="12">
        <v>4</v>
      </c>
      <c r="F19" s="12"/>
      <c r="G19" s="12">
        <v>910</v>
      </c>
      <c r="H19" s="12"/>
    </row>
    <row r="20" spans="1:8" ht="14.1" customHeight="1" x14ac:dyDescent="0.2">
      <c r="A20" s="19" t="s">
        <v>118</v>
      </c>
      <c r="B20" s="12">
        <v>47</v>
      </c>
      <c r="C20" s="12">
        <v>52</v>
      </c>
      <c r="D20" s="12">
        <v>40</v>
      </c>
      <c r="E20" s="12">
        <v>37</v>
      </c>
      <c r="F20" s="12"/>
      <c r="G20" s="12">
        <v>8673</v>
      </c>
      <c r="H20" s="12"/>
    </row>
    <row r="21" spans="1:8" ht="14.1" customHeight="1" x14ac:dyDescent="0.2">
      <c r="A21" s="19"/>
      <c r="B21" s="12"/>
      <c r="C21" s="12"/>
      <c r="D21" s="12"/>
      <c r="E21" s="12"/>
      <c r="F21" s="12"/>
      <c r="G21" s="12"/>
      <c r="H21" s="12"/>
    </row>
    <row r="22" spans="1:8" ht="14.1" customHeight="1" x14ac:dyDescent="0.2">
      <c r="A22" s="19" t="s">
        <v>121</v>
      </c>
      <c r="B22" s="12">
        <v>90</v>
      </c>
      <c r="C22" s="12">
        <v>98</v>
      </c>
      <c r="D22" s="12">
        <v>88</v>
      </c>
      <c r="E22" s="12">
        <v>65</v>
      </c>
      <c r="F22" s="12"/>
      <c r="G22" s="12">
        <v>14400</v>
      </c>
      <c r="H22" s="12"/>
    </row>
    <row r="23" spans="1:8" ht="14.1" customHeight="1" x14ac:dyDescent="0.2">
      <c r="A23" s="19" t="s">
        <v>117</v>
      </c>
      <c r="B23" s="12">
        <v>34</v>
      </c>
      <c r="C23" s="12">
        <v>35</v>
      </c>
      <c r="D23" s="12">
        <v>31</v>
      </c>
      <c r="E23" s="12">
        <v>28</v>
      </c>
      <c r="F23" s="12"/>
      <c r="G23" s="12">
        <v>4400</v>
      </c>
      <c r="H23" s="12"/>
    </row>
    <row r="24" spans="1:8" ht="14.1" customHeight="1" x14ac:dyDescent="0.2">
      <c r="A24" s="19" t="s">
        <v>118</v>
      </c>
      <c r="B24" s="12">
        <v>35</v>
      </c>
      <c r="C24" s="12">
        <v>33</v>
      </c>
      <c r="D24" s="12">
        <v>55</v>
      </c>
      <c r="E24" s="12">
        <v>63</v>
      </c>
      <c r="F24" s="12"/>
      <c r="G24" s="12">
        <v>36028</v>
      </c>
      <c r="H24" s="12"/>
    </row>
    <row r="25" spans="1:8" ht="14.1" customHeight="1" x14ac:dyDescent="0.2">
      <c r="A25" s="19"/>
      <c r="B25" s="12"/>
      <c r="C25" s="12"/>
      <c r="D25" s="12"/>
      <c r="E25" s="12"/>
      <c r="F25" s="12"/>
      <c r="G25" s="12"/>
      <c r="H25" s="12"/>
    </row>
    <row r="26" spans="1:8" ht="14.1" customHeight="1" x14ac:dyDescent="0.2">
      <c r="A26" s="19" t="s">
        <v>122</v>
      </c>
      <c r="B26" s="12">
        <v>396</v>
      </c>
      <c r="C26" s="12">
        <v>441</v>
      </c>
      <c r="D26" s="12">
        <v>392</v>
      </c>
      <c r="E26" s="12">
        <v>367</v>
      </c>
      <c r="F26" s="12"/>
      <c r="G26" s="12">
        <v>94589</v>
      </c>
      <c r="H26" s="12"/>
    </row>
    <row r="27" spans="1:8" ht="14.1" customHeight="1" x14ac:dyDescent="0.2">
      <c r="A27" s="19" t="s">
        <v>117</v>
      </c>
      <c r="B27" s="12">
        <v>164</v>
      </c>
      <c r="C27" s="12">
        <v>184</v>
      </c>
      <c r="D27" s="12">
        <v>161</v>
      </c>
      <c r="E27" s="12">
        <v>137</v>
      </c>
      <c r="F27" s="12"/>
      <c r="G27" s="12">
        <v>20362</v>
      </c>
      <c r="H27" s="12"/>
    </row>
    <row r="28" spans="1:8" ht="14.1" customHeight="1" x14ac:dyDescent="0.2">
      <c r="A28" s="19" t="s">
        <v>118</v>
      </c>
      <c r="B28" s="12">
        <v>621</v>
      </c>
      <c r="C28" s="12">
        <v>693</v>
      </c>
      <c r="D28" s="12">
        <v>582</v>
      </c>
      <c r="E28" s="12">
        <v>507</v>
      </c>
      <c r="F28" s="12"/>
      <c r="G28" s="12">
        <v>118556</v>
      </c>
      <c r="H28" s="12"/>
    </row>
    <row r="29" spans="1:8" ht="14.1" customHeight="1" x14ac:dyDescent="0.2">
      <c r="A29" s="40"/>
      <c r="B29" s="40"/>
      <c r="C29" s="40"/>
      <c r="D29" s="40"/>
      <c r="E29" s="40"/>
      <c r="F29" s="40"/>
      <c r="G29" s="40"/>
      <c r="H29" s="29"/>
    </row>
    <row r="30" spans="1:8" ht="14.1" customHeight="1" x14ac:dyDescent="0.2">
      <c r="A30" s="39" t="s">
        <v>183</v>
      </c>
      <c r="B30" s="12"/>
      <c r="C30" s="12"/>
      <c r="D30" s="12"/>
      <c r="E30" s="12"/>
      <c r="F30" s="12"/>
      <c r="G30" s="12"/>
    </row>
    <row r="31" spans="1:8" ht="14.1" customHeight="1" x14ac:dyDescent="0.2">
      <c r="A31" s="19"/>
      <c r="B31" s="12"/>
      <c r="C31" s="12"/>
      <c r="D31" s="12"/>
      <c r="E31" s="12"/>
      <c r="F31" s="12"/>
      <c r="G31" s="12"/>
    </row>
    <row r="32" spans="1:8" ht="14.1" customHeight="1" x14ac:dyDescent="0.2">
      <c r="A32" s="19"/>
      <c r="B32" s="12"/>
      <c r="C32" s="12"/>
      <c r="D32" s="12"/>
      <c r="E32" s="12"/>
      <c r="F32" s="12"/>
      <c r="G32" s="12"/>
    </row>
    <row r="33" spans="1:7" ht="14.1" customHeight="1" x14ac:dyDescent="0.2">
      <c r="A33" s="19"/>
      <c r="B33" s="12"/>
      <c r="C33" s="12"/>
      <c r="D33" s="12"/>
      <c r="E33" s="12"/>
      <c r="F33" s="12"/>
      <c r="G33" s="12"/>
    </row>
    <row r="34" spans="1:7" ht="14.1" customHeight="1" x14ac:dyDescent="0.2">
      <c r="A34" s="19"/>
      <c r="B34" s="12"/>
      <c r="C34" s="12"/>
      <c r="D34" s="12"/>
      <c r="E34" s="12"/>
      <c r="F34" s="11"/>
      <c r="G34" s="11"/>
    </row>
    <row r="35" spans="1:7" ht="14.1" customHeight="1" x14ac:dyDescent="0.2">
      <c r="A35" s="19"/>
      <c r="B35" s="59"/>
      <c r="C35"/>
      <c r="D35"/>
      <c r="E35"/>
      <c r="F35" s="11"/>
      <c r="G35" s="11"/>
    </row>
    <row r="36" spans="1:7" ht="14.1" customHeight="1" x14ac:dyDescent="0.2">
      <c r="A36" s="19"/>
      <c r="B36" s="11"/>
      <c r="C36" s="11"/>
      <c r="D36" s="11"/>
      <c r="E36" s="11"/>
      <c r="F36" s="11"/>
      <c r="G36" s="11"/>
    </row>
    <row r="37" spans="1:7" ht="14.1" customHeight="1" x14ac:dyDescent="0.2">
      <c r="A37" s="19"/>
      <c r="B37" s="11"/>
      <c r="C37" s="11"/>
      <c r="D37" s="11"/>
      <c r="E37" s="11"/>
      <c r="F37" s="11"/>
      <c r="G37" s="12"/>
    </row>
    <row r="38" spans="1:7" ht="14.1" customHeight="1" x14ac:dyDescent="0.2">
      <c r="A38" s="19"/>
      <c r="B38" s="59"/>
      <c r="C38" s="59"/>
      <c r="D38" s="59"/>
      <c r="E38" s="59"/>
      <c r="F38" s="11"/>
      <c r="G38" s="12"/>
    </row>
    <row r="39" spans="1:7" ht="14.1" customHeight="1" x14ac:dyDescent="0.2">
      <c r="A39" s="19"/>
      <c r="B39" s="11"/>
      <c r="C39" s="11"/>
      <c r="D39" s="11"/>
      <c r="E39" s="11"/>
      <c r="F39" s="11"/>
      <c r="G39" s="12"/>
    </row>
    <row r="40" spans="1:7" ht="14.1" customHeight="1" x14ac:dyDescent="0.2">
      <c r="A40" s="19"/>
      <c r="B40" s="11"/>
      <c r="C40" s="11"/>
      <c r="D40" s="11"/>
      <c r="E40" s="11"/>
      <c r="F40" s="11"/>
      <c r="G40" s="12"/>
    </row>
    <row r="41" spans="1:7" ht="14.1" customHeight="1" x14ac:dyDescent="0.2"/>
    <row r="42" spans="1:7" ht="14.1" customHeight="1" x14ac:dyDescent="0.2">
      <c r="A42" s="110"/>
    </row>
    <row r="43" spans="1:7" ht="14.1" customHeight="1" x14ac:dyDescent="0.2"/>
    <row r="44" spans="1:7" ht="14.1" customHeight="1" x14ac:dyDescent="0.2">
      <c r="A44" s="34"/>
    </row>
    <row r="45" spans="1:7" ht="14.1" customHeight="1" x14ac:dyDescent="0.2"/>
    <row r="46" spans="1:7" ht="14.1" customHeight="1" x14ac:dyDescent="0.2"/>
    <row r="47" spans="1:7" ht="14.1" customHeight="1" x14ac:dyDescent="0.2"/>
    <row r="48" spans="1:7" ht="14.1" customHeight="1" x14ac:dyDescent="0.2"/>
    <row r="49" ht="14.1" customHeight="1" x14ac:dyDescent="0.2"/>
    <row r="50" ht="14.1" customHeight="1" x14ac:dyDescent="0.2"/>
    <row r="51" ht="14.1" customHeight="1" x14ac:dyDescent="0.2"/>
    <row r="52" ht="14.1" customHeight="1" x14ac:dyDescent="0.2"/>
    <row r="53" ht="14.1" customHeight="1" x14ac:dyDescent="0.2"/>
    <row r="54" ht="14.1" customHeight="1" x14ac:dyDescent="0.2"/>
    <row r="55" ht="14.1" customHeight="1" x14ac:dyDescent="0.2"/>
    <row r="56" ht="14.1" customHeight="1" x14ac:dyDescent="0.2"/>
    <row r="57" ht="14.1" customHeight="1" x14ac:dyDescent="0.2"/>
    <row r="58" ht="14.1" customHeight="1" x14ac:dyDescent="0.2"/>
    <row r="59" ht="14.1" customHeight="1" x14ac:dyDescent="0.2"/>
    <row r="60" ht="14.1" customHeight="1" x14ac:dyDescent="0.2"/>
    <row r="61" ht="14.1" customHeight="1" x14ac:dyDescent="0.2"/>
    <row r="62" ht="14.1" customHeight="1" x14ac:dyDescent="0.2"/>
    <row r="63" ht="14.1" customHeight="1" x14ac:dyDescent="0.2"/>
    <row r="64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46.7109375" style="29" customWidth="1"/>
    <col min="2" max="6" width="6.7109375" style="29" customWidth="1"/>
    <col min="7" max="7" width="3.140625" style="29" customWidth="1"/>
    <col min="8" max="8" width="8.7109375" style="29" customWidth="1"/>
    <col min="9" max="15" width="11.42578125" style="29" customWidth="1"/>
    <col min="16" max="16383" width="11.42578125" style="29"/>
    <col min="16384" max="16384" width="17.85546875" style="29" customWidth="1"/>
  </cols>
  <sheetData>
    <row r="1" spans="1:15" s="3" customFormat="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1"/>
    </row>
    <row r="2" spans="1:15" s="3" customFormat="1" ht="14.1" customHeight="1" x14ac:dyDescent="0.2">
      <c r="A2" s="60"/>
      <c r="B2" s="60"/>
      <c r="C2" s="60"/>
      <c r="D2" s="60"/>
      <c r="E2" s="60"/>
      <c r="F2" s="60"/>
      <c r="G2" s="60"/>
      <c r="H2" s="60"/>
      <c r="K2" s="123" t="s">
        <v>257</v>
      </c>
    </row>
    <row r="3" spans="1:15" s="3" customFormat="1" ht="14.1" customHeight="1" x14ac:dyDescent="0.2">
      <c r="A3" s="22" t="s">
        <v>209</v>
      </c>
    </row>
    <row r="4" spans="1:15" s="3" customFormat="1" ht="14.1" customHeight="1" x14ac:dyDescent="0.2">
      <c r="A4" s="22"/>
    </row>
    <row r="5" spans="1:15" s="3" customFormat="1" ht="14.1" customHeight="1" x14ac:dyDescent="0.2">
      <c r="A5" s="70" t="s">
        <v>147</v>
      </c>
    </row>
    <row r="6" spans="1:15" ht="9.9499999999999993" customHeight="1" x14ac:dyDescent="0.2"/>
    <row r="7" spans="1:15" s="3" customFormat="1" ht="14.1" customHeight="1" x14ac:dyDescent="0.2">
      <c r="A7" s="42"/>
      <c r="B7" s="42" t="s">
        <v>50</v>
      </c>
      <c r="C7" s="42"/>
      <c r="D7" s="42"/>
      <c r="E7" s="42"/>
      <c r="F7" s="42"/>
      <c r="G7" s="42"/>
      <c r="H7" s="42" t="s">
        <v>44</v>
      </c>
    </row>
    <row r="8" spans="1:15" s="3" customFormat="1" ht="14.1" customHeight="1" x14ac:dyDescent="0.2">
      <c r="A8" s="61"/>
      <c r="B8" s="43">
        <v>2010</v>
      </c>
      <c r="C8" s="43">
        <v>2011</v>
      </c>
      <c r="D8" s="43">
        <v>2012</v>
      </c>
      <c r="E8" s="43">
        <v>2013</v>
      </c>
      <c r="F8" s="43">
        <v>2014</v>
      </c>
      <c r="G8" s="61"/>
      <c r="H8" s="43">
        <v>2014</v>
      </c>
    </row>
    <row r="9" spans="1:15" ht="14.1" customHeight="1" x14ac:dyDescent="0.2"/>
    <row r="10" spans="1:15" s="3" customFormat="1" ht="14.1" customHeight="1" x14ac:dyDescent="0.2">
      <c r="A10" s="23" t="s">
        <v>20</v>
      </c>
      <c r="B10" s="12">
        <v>626</v>
      </c>
      <c r="C10" s="12">
        <v>653</v>
      </c>
      <c r="D10" s="12">
        <v>641</v>
      </c>
      <c r="E10" s="12">
        <v>645</v>
      </c>
      <c r="F10" s="12">
        <v>668</v>
      </c>
      <c r="G10" s="12"/>
      <c r="H10" s="12">
        <v>107922</v>
      </c>
      <c r="I10" s="12"/>
      <c r="O10" s="12"/>
    </row>
    <row r="11" spans="1:15" s="3" customFormat="1" ht="14.1" customHeight="1" x14ac:dyDescent="0.2">
      <c r="A11" s="66" t="s">
        <v>148</v>
      </c>
      <c r="B11" s="12">
        <v>457</v>
      </c>
      <c r="C11" s="12">
        <v>461</v>
      </c>
      <c r="D11" s="12">
        <v>454</v>
      </c>
      <c r="E11" s="12">
        <v>450</v>
      </c>
      <c r="F11" s="12">
        <v>482</v>
      </c>
      <c r="G11" s="12"/>
      <c r="H11" s="12">
        <v>83257</v>
      </c>
      <c r="I11" s="12"/>
      <c r="O11" s="12"/>
    </row>
    <row r="12" spans="1:15" s="3" customFormat="1" ht="23.1" customHeight="1" x14ac:dyDescent="0.2">
      <c r="A12" s="109" t="s">
        <v>149</v>
      </c>
      <c r="B12" s="12">
        <v>18</v>
      </c>
      <c r="C12" s="12">
        <v>28</v>
      </c>
      <c r="D12" s="12">
        <v>26</v>
      </c>
      <c r="E12" s="12">
        <v>31</v>
      </c>
      <c r="F12" s="12">
        <v>38</v>
      </c>
      <c r="G12" s="12"/>
      <c r="H12" s="12">
        <v>4980</v>
      </c>
      <c r="I12" s="12"/>
      <c r="L12" s="25"/>
      <c r="O12" s="12"/>
    </row>
    <row r="13" spans="1:15" s="3" customFormat="1" ht="14.1" customHeight="1" x14ac:dyDescent="0.2">
      <c r="A13" s="109" t="s">
        <v>150</v>
      </c>
      <c r="B13" s="12">
        <v>44</v>
      </c>
      <c r="C13" s="12">
        <v>42</v>
      </c>
      <c r="D13" s="12">
        <v>43</v>
      </c>
      <c r="E13" s="12">
        <v>37</v>
      </c>
      <c r="F13" s="12">
        <v>41</v>
      </c>
      <c r="G13" s="12"/>
      <c r="H13" s="12">
        <v>8152</v>
      </c>
      <c r="I13" s="12"/>
      <c r="O13" s="12"/>
    </row>
    <row r="14" spans="1:15" s="3" customFormat="1" ht="23.1" customHeight="1" x14ac:dyDescent="0.2">
      <c r="A14" s="109" t="s">
        <v>151</v>
      </c>
      <c r="B14" s="12">
        <v>28</v>
      </c>
      <c r="C14" s="12">
        <v>30</v>
      </c>
      <c r="D14" s="12">
        <v>31</v>
      </c>
      <c r="E14" s="12">
        <v>29</v>
      </c>
      <c r="F14" s="12">
        <v>26</v>
      </c>
      <c r="G14" s="12"/>
      <c r="H14" s="12">
        <v>8952</v>
      </c>
      <c r="I14" s="12"/>
      <c r="O14" s="12"/>
    </row>
    <row r="15" spans="1:15" s="3" customFormat="1" ht="14.1" customHeight="1" x14ac:dyDescent="0.2">
      <c r="A15" s="109" t="s">
        <v>152</v>
      </c>
      <c r="B15" s="12" t="s">
        <v>15</v>
      </c>
      <c r="C15" s="12" t="s">
        <v>15</v>
      </c>
      <c r="D15" s="12" t="s">
        <v>15</v>
      </c>
      <c r="E15" s="12" t="s">
        <v>15</v>
      </c>
      <c r="F15" s="12" t="s">
        <v>15</v>
      </c>
      <c r="G15" s="12"/>
      <c r="H15" s="12">
        <v>109</v>
      </c>
      <c r="I15" s="12"/>
      <c r="O15" s="12"/>
    </row>
    <row r="16" spans="1:15" s="3" customFormat="1" ht="23.1" customHeight="1" x14ac:dyDescent="0.2">
      <c r="A16" s="109" t="s">
        <v>153</v>
      </c>
      <c r="B16" s="12">
        <v>178</v>
      </c>
      <c r="C16" s="12">
        <v>174</v>
      </c>
      <c r="D16" s="12">
        <v>184</v>
      </c>
      <c r="E16" s="12">
        <v>183</v>
      </c>
      <c r="F16" s="12">
        <v>200</v>
      </c>
      <c r="G16" s="12"/>
      <c r="H16" s="12">
        <v>27880</v>
      </c>
      <c r="I16" s="12"/>
      <c r="K16" s="25"/>
      <c r="M16" s="25"/>
      <c r="O16" s="12"/>
    </row>
    <row r="17" spans="1:15" s="3" customFormat="1" ht="14.1" customHeight="1" x14ac:dyDescent="0.2">
      <c r="A17" s="109" t="s">
        <v>154</v>
      </c>
      <c r="B17" s="12">
        <v>64</v>
      </c>
      <c r="C17" s="12">
        <v>79</v>
      </c>
      <c r="D17" s="12">
        <v>60</v>
      </c>
      <c r="E17" s="12">
        <v>63</v>
      </c>
      <c r="F17" s="12">
        <v>60</v>
      </c>
      <c r="G17" s="12"/>
      <c r="H17" s="12">
        <v>9443</v>
      </c>
      <c r="I17" s="12"/>
      <c r="O17" s="12"/>
    </row>
    <row r="18" spans="1:15" s="3" customFormat="1" ht="14.1" customHeight="1" x14ac:dyDescent="0.2">
      <c r="A18" s="109" t="s">
        <v>237</v>
      </c>
      <c r="B18" s="12">
        <v>27</v>
      </c>
      <c r="C18" s="12">
        <v>24</v>
      </c>
      <c r="D18" s="12">
        <v>27</v>
      </c>
      <c r="E18" s="12">
        <v>25</v>
      </c>
      <c r="F18" s="12">
        <v>30</v>
      </c>
      <c r="G18" s="12"/>
      <c r="H18" s="12">
        <v>7695</v>
      </c>
      <c r="I18" s="12"/>
      <c r="O18" s="12"/>
    </row>
    <row r="19" spans="1:15" s="3" customFormat="1" ht="14.1" customHeight="1" x14ac:dyDescent="0.2">
      <c r="A19" s="109" t="s">
        <v>238</v>
      </c>
      <c r="B19" s="12">
        <v>81</v>
      </c>
      <c r="C19" s="12">
        <v>77</v>
      </c>
      <c r="D19" s="12">
        <v>74</v>
      </c>
      <c r="E19" s="12">
        <v>73</v>
      </c>
      <c r="F19" s="12">
        <v>76</v>
      </c>
      <c r="G19" s="12"/>
      <c r="H19" s="12">
        <v>14331</v>
      </c>
      <c r="I19" s="12"/>
      <c r="O19" s="12"/>
    </row>
    <row r="20" spans="1:15" s="3" customFormat="1" ht="23.1" customHeight="1" x14ac:dyDescent="0.2">
      <c r="A20" s="109" t="s">
        <v>248</v>
      </c>
      <c r="B20" s="12" t="s">
        <v>15</v>
      </c>
      <c r="C20" s="12" t="s">
        <v>15</v>
      </c>
      <c r="D20" s="12" t="s">
        <v>15</v>
      </c>
      <c r="E20" s="12" t="s">
        <v>15</v>
      </c>
      <c r="F20" s="12" t="s">
        <v>15</v>
      </c>
      <c r="G20" s="12"/>
      <c r="H20" s="12">
        <v>312</v>
      </c>
      <c r="I20" s="12"/>
      <c r="O20" s="12"/>
    </row>
    <row r="21" spans="1:15" s="3" customFormat="1" ht="14.1" customHeight="1" x14ac:dyDescent="0.2">
      <c r="A21" s="109" t="s">
        <v>239</v>
      </c>
      <c r="B21" s="12">
        <v>17</v>
      </c>
      <c r="C21" s="12">
        <v>7</v>
      </c>
      <c r="D21" s="12">
        <v>9</v>
      </c>
      <c r="E21" s="12">
        <v>9</v>
      </c>
      <c r="F21" s="12">
        <v>11</v>
      </c>
      <c r="G21" s="12"/>
      <c r="H21" s="12">
        <v>1403</v>
      </c>
      <c r="I21" s="12"/>
      <c r="O21" s="12"/>
    </row>
    <row r="22" spans="1:15" s="3" customFormat="1" ht="14.1" customHeight="1" x14ac:dyDescent="0.2">
      <c r="A22" s="66" t="s">
        <v>155</v>
      </c>
      <c r="B22" s="12">
        <v>169</v>
      </c>
      <c r="C22" s="12">
        <v>192</v>
      </c>
      <c r="D22" s="12">
        <v>187</v>
      </c>
      <c r="E22" s="12">
        <v>195</v>
      </c>
      <c r="F22" s="12">
        <v>186</v>
      </c>
      <c r="G22" s="12"/>
      <c r="H22" s="12">
        <v>24665</v>
      </c>
      <c r="I22" s="12"/>
      <c r="O22" s="12"/>
    </row>
    <row r="23" spans="1:15" s="3" customFormat="1" ht="14.1" customHeight="1" x14ac:dyDescent="0.2">
      <c r="A23" s="40"/>
      <c r="B23" s="40"/>
      <c r="C23" s="40"/>
      <c r="D23" s="40"/>
      <c r="E23" s="40"/>
      <c r="F23" s="40"/>
      <c r="G23" s="40"/>
      <c r="H23" s="40"/>
      <c r="I23" s="29"/>
    </row>
    <row r="24" spans="1:15" s="3" customFormat="1" ht="14.1" customHeight="1" x14ac:dyDescent="0.2">
      <c r="A24" s="39" t="s">
        <v>183</v>
      </c>
      <c r="B24" s="12"/>
      <c r="C24" s="12"/>
      <c r="D24" s="12"/>
      <c r="E24" s="12"/>
      <c r="F24" s="12"/>
      <c r="G24" s="12"/>
      <c r="H24" s="12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8" style="29" customWidth="1"/>
    <col min="2" max="2" width="7.7109375" style="29" customWidth="1"/>
    <col min="3" max="5" width="8.85546875" style="29" customWidth="1"/>
    <col min="6" max="6" width="8.85546875" style="26" customWidth="1"/>
    <col min="7" max="7" width="4" style="29" customWidth="1"/>
    <col min="8" max="8" width="13.42578125" style="26" customWidth="1"/>
    <col min="9" max="17" width="11.42578125" style="29" customWidth="1"/>
    <col min="18" max="16383" width="11.42578125" style="29"/>
    <col min="16384" max="16384" width="14.7109375" style="29" customWidth="1"/>
  </cols>
  <sheetData>
    <row r="1" spans="1:11" s="3" customFormat="1" ht="14.1" customHeight="1" thickBot="1" x14ac:dyDescent="0.25">
      <c r="A1" s="1" t="s">
        <v>216</v>
      </c>
      <c r="B1" s="2"/>
      <c r="C1" s="2"/>
      <c r="D1" s="2"/>
      <c r="E1" s="2"/>
      <c r="F1" s="72"/>
      <c r="G1" s="2"/>
      <c r="H1" s="72"/>
    </row>
    <row r="2" spans="1:11" s="3" customFormat="1" ht="14.1" customHeight="1" x14ac:dyDescent="0.2">
      <c r="A2" s="60"/>
      <c r="B2" s="60"/>
      <c r="C2" s="60"/>
      <c r="D2" s="60"/>
      <c r="E2" s="60"/>
      <c r="F2" s="5"/>
      <c r="G2" s="60"/>
      <c r="H2" s="5"/>
      <c r="K2" s="123" t="s">
        <v>257</v>
      </c>
    </row>
    <row r="3" spans="1:11" s="3" customFormat="1" ht="14.1" customHeight="1" x14ac:dyDescent="0.2">
      <c r="A3" s="22" t="s">
        <v>210</v>
      </c>
      <c r="F3" s="26"/>
      <c r="H3" s="26"/>
    </row>
    <row r="4" spans="1:11" s="3" customFormat="1" ht="12" customHeight="1" x14ac:dyDescent="0.2">
      <c r="A4" s="22" t="s">
        <v>192</v>
      </c>
      <c r="F4" s="26"/>
      <c r="H4" s="26"/>
    </row>
    <row r="5" spans="1:11" s="3" customFormat="1" ht="14.1" customHeight="1" x14ac:dyDescent="0.2">
      <c r="A5" s="22"/>
      <c r="F5" s="26"/>
      <c r="H5" s="26"/>
    </row>
    <row r="6" spans="1:11" s="3" customFormat="1" ht="14.1" customHeight="1" x14ac:dyDescent="0.2">
      <c r="A6" s="70" t="s">
        <v>167</v>
      </c>
      <c r="F6" s="26"/>
      <c r="H6" s="26"/>
    </row>
    <row r="7" spans="1:11" ht="9.9499999999999993" customHeight="1" x14ac:dyDescent="0.2"/>
    <row r="8" spans="1:11" ht="14.1" customHeight="1" x14ac:dyDescent="0.2">
      <c r="A8" s="42"/>
      <c r="B8" s="42" t="s">
        <v>50</v>
      </c>
      <c r="C8" s="42"/>
      <c r="D8" s="42"/>
      <c r="E8" s="42"/>
      <c r="F8" s="55"/>
      <c r="G8" s="42"/>
      <c r="H8" s="42" t="s">
        <v>44</v>
      </c>
    </row>
    <row r="9" spans="1:11" ht="14.1" customHeight="1" x14ac:dyDescent="0.2">
      <c r="A9" s="61"/>
      <c r="B9" s="43">
        <v>2009</v>
      </c>
      <c r="C9" s="43">
        <v>2010</v>
      </c>
      <c r="D9" s="8">
        <v>2011</v>
      </c>
      <c r="E9" s="8">
        <v>2012</v>
      </c>
      <c r="F9" s="8">
        <v>2013</v>
      </c>
      <c r="G9" s="61"/>
      <c r="H9" s="8">
        <v>2013</v>
      </c>
    </row>
    <row r="10" spans="1:11" ht="14.1" customHeight="1" x14ac:dyDescent="0.2">
      <c r="D10" s="26"/>
      <c r="E10" s="26"/>
    </row>
    <row r="11" spans="1:11" s="3" customFormat="1" ht="14.1" customHeight="1" x14ac:dyDescent="0.2">
      <c r="A11" s="23" t="s">
        <v>176</v>
      </c>
      <c r="B11" s="12">
        <v>16625</v>
      </c>
      <c r="C11" s="12">
        <v>14126</v>
      </c>
      <c r="D11" s="12">
        <v>10189</v>
      </c>
      <c r="E11" s="12">
        <v>9387</v>
      </c>
      <c r="F11" s="12">
        <v>9651</v>
      </c>
      <c r="G11" s="12"/>
      <c r="H11" s="12">
        <v>1071063</v>
      </c>
      <c r="I11" s="12"/>
      <c r="J11"/>
      <c r="K11"/>
    </row>
    <row r="12" spans="1:11" s="3" customFormat="1" ht="14.1" customHeight="1" x14ac:dyDescent="0.2">
      <c r="A12" s="19" t="s">
        <v>177</v>
      </c>
      <c r="B12" s="12">
        <v>8816</v>
      </c>
      <c r="C12" s="12">
        <v>7714</v>
      </c>
      <c r="D12" s="12">
        <v>6780</v>
      </c>
      <c r="E12" s="12">
        <v>6482</v>
      </c>
      <c r="F12" s="12">
        <v>7909</v>
      </c>
      <c r="G12" s="12"/>
      <c r="H12" s="12">
        <v>830215</v>
      </c>
      <c r="I12" s="12"/>
      <c r="J12"/>
      <c r="K12"/>
    </row>
    <row r="13" spans="1:11" s="3" customFormat="1" ht="14.1" customHeight="1" x14ac:dyDescent="0.2">
      <c r="A13" s="19" t="s">
        <v>178</v>
      </c>
      <c r="B13" s="12">
        <v>4358</v>
      </c>
      <c r="C13" s="12">
        <v>6412</v>
      </c>
      <c r="D13" s="12">
        <v>3409</v>
      </c>
      <c r="E13" s="12">
        <v>2905</v>
      </c>
      <c r="F13" s="12">
        <v>1742</v>
      </c>
      <c r="G13" s="12"/>
      <c r="H13" s="12">
        <v>211795</v>
      </c>
      <c r="I13" s="12"/>
      <c r="J13"/>
      <c r="K13"/>
    </row>
    <row r="14" spans="1:11" s="3" customFormat="1" ht="14.1" customHeight="1" x14ac:dyDescent="0.2">
      <c r="A14" s="19" t="s">
        <v>179</v>
      </c>
      <c r="B14" s="12">
        <v>3451</v>
      </c>
      <c r="C14" s="12" t="s">
        <v>15</v>
      </c>
      <c r="D14" s="12" t="s">
        <v>15</v>
      </c>
      <c r="E14" s="12" t="s">
        <v>15</v>
      </c>
      <c r="F14" s="12" t="s">
        <v>15</v>
      </c>
      <c r="G14" s="12"/>
      <c r="H14" s="12">
        <v>29054</v>
      </c>
      <c r="I14" s="12"/>
      <c r="J14"/>
      <c r="K14"/>
    </row>
    <row r="15" spans="1:11" s="3" customFormat="1" ht="14.1" customHeight="1" x14ac:dyDescent="0.2">
      <c r="A15" s="19" t="s">
        <v>180</v>
      </c>
      <c r="B15" s="49">
        <v>0.21</v>
      </c>
      <c r="C15" s="49">
        <v>0.18</v>
      </c>
      <c r="D15" s="49">
        <v>0.13</v>
      </c>
      <c r="E15" s="49">
        <v>0.12</v>
      </c>
      <c r="F15" s="49">
        <v>0.12</v>
      </c>
      <c r="G15" s="49"/>
      <c r="H15" s="49">
        <v>0.1</v>
      </c>
      <c r="I15" s="49"/>
      <c r="J15"/>
      <c r="K15"/>
    </row>
    <row r="16" spans="1:11" ht="14.1" customHeight="1" x14ac:dyDescent="0.2">
      <c r="A16" s="40"/>
      <c r="B16" s="40"/>
      <c r="C16" s="40"/>
      <c r="D16" s="40"/>
      <c r="E16" s="40"/>
      <c r="F16" s="73"/>
      <c r="G16" s="40"/>
      <c r="H16" s="73"/>
      <c r="J16"/>
      <c r="K16"/>
    </row>
    <row r="17" spans="1:11" ht="14.1" customHeight="1" x14ac:dyDescent="0.2">
      <c r="A17" s="39" t="s">
        <v>183</v>
      </c>
      <c r="B17" s="12"/>
      <c r="C17" s="12"/>
      <c r="D17" s="12"/>
      <c r="E17" s="12"/>
      <c r="F17" s="12"/>
      <c r="G17" s="39"/>
      <c r="H17" s="12"/>
      <c r="J17"/>
      <c r="K17"/>
    </row>
    <row r="18" spans="1:11" ht="14.1" customHeight="1" x14ac:dyDescent="0.2">
      <c r="A18" s="39"/>
      <c r="B18" s="12"/>
      <c r="C18" s="12"/>
      <c r="D18" s="12"/>
      <c r="E18" s="12"/>
      <c r="F18" s="12"/>
      <c r="G18" s="39"/>
      <c r="H18" s="12"/>
      <c r="J18"/>
      <c r="K18"/>
    </row>
    <row r="19" spans="1:11" ht="14.1" customHeight="1" x14ac:dyDescent="0.2">
      <c r="A19" s="39"/>
      <c r="B19" s="12"/>
      <c r="C19" s="12"/>
      <c r="D19" s="12"/>
      <c r="E19" s="12"/>
      <c r="F19" s="12"/>
      <c r="G19" s="39"/>
      <c r="H19" s="12"/>
    </row>
    <row r="20" spans="1:11" s="3" customFormat="1" ht="14.1" customHeight="1" x14ac:dyDescent="0.2">
      <c r="A20" s="22" t="s">
        <v>211</v>
      </c>
      <c r="F20" s="26"/>
      <c r="H20" s="26"/>
    </row>
    <row r="21" spans="1:11" s="3" customFormat="1" ht="12" customHeight="1" x14ac:dyDescent="0.2">
      <c r="A21" s="22" t="s">
        <v>193</v>
      </c>
      <c r="F21" s="26"/>
      <c r="H21" s="26"/>
    </row>
    <row r="22" spans="1:11" s="3" customFormat="1" ht="14.1" customHeight="1" x14ac:dyDescent="0.2">
      <c r="A22" s="22"/>
      <c r="F22" s="26"/>
      <c r="H22" s="26"/>
    </row>
    <row r="23" spans="1:11" s="3" customFormat="1" ht="14.1" customHeight="1" x14ac:dyDescent="0.2">
      <c r="A23" s="70" t="s">
        <v>167</v>
      </c>
      <c r="F23" s="26"/>
      <c r="H23" s="26"/>
    </row>
    <row r="24" spans="1:11" ht="9.9499999999999993" customHeight="1" x14ac:dyDescent="0.2"/>
    <row r="25" spans="1:11" ht="14.1" customHeight="1" x14ac:dyDescent="0.2">
      <c r="A25" s="42"/>
      <c r="B25" s="42" t="s">
        <v>50</v>
      </c>
      <c r="C25" s="42"/>
      <c r="D25" s="42"/>
      <c r="E25" s="42"/>
      <c r="F25" s="55"/>
      <c r="G25" s="42"/>
      <c r="H25" s="42" t="s">
        <v>44</v>
      </c>
    </row>
    <row r="26" spans="1:11" ht="14.1" customHeight="1" x14ac:dyDescent="0.2">
      <c r="A26" s="61"/>
      <c r="B26" s="43">
        <v>2009</v>
      </c>
      <c r="C26" s="43">
        <v>2010</v>
      </c>
      <c r="D26" s="8">
        <v>2011</v>
      </c>
      <c r="E26" s="8">
        <v>2012</v>
      </c>
      <c r="F26" s="8">
        <v>2013</v>
      </c>
      <c r="G26" s="61"/>
      <c r="H26" s="8">
        <v>2013</v>
      </c>
    </row>
    <row r="27" spans="1:11" ht="14.1" customHeight="1" x14ac:dyDescent="0.2">
      <c r="D27" s="26"/>
      <c r="E27" s="26"/>
    </row>
    <row r="28" spans="1:11" s="3" customFormat="1" ht="14.1" customHeight="1" x14ac:dyDescent="0.2">
      <c r="A28" s="23" t="s">
        <v>20</v>
      </c>
      <c r="B28" s="12">
        <v>16625</v>
      </c>
      <c r="C28" s="12">
        <v>14126</v>
      </c>
      <c r="D28" s="12">
        <v>10189</v>
      </c>
      <c r="E28" s="12">
        <v>9387</v>
      </c>
      <c r="F28" s="12">
        <v>9651</v>
      </c>
      <c r="G28" s="12"/>
      <c r="H28" s="12">
        <v>1071063</v>
      </c>
      <c r="I28" s="12"/>
      <c r="K28" s="25"/>
    </row>
    <row r="29" spans="1:11" s="3" customFormat="1" ht="14.1" customHeight="1" x14ac:dyDescent="0.2">
      <c r="A29" s="19" t="s">
        <v>172</v>
      </c>
      <c r="B29" s="12">
        <v>10073</v>
      </c>
      <c r="C29" s="12">
        <v>7523</v>
      </c>
      <c r="D29" s="12">
        <v>4793</v>
      </c>
      <c r="E29" s="12">
        <v>4882</v>
      </c>
      <c r="F29" s="12">
        <v>4422</v>
      </c>
      <c r="G29" s="12"/>
      <c r="H29" s="12">
        <v>397815</v>
      </c>
      <c r="I29" s="12"/>
      <c r="K29" s="25"/>
    </row>
    <row r="30" spans="1:11" s="3" customFormat="1" ht="14.1" customHeight="1" x14ac:dyDescent="0.2">
      <c r="A30" s="19" t="s">
        <v>173</v>
      </c>
      <c r="B30" s="12">
        <v>66</v>
      </c>
      <c r="C30" s="12" t="s">
        <v>15</v>
      </c>
      <c r="D30" s="12">
        <v>824</v>
      </c>
      <c r="E30" s="12">
        <v>80</v>
      </c>
      <c r="F30" s="12">
        <v>859</v>
      </c>
      <c r="G30" s="12"/>
      <c r="H30" s="12">
        <v>229685</v>
      </c>
      <c r="I30" s="12"/>
      <c r="K30" s="25"/>
    </row>
    <row r="31" spans="1:11" s="3" customFormat="1" ht="14.1" customHeight="1" x14ac:dyDescent="0.2">
      <c r="A31" s="19" t="s">
        <v>174</v>
      </c>
      <c r="B31" s="12">
        <v>46</v>
      </c>
      <c r="C31" s="12" t="s">
        <v>15</v>
      </c>
      <c r="D31" s="12">
        <v>8</v>
      </c>
      <c r="E31" s="12">
        <v>23</v>
      </c>
      <c r="F31" s="12">
        <v>15</v>
      </c>
      <c r="G31" s="12"/>
      <c r="H31" s="12">
        <v>48445</v>
      </c>
      <c r="I31" s="12"/>
      <c r="K31" s="25"/>
    </row>
    <row r="32" spans="1:11" s="3" customFormat="1" ht="14.1" customHeight="1" x14ac:dyDescent="0.2">
      <c r="A32" s="19" t="s">
        <v>175</v>
      </c>
      <c r="B32" s="12">
        <v>6440</v>
      </c>
      <c r="C32" s="12">
        <v>6604</v>
      </c>
      <c r="D32" s="12">
        <v>4564</v>
      </c>
      <c r="E32" s="12">
        <v>4403</v>
      </c>
      <c r="F32" s="12">
        <v>4355</v>
      </c>
      <c r="G32" s="12"/>
      <c r="H32" s="12">
        <v>395119</v>
      </c>
      <c r="I32" s="12"/>
      <c r="K32" s="25"/>
    </row>
    <row r="33" spans="1:17" ht="14.1" customHeight="1" x14ac:dyDescent="0.2">
      <c r="A33" s="40"/>
      <c r="B33" s="40"/>
      <c r="C33" s="40"/>
      <c r="D33" s="40"/>
      <c r="E33" s="40"/>
      <c r="F33" s="73"/>
      <c r="G33" s="40"/>
      <c r="H33" s="73"/>
    </row>
    <row r="34" spans="1:17" ht="14.1" customHeight="1" x14ac:dyDescent="0.2">
      <c r="A34" s="39" t="s">
        <v>183</v>
      </c>
      <c r="B34" s="12"/>
      <c r="C34" s="12"/>
      <c r="D34" s="12"/>
      <c r="E34" s="12"/>
      <c r="F34" s="12"/>
      <c r="G34" s="39"/>
      <c r="H34" s="12"/>
    </row>
    <row r="35" spans="1:17" ht="14.1" customHeight="1" x14ac:dyDescent="0.2">
      <c r="A35" s="47"/>
    </row>
    <row r="36" spans="1:17" ht="14.1" customHeight="1" x14ac:dyDescent="0.2">
      <c r="A36" s="47"/>
    </row>
    <row r="37" spans="1:17" s="3" customFormat="1" ht="14.1" customHeight="1" x14ac:dyDescent="0.2">
      <c r="A37" s="22" t="s">
        <v>212</v>
      </c>
      <c r="F37" s="26"/>
      <c r="H37" s="26"/>
    </row>
    <row r="38" spans="1:17" s="3" customFormat="1" ht="12" customHeight="1" x14ac:dyDescent="0.2">
      <c r="A38" s="22" t="s">
        <v>192</v>
      </c>
      <c r="F38" s="26"/>
      <c r="H38" s="26"/>
    </row>
    <row r="39" spans="1:17" s="3" customFormat="1" ht="14.1" customHeight="1" x14ac:dyDescent="0.2">
      <c r="A39" s="22"/>
      <c r="F39" s="26"/>
      <c r="H39" s="26"/>
    </row>
    <row r="40" spans="1:17" s="3" customFormat="1" ht="14.1" customHeight="1" x14ac:dyDescent="0.2">
      <c r="A40" s="70" t="s">
        <v>167</v>
      </c>
      <c r="F40" s="26"/>
      <c r="H40" s="26"/>
    </row>
    <row r="41" spans="1:17" ht="9.9499999999999993" customHeight="1" x14ac:dyDescent="0.2"/>
    <row r="42" spans="1:17" ht="14.1" customHeight="1" x14ac:dyDescent="0.2">
      <c r="A42" s="42"/>
      <c r="B42" s="42" t="s">
        <v>50</v>
      </c>
      <c r="C42" s="42"/>
      <c r="D42" s="42"/>
      <c r="E42" s="42"/>
      <c r="F42" s="55"/>
      <c r="G42" s="42"/>
      <c r="H42" s="42" t="s">
        <v>44</v>
      </c>
    </row>
    <row r="43" spans="1:17" ht="14.1" customHeight="1" x14ac:dyDescent="0.2">
      <c r="A43" s="61"/>
      <c r="B43" s="43">
        <v>2009</v>
      </c>
      <c r="C43" s="43">
        <v>2010</v>
      </c>
      <c r="D43" s="43">
        <v>2011</v>
      </c>
      <c r="E43" s="8">
        <v>2012</v>
      </c>
      <c r="F43" s="8">
        <v>2013</v>
      </c>
      <c r="G43" s="44"/>
      <c r="H43" s="8">
        <v>2013</v>
      </c>
    </row>
    <row r="44" spans="1:17" ht="14.1" customHeight="1" x14ac:dyDescent="0.2">
      <c r="E44" s="26"/>
    </row>
    <row r="45" spans="1:17" s="3" customFormat="1" ht="14.1" customHeight="1" x14ac:dyDescent="0.2">
      <c r="A45" s="23" t="s">
        <v>20</v>
      </c>
      <c r="B45" s="12">
        <v>29841</v>
      </c>
      <c r="C45" s="12">
        <v>16967</v>
      </c>
      <c r="D45" s="12">
        <v>13382</v>
      </c>
      <c r="E45" s="12">
        <v>9428</v>
      </c>
      <c r="F45" s="12">
        <v>9447</v>
      </c>
      <c r="G45" s="12"/>
      <c r="H45" s="12">
        <v>1658976</v>
      </c>
      <c r="I45" s="12"/>
      <c r="J45" s="155"/>
      <c r="K45" s="154"/>
      <c r="L45" s="154"/>
      <c r="N45" s="25"/>
      <c r="O45" s="25"/>
      <c r="P45" s="25"/>
      <c r="Q45" s="25"/>
    </row>
    <row r="46" spans="1:17" s="3" customFormat="1" ht="14.1" customHeight="1" x14ac:dyDescent="0.2">
      <c r="A46" s="19" t="s">
        <v>156</v>
      </c>
      <c r="B46" s="12">
        <v>2257</v>
      </c>
      <c r="C46" s="12">
        <v>1859</v>
      </c>
      <c r="D46" s="12">
        <v>1909</v>
      </c>
      <c r="E46" s="12">
        <v>1874</v>
      </c>
      <c r="F46" s="12">
        <v>1878</v>
      </c>
      <c r="G46" s="12"/>
      <c r="H46" s="12">
        <v>573315</v>
      </c>
      <c r="I46" s="12"/>
      <c r="J46" s="155"/>
      <c r="K46" s="154"/>
      <c r="L46" s="154"/>
    </row>
    <row r="47" spans="1:17" s="3" customFormat="1" ht="14.1" customHeight="1" x14ac:dyDescent="0.2">
      <c r="A47" s="19" t="s">
        <v>157</v>
      </c>
      <c r="B47" s="12">
        <v>11581</v>
      </c>
      <c r="C47" s="12">
        <v>7822</v>
      </c>
      <c r="D47" s="12">
        <v>7238</v>
      </c>
      <c r="E47" s="12">
        <v>6252</v>
      </c>
      <c r="F47" s="12">
        <v>6281</v>
      </c>
      <c r="G47" s="12"/>
      <c r="H47" s="12">
        <v>622708</v>
      </c>
      <c r="I47" s="12"/>
      <c r="J47"/>
      <c r="K47"/>
      <c r="L47"/>
    </row>
    <row r="48" spans="1:17" s="3" customFormat="1" ht="14.1" customHeight="1" x14ac:dyDescent="0.2">
      <c r="A48" s="19" t="s">
        <v>158</v>
      </c>
      <c r="B48" s="12" t="s">
        <v>15</v>
      </c>
      <c r="C48" s="12" t="s">
        <v>15</v>
      </c>
      <c r="D48" s="12" t="s">
        <v>15</v>
      </c>
      <c r="E48" s="12" t="s">
        <v>15</v>
      </c>
      <c r="F48" s="12" t="s">
        <v>15</v>
      </c>
      <c r="G48" s="12"/>
      <c r="H48" s="12">
        <v>572</v>
      </c>
      <c r="I48" s="12"/>
      <c r="J48"/>
      <c r="K48"/>
      <c r="L48"/>
    </row>
    <row r="49" spans="1:12" s="3" customFormat="1" ht="14.1" customHeight="1" x14ac:dyDescent="0.2">
      <c r="A49" s="19" t="s">
        <v>159</v>
      </c>
      <c r="B49" s="12">
        <v>1194</v>
      </c>
      <c r="C49" s="12">
        <v>1042</v>
      </c>
      <c r="D49" s="12">
        <v>911</v>
      </c>
      <c r="E49" s="12">
        <v>775</v>
      </c>
      <c r="F49" s="12">
        <v>756</v>
      </c>
      <c r="G49" s="12"/>
      <c r="H49" s="12">
        <v>319768</v>
      </c>
      <c r="I49" s="12"/>
      <c r="J49"/>
      <c r="K49"/>
      <c r="L49"/>
    </row>
    <row r="50" spans="1:12" s="3" customFormat="1" ht="14.1" customHeight="1" x14ac:dyDescent="0.2">
      <c r="A50" s="19" t="s">
        <v>160</v>
      </c>
      <c r="B50" s="12">
        <v>14687</v>
      </c>
      <c r="C50" s="12">
        <v>6198</v>
      </c>
      <c r="D50" s="12">
        <v>3245</v>
      </c>
      <c r="E50" s="12">
        <v>457</v>
      </c>
      <c r="F50" s="12">
        <v>527</v>
      </c>
      <c r="G50" s="12"/>
      <c r="H50" s="12">
        <v>122811</v>
      </c>
      <c r="I50" s="12"/>
      <c r="J50"/>
      <c r="K50"/>
      <c r="L50"/>
    </row>
    <row r="51" spans="1:12" s="3" customFormat="1" ht="14.1" customHeight="1" x14ac:dyDescent="0.2">
      <c r="A51" s="19" t="s">
        <v>161</v>
      </c>
      <c r="B51" s="12">
        <v>122</v>
      </c>
      <c r="C51" s="12">
        <v>47</v>
      </c>
      <c r="D51" s="12">
        <v>79</v>
      </c>
      <c r="E51" s="12">
        <v>70</v>
      </c>
      <c r="F51" s="12">
        <v>4</v>
      </c>
      <c r="G51" s="12"/>
      <c r="H51" s="12">
        <v>17837</v>
      </c>
      <c r="I51" s="12"/>
      <c r="J51"/>
      <c r="K51"/>
      <c r="L51"/>
    </row>
    <row r="52" spans="1:12" s="3" customFormat="1" ht="14.1" customHeight="1" x14ac:dyDescent="0.2">
      <c r="A52" s="19" t="s">
        <v>162</v>
      </c>
      <c r="B52" s="12" t="s">
        <v>15</v>
      </c>
      <c r="C52" s="12" t="s">
        <v>15</v>
      </c>
      <c r="D52" s="12" t="s">
        <v>15</v>
      </c>
      <c r="E52" s="12" t="s">
        <v>15</v>
      </c>
      <c r="F52" s="12" t="s">
        <v>15</v>
      </c>
      <c r="G52" s="12"/>
      <c r="H52" s="12">
        <v>1965</v>
      </c>
      <c r="I52" s="12"/>
      <c r="J52"/>
      <c r="K52"/>
      <c r="L52"/>
    </row>
    <row r="53" spans="1:12" ht="14.1" customHeight="1" x14ac:dyDescent="0.2">
      <c r="A53" s="40"/>
      <c r="B53" s="40"/>
      <c r="C53" s="40"/>
      <c r="D53" s="40"/>
      <c r="E53" s="40"/>
      <c r="F53" s="73"/>
      <c r="G53" s="40"/>
      <c r="H53" s="73"/>
    </row>
    <row r="54" spans="1:12" ht="14.1" customHeight="1" x14ac:dyDescent="0.2">
      <c r="A54" s="39" t="s">
        <v>183</v>
      </c>
      <c r="B54" s="12"/>
      <c r="C54" s="12"/>
      <c r="D54" s="12"/>
      <c r="E54" s="12"/>
      <c r="F54" s="12"/>
      <c r="G54" s="39"/>
      <c r="H54" s="12"/>
    </row>
    <row r="55" spans="1:12" ht="12" customHeight="1" x14ac:dyDescent="0.2">
      <c r="A55" s="71" t="s">
        <v>449</v>
      </c>
    </row>
    <row r="56" spans="1:12" x14ac:dyDescent="0.2">
      <c r="A56" s="71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2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36.7109375" style="29" customWidth="1"/>
    <col min="2" max="6" width="8.28515625" style="29" customWidth="1"/>
    <col min="7" max="7" width="4.28515625" style="29" customWidth="1"/>
    <col min="8" max="8" width="9.7109375" style="29" customWidth="1"/>
    <col min="9" max="12" width="11.42578125" style="29" customWidth="1"/>
    <col min="13" max="16383" width="11.42578125" style="29"/>
    <col min="16384" max="16384" width="14.85546875" style="29" customWidth="1"/>
  </cols>
  <sheetData>
    <row r="1" spans="1:12" s="3" customFormat="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2" s="3" customFormat="1" ht="14.1" customHeight="1" x14ac:dyDescent="0.2">
      <c r="A2" s="60"/>
      <c r="B2" s="60"/>
      <c r="C2" s="60"/>
      <c r="D2" s="60"/>
      <c r="E2" s="60"/>
      <c r="F2" s="60"/>
      <c r="G2" s="60"/>
      <c r="H2" s="60"/>
      <c r="K2" s="123" t="s">
        <v>257</v>
      </c>
    </row>
    <row r="3" spans="1:12" s="3" customFormat="1" ht="14.1" customHeight="1" x14ac:dyDescent="0.2">
      <c r="A3" s="22" t="s">
        <v>451</v>
      </c>
    </row>
    <row r="4" spans="1:12" s="3" customFormat="1" ht="12" customHeight="1" x14ac:dyDescent="0.2">
      <c r="A4" s="22" t="s">
        <v>453</v>
      </c>
    </row>
    <row r="5" spans="1:12" s="3" customFormat="1" ht="14.1" customHeight="1" x14ac:dyDescent="0.2">
      <c r="A5" s="22"/>
    </row>
    <row r="6" spans="1:12" ht="14.1" customHeight="1" x14ac:dyDescent="0.2">
      <c r="A6" s="70" t="s">
        <v>450</v>
      </c>
    </row>
    <row r="7" spans="1:12" s="47" customFormat="1" ht="9.9499999999999993" customHeight="1" x14ac:dyDescent="0.15"/>
    <row r="8" spans="1:12" ht="14.1" customHeight="1" x14ac:dyDescent="0.2">
      <c r="A8" s="42"/>
      <c r="B8" s="42" t="s">
        <v>50</v>
      </c>
      <c r="C8" s="42"/>
      <c r="D8" s="42"/>
      <c r="E8" s="42"/>
      <c r="F8" s="55"/>
      <c r="G8" s="42"/>
      <c r="H8" s="42" t="s">
        <v>44</v>
      </c>
    </row>
    <row r="9" spans="1:12" ht="14.1" customHeight="1" x14ac:dyDescent="0.2">
      <c r="A9" s="61"/>
      <c r="B9" s="43">
        <v>2010</v>
      </c>
      <c r="C9" s="43">
        <v>2011</v>
      </c>
      <c r="D9" s="8">
        <v>2012</v>
      </c>
      <c r="E9" s="43">
        <v>2013</v>
      </c>
      <c r="F9" s="43">
        <v>2014</v>
      </c>
      <c r="G9" s="61"/>
      <c r="H9" s="43">
        <v>2014</v>
      </c>
    </row>
    <row r="10" spans="1:12" s="75" customFormat="1" ht="14.1" customHeight="1" x14ac:dyDescent="0.2">
      <c r="A10" s="74"/>
      <c r="B10" s="74"/>
      <c r="C10" s="74"/>
      <c r="D10" s="74"/>
      <c r="E10" s="74"/>
      <c r="F10" s="74"/>
      <c r="H10" s="74"/>
    </row>
    <row r="11" spans="1:12" s="47" customFormat="1" ht="14.1" customHeight="1" x14ac:dyDescent="0.15">
      <c r="A11" s="76" t="s">
        <v>20</v>
      </c>
      <c r="B11" s="77">
        <v>234</v>
      </c>
      <c r="C11" s="77">
        <v>238</v>
      </c>
      <c r="D11" s="77">
        <v>261</v>
      </c>
      <c r="E11" s="77">
        <v>197</v>
      </c>
      <c r="F11" s="77">
        <v>250</v>
      </c>
      <c r="H11" s="77">
        <v>26179</v>
      </c>
      <c r="I11" s="77"/>
      <c r="L11" s="77"/>
    </row>
    <row r="12" spans="1:12" s="47" customFormat="1" ht="14.1" customHeight="1" x14ac:dyDescent="0.15">
      <c r="A12" s="10" t="s">
        <v>163</v>
      </c>
      <c r="B12" s="77">
        <v>149</v>
      </c>
      <c r="C12" s="77">
        <v>156</v>
      </c>
      <c r="D12" s="77">
        <v>146</v>
      </c>
      <c r="E12" s="77">
        <v>133</v>
      </c>
      <c r="F12" s="77">
        <v>172</v>
      </c>
      <c r="H12" s="77">
        <v>19235</v>
      </c>
      <c r="I12" s="77"/>
      <c r="J12" s="77"/>
      <c r="L12" s="77"/>
    </row>
    <row r="13" spans="1:12" s="47" customFormat="1" ht="14.1" customHeight="1" x14ac:dyDescent="0.15">
      <c r="A13" s="10" t="s">
        <v>181</v>
      </c>
      <c r="B13" s="77">
        <v>36</v>
      </c>
      <c r="C13" s="77">
        <v>57</v>
      </c>
      <c r="D13" s="77">
        <v>67</v>
      </c>
      <c r="E13" s="77">
        <v>35</v>
      </c>
      <c r="F13" s="77">
        <v>46</v>
      </c>
      <c r="H13" s="77">
        <v>4403</v>
      </c>
      <c r="I13" s="77"/>
      <c r="J13" s="77"/>
      <c r="L13" s="77"/>
    </row>
    <row r="14" spans="1:12" s="47" customFormat="1" ht="14.1" customHeight="1" x14ac:dyDescent="0.15">
      <c r="A14" s="10" t="s">
        <v>164</v>
      </c>
      <c r="B14" s="77">
        <v>32</v>
      </c>
      <c r="C14" s="77">
        <v>14</v>
      </c>
      <c r="D14" s="77">
        <v>33</v>
      </c>
      <c r="E14" s="77">
        <v>26</v>
      </c>
      <c r="F14" s="77">
        <v>26</v>
      </c>
      <c r="H14" s="77">
        <v>1786</v>
      </c>
      <c r="I14" s="77"/>
      <c r="L14" s="77"/>
    </row>
    <row r="15" spans="1:12" s="47" customFormat="1" ht="14.1" customHeight="1" x14ac:dyDescent="0.15">
      <c r="A15" s="10" t="s">
        <v>12</v>
      </c>
      <c r="B15" s="77">
        <v>17</v>
      </c>
      <c r="C15" s="77">
        <v>11</v>
      </c>
      <c r="D15" s="77">
        <v>15</v>
      </c>
      <c r="E15" s="77">
        <v>3</v>
      </c>
      <c r="F15" s="77">
        <v>6</v>
      </c>
      <c r="H15" s="77">
        <v>755</v>
      </c>
      <c r="I15" s="77"/>
    </row>
    <row r="16" spans="1:12" s="47" customFormat="1" ht="14.1" customHeight="1" x14ac:dyDescent="0.15">
      <c r="A16" s="40"/>
      <c r="B16" s="40"/>
      <c r="C16" s="40"/>
      <c r="D16" s="40"/>
      <c r="E16" s="40"/>
      <c r="F16" s="40"/>
      <c r="G16" s="40"/>
      <c r="H16" s="40"/>
    </row>
    <row r="17" spans="1:11" s="47" customFormat="1" ht="14.1" customHeight="1" x14ac:dyDescent="0.15">
      <c r="A17" s="39" t="s">
        <v>183</v>
      </c>
      <c r="B17" s="12"/>
      <c r="C17" s="12"/>
      <c r="D17" s="12"/>
      <c r="E17" s="12"/>
      <c r="F17" s="12"/>
      <c r="G17" s="12"/>
      <c r="H17" s="12"/>
    </row>
    <row r="18" spans="1:11" s="47" customFormat="1" ht="14.1" customHeight="1" x14ac:dyDescent="0.15"/>
    <row r="19" spans="1:11" s="3" customFormat="1" ht="14.1" customHeight="1" x14ac:dyDescent="0.2">
      <c r="A19" s="60"/>
      <c r="B19" s="60"/>
      <c r="C19" s="60"/>
      <c r="D19" s="60"/>
      <c r="E19" s="60"/>
      <c r="F19" s="60"/>
      <c r="H19" s="60"/>
    </row>
    <row r="20" spans="1:11" s="3" customFormat="1" ht="14.1" customHeight="1" x14ac:dyDescent="0.2">
      <c r="A20" s="60"/>
      <c r="B20" s="60"/>
      <c r="C20" s="60"/>
      <c r="D20" s="60"/>
      <c r="E20" s="60"/>
      <c r="F20" s="60"/>
      <c r="H20" s="60"/>
    </row>
    <row r="21" spans="1:11" s="3" customFormat="1" ht="14.1" customHeight="1" x14ac:dyDescent="0.2">
      <c r="A21" s="60"/>
      <c r="B21" s="60"/>
      <c r="C21" s="60"/>
      <c r="D21" s="60"/>
      <c r="E21" s="60"/>
      <c r="F21" s="60"/>
      <c r="H21" s="60"/>
    </row>
    <row r="22" spans="1:11" s="3" customFormat="1" ht="14.1" customHeight="1" x14ac:dyDescent="0.2">
      <c r="A22" s="60"/>
      <c r="B22" s="60"/>
      <c r="C22" s="60"/>
      <c r="D22" s="60"/>
      <c r="E22" s="60"/>
      <c r="F22" s="60"/>
      <c r="H22" s="60"/>
    </row>
    <row r="23" spans="1:11" s="3" customFormat="1" ht="14.1" customHeight="1" x14ac:dyDescent="0.2">
      <c r="A23" s="60"/>
      <c r="B23" s="60"/>
      <c r="C23" s="60"/>
      <c r="D23" s="60"/>
      <c r="E23" s="60"/>
      <c r="F23" s="60"/>
      <c r="G23" s="60"/>
      <c r="H23" s="60"/>
    </row>
    <row r="24" spans="1:11" s="3" customFormat="1" ht="14.1" customHeight="1" x14ac:dyDescent="0.2">
      <c r="A24" s="22" t="s">
        <v>452</v>
      </c>
    </row>
    <row r="25" spans="1:11" s="3" customFormat="1" ht="12" customHeight="1" x14ac:dyDescent="0.2">
      <c r="A25" s="22" t="s">
        <v>454</v>
      </c>
    </row>
    <row r="26" spans="1:11" s="3" customFormat="1" ht="14.1" customHeight="1" x14ac:dyDescent="0.2">
      <c r="A26" s="22"/>
    </row>
    <row r="27" spans="1:11" ht="14.1" customHeight="1" x14ac:dyDescent="0.2">
      <c r="A27" s="70" t="s">
        <v>168</v>
      </c>
    </row>
    <row r="28" spans="1:11" s="47" customFormat="1" ht="9.9499999999999993" customHeight="1" x14ac:dyDescent="0.15"/>
    <row r="29" spans="1:11" ht="14.1" customHeight="1" x14ac:dyDescent="0.2">
      <c r="A29" s="42"/>
      <c r="B29" s="42" t="s">
        <v>50</v>
      </c>
      <c r="C29" s="42"/>
      <c r="D29" s="42"/>
      <c r="E29" s="42"/>
      <c r="F29" s="55"/>
      <c r="G29" s="42"/>
      <c r="H29" s="42" t="s">
        <v>44</v>
      </c>
    </row>
    <row r="30" spans="1:11" ht="14.1" customHeight="1" x14ac:dyDescent="0.2">
      <c r="A30" s="61"/>
      <c r="B30" s="43">
        <v>2010</v>
      </c>
      <c r="C30" s="8">
        <v>2011</v>
      </c>
      <c r="D30" s="8">
        <v>2012</v>
      </c>
      <c r="E30" s="43">
        <v>2013</v>
      </c>
      <c r="F30" s="43">
        <v>2014</v>
      </c>
      <c r="G30" s="61"/>
      <c r="H30" s="43">
        <v>2014</v>
      </c>
    </row>
    <row r="31" spans="1:11" s="47" customFormat="1" ht="14.1" customHeight="1" x14ac:dyDescent="0.15"/>
    <row r="32" spans="1:11" s="47" customFormat="1" ht="14.1" customHeight="1" x14ac:dyDescent="0.15">
      <c r="A32" s="47" t="s">
        <v>20</v>
      </c>
      <c r="B32" s="77">
        <v>344</v>
      </c>
      <c r="C32" s="77">
        <v>311</v>
      </c>
      <c r="D32" s="77">
        <v>348</v>
      </c>
      <c r="E32" s="77">
        <v>262</v>
      </c>
      <c r="F32" s="77">
        <v>368</v>
      </c>
      <c r="H32" s="77">
        <v>32223</v>
      </c>
      <c r="K32" s="77"/>
    </row>
    <row r="33" spans="1:11" s="47" customFormat="1" ht="14.1" customHeight="1" x14ac:dyDescent="0.15">
      <c r="A33" s="78" t="s">
        <v>165</v>
      </c>
      <c r="B33" s="77">
        <v>314</v>
      </c>
      <c r="C33" s="77">
        <v>294</v>
      </c>
      <c r="D33" s="77">
        <v>323</v>
      </c>
      <c r="E33" s="77">
        <v>250</v>
      </c>
      <c r="F33" s="77">
        <v>337</v>
      </c>
      <c r="H33" s="77">
        <v>31356</v>
      </c>
      <c r="I33" s="77"/>
      <c r="K33" s="77"/>
    </row>
    <row r="34" spans="1:11" s="47" customFormat="1" ht="14.1" customHeight="1" x14ac:dyDescent="0.15">
      <c r="A34" s="78" t="s">
        <v>166</v>
      </c>
      <c r="B34" s="77">
        <v>30</v>
      </c>
      <c r="C34" s="77">
        <v>17</v>
      </c>
      <c r="D34" s="77">
        <v>25</v>
      </c>
      <c r="E34" s="77">
        <v>12</v>
      </c>
      <c r="F34" s="77">
        <v>31</v>
      </c>
      <c r="H34" s="77">
        <v>867</v>
      </c>
    </row>
    <row r="35" spans="1:11" ht="14.1" customHeight="1" x14ac:dyDescent="0.2">
      <c r="A35" s="40"/>
      <c r="B35" s="40"/>
      <c r="C35" s="40"/>
      <c r="D35" s="40"/>
      <c r="E35" s="40"/>
      <c r="F35" s="40"/>
      <c r="G35" s="40"/>
      <c r="H35" s="40"/>
    </row>
    <row r="36" spans="1:11" ht="14.1" customHeight="1" x14ac:dyDescent="0.2">
      <c r="A36" s="39" t="s">
        <v>183</v>
      </c>
      <c r="B36" s="12"/>
      <c r="C36" s="12"/>
      <c r="D36" s="12"/>
      <c r="E36" s="12"/>
      <c r="F36" s="12"/>
      <c r="G36" s="12"/>
      <c r="H36" s="12"/>
    </row>
  </sheetData>
  <phoneticPr fontId="1" type="noConversion"/>
  <hyperlinks>
    <hyperlink ref="K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M310"/>
  <sheetViews>
    <sheetView zoomScaleNormal="100" workbookViewId="0">
      <selection activeCell="K41" sqref="K41"/>
    </sheetView>
  </sheetViews>
  <sheetFormatPr baseColWidth="10" defaultColWidth="11.42578125" defaultRowHeight="0" customHeight="1" zeroHeight="1" x14ac:dyDescent="0.2"/>
  <cols>
    <col min="1" max="1" width="27.28515625" style="3" customWidth="1"/>
    <col min="2" max="4" width="10.140625" style="3" customWidth="1"/>
    <col min="5" max="5" width="4" style="3" customWidth="1"/>
    <col min="6" max="8" width="10.140625" style="3" customWidth="1"/>
    <col min="9" max="9" width="11.42578125" style="3" customWidth="1"/>
    <col min="10" max="16382" width="11.42578125" style="3"/>
    <col min="16383" max="16384" width="14" style="3" customWidth="1"/>
  </cols>
  <sheetData>
    <row r="1" spans="1:13" ht="14.1" customHeight="1" thickBot="1" x14ac:dyDescent="0.25">
      <c r="A1" s="1" t="s">
        <v>216</v>
      </c>
      <c r="B1" s="1"/>
      <c r="C1" s="1"/>
      <c r="D1" s="2"/>
      <c r="E1" s="2"/>
      <c r="F1" s="2"/>
      <c r="G1" s="2"/>
      <c r="H1" s="2"/>
    </row>
    <row r="2" spans="1:13" ht="14.1" customHeight="1" x14ac:dyDescent="0.2">
      <c r="J2" s="123" t="s">
        <v>257</v>
      </c>
    </row>
    <row r="3" spans="1:13" ht="14.1" customHeight="1" x14ac:dyDescent="0.2">
      <c r="A3" s="22" t="s">
        <v>520</v>
      </c>
      <c r="B3" s="22"/>
      <c r="C3" s="22"/>
    </row>
    <row r="4" spans="1:13" ht="14.1" customHeight="1" x14ac:dyDescent="0.2">
      <c r="A4" s="5"/>
      <c r="B4" s="5"/>
      <c r="C4" s="5"/>
      <c r="D4" s="6"/>
      <c r="E4" s="6"/>
    </row>
    <row r="5" spans="1:13" ht="14.1" customHeight="1" x14ac:dyDescent="0.2">
      <c r="A5" s="130"/>
      <c r="B5" s="124" t="s">
        <v>273</v>
      </c>
      <c r="C5" s="124"/>
      <c r="D5" s="124"/>
      <c r="E5" s="130"/>
      <c r="F5" s="124" t="s">
        <v>272</v>
      </c>
      <c r="G5" s="124"/>
      <c r="H5" s="124"/>
    </row>
    <row r="6" spans="1:13" s="9" customFormat="1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3" ht="14.1" customHeight="1" x14ac:dyDescent="0.2">
      <c r="A7" s="19"/>
      <c r="B7" s="19"/>
      <c r="C7" s="19"/>
    </row>
    <row r="8" spans="1:13" ht="14.1" customHeight="1" x14ac:dyDescent="0.2">
      <c r="A8" s="23" t="s">
        <v>260</v>
      </c>
      <c r="B8" s="12">
        <v>12031</v>
      </c>
      <c r="C8" s="12">
        <v>6127</v>
      </c>
      <c r="D8" s="12">
        <v>5904</v>
      </c>
      <c r="E8" s="12"/>
      <c r="F8" s="12">
        <v>11979</v>
      </c>
      <c r="G8" s="12">
        <v>6113</v>
      </c>
      <c r="H8" s="12">
        <v>5866</v>
      </c>
    </row>
    <row r="9" spans="1:13" ht="14.1" customHeight="1" x14ac:dyDescent="0.2">
      <c r="A9" s="24" t="s">
        <v>298</v>
      </c>
      <c r="B9" s="12">
        <v>3430</v>
      </c>
      <c r="C9" s="12">
        <v>1798</v>
      </c>
      <c r="D9" s="12">
        <v>1632</v>
      </c>
      <c r="E9" s="12"/>
      <c r="F9" s="12">
        <v>3372</v>
      </c>
      <c r="G9" s="12">
        <v>1771</v>
      </c>
      <c r="H9" s="12">
        <v>1601</v>
      </c>
      <c r="J9" s="116"/>
      <c r="K9" s="116"/>
      <c r="M9" s="116"/>
    </row>
    <row r="10" spans="1:13" ht="14.1" customHeight="1" x14ac:dyDescent="0.2">
      <c r="A10" s="19" t="s">
        <v>299</v>
      </c>
      <c r="B10" s="12">
        <v>3173</v>
      </c>
      <c r="C10" s="12">
        <v>1654</v>
      </c>
      <c r="D10" s="12">
        <v>1519</v>
      </c>
      <c r="E10" s="12"/>
      <c r="F10" s="12">
        <v>3186</v>
      </c>
      <c r="G10" s="12">
        <v>1669</v>
      </c>
      <c r="H10" s="12">
        <v>1517</v>
      </c>
      <c r="J10" s="116"/>
      <c r="K10" s="116"/>
      <c r="M10" s="116"/>
    </row>
    <row r="11" spans="1:13" ht="14.1" customHeight="1" x14ac:dyDescent="0.2">
      <c r="A11" s="19" t="s">
        <v>300</v>
      </c>
      <c r="B11" s="12">
        <v>2897</v>
      </c>
      <c r="C11" s="12">
        <v>1431</v>
      </c>
      <c r="D11" s="12">
        <v>1466</v>
      </c>
      <c r="E11" s="12"/>
      <c r="F11" s="12">
        <v>2881</v>
      </c>
      <c r="G11" s="12">
        <v>1419</v>
      </c>
      <c r="H11" s="12">
        <v>1462</v>
      </c>
      <c r="J11" s="116"/>
      <c r="K11" s="116"/>
      <c r="M11" s="116"/>
    </row>
    <row r="12" spans="1:13" ht="14.1" customHeight="1" x14ac:dyDescent="0.2">
      <c r="A12" s="19" t="s">
        <v>301</v>
      </c>
      <c r="B12" s="12">
        <v>2531</v>
      </c>
      <c r="C12" s="12">
        <v>1244</v>
      </c>
      <c r="D12" s="12">
        <v>1287</v>
      </c>
      <c r="E12" s="12"/>
      <c r="F12" s="12">
        <v>2540</v>
      </c>
      <c r="G12" s="12">
        <v>1254</v>
      </c>
      <c r="H12" s="12">
        <v>1286</v>
      </c>
      <c r="J12" s="116"/>
      <c r="K12" s="116"/>
      <c r="M12" s="116"/>
    </row>
    <row r="13" spans="1:13" ht="14.1" customHeight="1" x14ac:dyDescent="0.2">
      <c r="B13" s="12" t="s">
        <v>146</v>
      </c>
      <c r="C13" s="12" t="s">
        <v>146</v>
      </c>
      <c r="D13" s="12" t="s">
        <v>146</v>
      </c>
      <c r="E13" s="12"/>
      <c r="F13" s="12" t="s">
        <v>146</v>
      </c>
      <c r="G13" s="12" t="s">
        <v>146</v>
      </c>
      <c r="H13" s="12" t="s">
        <v>146</v>
      </c>
    </row>
    <row r="14" spans="1:13" ht="14.1" customHeight="1" x14ac:dyDescent="0.2">
      <c r="A14" s="23" t="s">
        <v>25</v>
      </c>
      <c r="B14" s="12">
        <v>7494</v>
      </c>
      <c r="C14" s="12">
        <v>3826</v>
      </c>
      <c r="D14" s="12">
        <v>3668</v>
      </c>
      <c r="E14" s="12"/>
      <c r="F14" s="12">
        <v>7352</v>
      </c>
      <c r="G14" s="12">
        <v>3739</v>
      </c>
      <c r="H14" s="12">
        <v>3613</v>
      </c>
      <c r="L14" s="116"/>
    </row>
    <row r="15" spans="1:13" ht="14.1" customHeight="1" x14ac:dyDescent="0.2">
      <c r="A15" s="19" t="s">
        <v>298</v>
      </c>
      <c r="B15" s="12">
        <v>2190</v>
      </c>
      <c r="C15" s="12">
        <v>1179</v>
      </c>
      <c r="D15" s="12">
        <v>1011</v>
      </c>
      <c r="E15" s="12"/>
      <c r="F15" s="12">
        <v>2104</v>
      </c>
      <c r="G15" s="12">
        <v>1119</v>
      </c>
      <c r="H15" s="12">
        <v>985</v>
      </c>
      <c r="L15" s="116"/>
    </row>
    <row r="16" spans="1:13" ht="14.1" customHeight="1" x14ac:dyDescent="0.2">
      <c r="A16" s="19" t="s">
        <v>299</v>
      </c>
      <c r="B16" s="12">
        <v>1963</v>
      </c>
      <c r="C16" s="12">
        <v>1016</v>
      </c>
      <c r="D16" s="12">
        <v>947</v>
      </c>
      <c r="E16" s="12"/>
      <c r="F16" s="12">
        <v>1952</v>
      </c>
      <c r="G16" s="12">
        <v>1040</v>
      </c>
      <c r="H16" s="12">
        <v>912</v>
      </c>
      <c r="L16" s="116"/>
    </row>
    <row r="17" spans="1:12" ht="14.1" customHeight="1" x14ac:dyDescent="0.2">
      <c r="A17" s="19" t="s">
        <v>300</v>
      </c>
      <c r="B17" s="12">
        <v>1800</v>
      </c>
      <c r="C17" s="12">
        <v>870</v>
      </c>
      <c r="D17" s="12">
        <v>930</v>
      </c>
      <c r="E17" s="12"/>
      <c r="F17" s="12">
        <v>1740</v>
      </c>
      <c r="G17" s="12">
        <v>834</v>
      </c>
      <c r="H17" s="12">
        <v>906</v>
      </c>
      <c r="L17" s="116"/>
    </row>
    <row r="18" spans="1:12" ht="14.1" customHeight="1" x14ac:dyDescent="0.2">
      <c r="A18" s="19" t="s">
        <v>301</v>
      </c>
      <c r="B18" s="12">
        <v>1541</v>
      </c>
      <c r="C18" s="12">
        <v>761</v>
      </c>
      <c r="D18" s="12">
        <v>780</v>
      </c>
      <c r="E18" s="12"/>
      <c r="F18" s="12">
        <v>1556</v>
      </c>
      <c r="G18" s="12">
        <v>746</v>
      </c>
      <c r="H18" s="12">
        <v>810</v>
      </c>
      <c r="L18" s="116"/>
    </row>
    <row r="19" spans="1:12" ht="14.1" customHeight="1" x14ac:dyDescent="0.2">
      <c r="B19" s="12" t="s">
        <v>146</v>
      </c>
      <c r="C19" s="12" t="s">
        <v>146</v>
      </c>
      <c r="D19" s="12" t="s">
        <v>146</v>
      </c>
      <c r="E19" s="12"/>
      <c r="F19" s="12" t="s">
        <v>146</v>
      </c>
      <c r="G19" s="12" t="s">
        <v>146</v>
      </c>
      <c r="H19" s="12" t="s">
        <v>146</v>
      </c>
      <c r="L19" s="116"/>
    </row>
    <row r="20" spans="1:12" ht="14.1" customHeight="1" x14ac:dyDescent="0.2">
      <c r="A20" s="23" t="s">
        <v>26</v>
      </c>
      <c r="B20" s="12">
        <v>4537</v>
      </c>
      <c r="C20" s="12">
        <v>2301</v>
      </c>
      <c r="D20" s="12">
        <v>2236</v>
      </c>
      <c r="E20" s="12"/>
      <c r="F20" s="12">
        <v>4627</v>
      </c>
      <c r="G20" s="12">
        <v>2374</v>
      </c>
      <c r="H20" s="12">
        <v>2253</v>
      </c>
      <c r="L20" s="116"/>
    </row>
    <row r="21" spans="1:12" ht="14.1" customHeight="1" x14ac:dyDescent="0.2">
      <c r="A21" s="19" t="s">
        <v>298</v>
      </c>
      <c r="B21" s="12">
        <v>1240</v>
      </c>
      <c r="C21" s="12">
        <v>619</v>
      </c>
      <c r="D21" s="12">
        <v>621</v>
      </c>
      <c r="E21" s="12"/>
      <c r="F21" s="12">
        <v>1268</v>
      </c>
      <c r="G21" s="12">
        <v>652</v>
      </c>
      <c r="H21" s="12">
        <v>616</v>
      </c>
      <c r="I21" s="25"/>
    </row>
    <row r="22" spans="1:12" ht="14.1" customHeight="1" x14ac:dyDescent="0.2">
      <c r="A22" s="19" t="s">
        <v>299</v>
      </c>
      <c r="B22" s="12">
        <v>1210</v>
      </c>
      <c r="C22" s="12">
        <v>638</v>
      </c>
      <c r="D22" s="12">
        <v>572</v>
      </c>
      <c r="E22" s="12"/>
      <c r="F22" s="12">
        <v>1234</v>
      </c>
      <c r="G22" s="12">
        <v>629</v>
      </c>
      <c r="H22" s="12">
        <v>605</v>
      </c>
    </row>
    <row r="23" spans="1:12" ht="14.1" customHeight="1" x14ac:dyDescent="0.2">
      <c r="A23" s="19" t="s">
        <v>300</v>
      </c>
      <c r="B23" s="12">
        <v>1097</v>
      </c>
      <c r="C23" s="12">
        <v>561</v>
      </c>
      <c r="D23" s="12">
        <v>536</v>
      </c>
      <c r="E23" s="12"/>
      <c r="F23" s="12">
        <v>1141</v>
      </c>
      <c r="G23" s="12">
        <v>585</v>
      </c>
      <c r="H23" s="12">
        <v>556</v>
      </c>
    </row>
    <row r="24" spans="1:12" ht="14.1" customHeight="1" x14ac:dyDescent="0.2">
      <c r="A24" s="19" t="s">
        <v>301</v>
      </c>
      <c r="B24" s="12">
        <v>990</v>
      </c>
      <c r="C24" s="12">
        <v>483</v>
      </c>
      <c r="D24" s="12">
        <v>507</v>
      </c>
      <c r="E24" s="12"/>
      <c r="F24" s="12">
        <v>984</v>
      </c>
      <c r="G24" s="12">
        <v>508</v>
      </c>
      <c r="H24" s="12">
        <v>476</v>
      </c>
    </row>
    <row r="25" spans="1:12" ht="14.1" customHeight="1" x14ac:dyDescent="0.2">
      <c r="A25" s="17"/>
      <c r="B25" s="17"/>
      <c r="C25" s="17"/>
      <c r="D25" s="17"/>
      <c r="E25" s="17"/>
      <c r="F25" s="17"/>
      <c r="G25" s="125"/>
      <c r="H25" s="133"/>
    </row>
    <row r="26" spans="1:12" ht="14.1" customHeight="1" x14ac:dyDescent="0.2">
      <c r="A26" s="18" t="s">
        <v>275</v>
      </c>
    </row>
    <row r="27" spans="1:12" ht="14.1" customHeight="1" x14ac:dyDescent="0.2">
      <c r="A27" s="19"/>
      <c r="B27" s="19"/>
      <c r="C27" s="19"/>
      <c r="D27" s="12"/>
      <c r="E27" s="15"/>
      <c r="G27" s="117"/>
    </row>
    <row r="28" spans="1:12" ht="13.5" customHeight="1" x14ac:dyDescent="0.2">
      <c r="A28" s="19"/>
      <c r="B28" s="19"/>
      <c r="C28" s="19"/>
      <c r="D28" s="12"/>
      <c r="E28" s="15"/>
      <c r="G28" s="117"/>
    </row>
    <row r="29" spans="1:12" ht="13.5" customHeight="1" x14ac:dyDescent="0.2">
      <c r="A29" s="19"/>
      <c r="B29" s="19"/>
      <c r="C29" s="19"/>
      <c r="D29" s="12"/>
      <c r="E29" s="15"/>
      <c r="G29" s="117"/>
    </row>
    <row r="30" spans="1:12" ht="13.5" customHeight="1" x14ac:dyDescent="0.2">
      <c r="A30" s="19"/>
      <c r="B30" s="19"/>
      <c r="C30" s="19"/>
      <c r="D30" s="12"/>
      <c r="E30" s="15"/>
      <c r="G30" s="117"/>
    </row>
    <row r="31" spans="1:12" ht="13.5" customHeight="1" x14ac:dyDescent="0.2">
      <c r="A31" s="19"/>
      <c r="B31" s="19"/>
      <c r="C31" s="19"/>
      <c r="D31" s="12"/>
      <c r="E31" s="15"/>
      <c r="G31" s="117"/>
    </row>
    <row r="32" spans="1:12" ht="13.5" customHeight="1" x14ac:dyDescent="0.2">
      <c r="A32" s="19"/>
      <c r="B32" s="19"/>
      <c r="C32" s="19"/>
      <c r="D32" s="12"/>
      <c r="E32" s="15"/>
      <c r="G32" s="117"/>
    </row>
    <row r="33" spans="1:7" ht="13.5" customHeight="1" x14ac:dyDescent="0.2">
      <c r="A33" s="19"/>
      <c r="B33" s="19"/>
      <c r="C33" s="19"/>
      <c r="D33" s="12"/>
      <c r="E33" s="15"/>
      <c r="G33" s="117"/>
    </row>
    <row r="34" spans="1:7" ht="13.5" customHeight="1" x14ac:dyDescent="0.2">
      <c r="A34" s="19"/>
      <c r="B34" s="19"/>
      <c r="C34" s="19"/>
      <c r="D34" s="12"/>
      <c r="E34" s="15"/>
      <c r="G34" s="117"/>
    </row>
    <row r="35" spans="1:7" ht="13.5" customHeight="1" x14ac:dyDescent="0.2">
      <c r="A35" s="19"/>
      <c r="B35" s="19"/>
      <c r="C35" s="19"/>
      <c r="D35" s="12"/>
      <c r="E35" s="15"/>
      <c r="G35" s="117"/>
    </row>
    <row r="36" spans="1:7" ht="13.5" customHeight="1" x14ac:dyDescent="0.2">
      <c r="A36" s="19"/>
      <c r="B36" s="19"/>
      <c r="C36" s="19"/>
      <c r="D36" s="12"/>
      <c r="E36" s="15"/>
      <c r="G36" s="117"/>
    </row>
    <row r="37" spans="1:7" ht="13.5" customHeight="1" x14ac:dyDescent="0.2">
      <c r="A37" s="19"/>
      <c r="B37" s="19"/>
      <c r="C37" s="19"/>
      <c r="D37" s="12"/>
      <c r="E37" s="15"/>
      <c r="G37" s="117"/>
    </row>
    <row r="38" spans="1:7" s="4" customFormat="1" ht="13.5" customHeight="1" x14ac:dyDescent="0.2">
      <c r="A38" s="19"/>
      <c r="B38" s="19"/>
      <c r="C38" s="19"/>
      <c r="D38" s="12"/>
      <c r="E38" s="15"/>
      <c r="G38" s="117"/>
    </row>
    <row r="39" spans="1:7" ht="13.5" customHeight="1" x14ac:dyDescent="0.2">
      <c r="A39" s="19"/>
      <c r="B39" s="19"/>
      <c r="C39" s="19"/>
      <c r="D39" s="12"/>
      <c r="E39" s="15"/>
      <c r="G39" s="117"/>
    </row>
    <row r="40" spans="1:7" s="10" customFormat="1" ht="13.5" customHeight="1" x14ac:dyDescent="0.2">
      <c r="A40" s="19"/>
      <c r="B40" s="19"/>
      <c r="C40" s="19"/>
      <c r="D40" s="12"/>
      <c r="E40" s="15"/>
      <c r="G40" s="117"/>
    </row>
    <row r="41" spans="1:7" ht="13.5" customHeight="1" x14ac:dyDescent="0.2">
      <c r="A41"/>
      <c r="B41"/>
      <c r="C41"/>
      <c r="D41"/>
      <c r="E41"/>
      <c r="F41"/>
      <c r="G41" s="117"/>
    </row>
    <row r="42" spans="1:7" ht="13.5" customHeight="1" x14ac:dyDescent="0.2">
      <c r="A42"/>
      <c r="B42"/>
      <c r="C42"/>
      <c r="D42"/>
      <c r="E42"/>
      <c r="F42"/>
    </row>
    <row r="43" spans="1:7" ht="13.5" customHeight="1" x14ac:dyDescent="0.2">
      <c r="A43"/>
      <c r="B43"/>
      <c r="C43"/>
      <c r="D43"/>
      <c r="E43"/>
      <c r="F43"/>
    </row>
    <row r="44" spans="1:7" ht="14.1" hidden="1" customHeight="1" x14ac:dyDescent="0.2">
      <c r="A44" s="10"/>
      <c r="B44" s="10"/>
      <c r="C44" s="10"/>
    </row>
    <row r="45" spans="1:7" ht="14.1" hidden="1" customHeight="1" x14ac:dyDescent="0.2"/>
    <row r="46" spans="1:7" ht="14.1" hidden="1" customHeight="1" x14ac:dyDescent="0.2">
      <c r="A46" s="19"/>
      <c r="B46" s="19"/>
      <c r="C46" s="19"/>
    </row>
    <row r="47" spans="1:7" ht="14.1" hidden="1" customHeight="1" x14ac:dyDescent="0.2">
      <c r="A47" s="19"/>
      <c r="B47" s="19"/>
      <c r="C47" s="19"/>
    </row>
    <row r="48" spans="1:7" ht="14.1" hidden="1" customHeight="1" x14ac:dyDescent="0.2">
      <c r="A48" s="19"/>
      <c r="B48" s="19"/>
      <c r="C48" s="19"/>
    </row>
    <row r="49" ht="14.1" hidden="1" customHeight="1" x14ac:dyDescent="0.2"/>
    <row r="50" ht="14.1" hidden="1" customHeight="1" x14ac:dyDescent="0.2"/>
    <row r="51" ht="14.1" hidden="1" customHeight="1" x14ac:dyDescent="0.2"/>
    <row r="52" ht="14.1" hidden="1" customHeight="1" x14ac:dyDescent="0.2"/>
    <row r="53" ht="14.1" hidden="1" customHeight="1" x14ac:dyDescent="0.2"/>
    <row r="54" ht="14.1" hidden="1" customHeight="1" x14ac:dyDescent="0.2"/>
    <row r="55" ht="14.1" hidden="1" customHeight="1" x14ac:dyDescent="0.2"/>
    <row r="56" ht="14.1" hidden="1" customHeight="1" x14ac:dyDescent="0.2"/>
    <row r="57" ht="14.1" hidden="1" customHeight="1" x14ac:dyDescent="0.2"/>
    <row r="58" ht="14.1" hidden="1" customHeight="1" x14ac:dyDescent="0.2"/>
    <row r="59" ht="14.1" hidden="1" customHeight="1" x14ac:dyDescent="0.2"/>
    <row r="60" ht="14.1" hidden="1" customHeight="1" x14ac:dyDescent="0.2"/>
    <row r="61" ht="14.1" hidden="1" customHeight="1" x14ac:dyDescent="0.2"/>
    <row r="62" ht="14.1" hidden="1" customHeight="1" x14ac:dyDescent="0.2"/>
    <row r="63" ht="14.1" hidden="1" customHeight="1" x14ac:dyDescent="0.2"/>
    <row r="64" ht="14.1" hidden="1" customHeight="1" x14ac:dyDescent="0.2"/>
    <row r="65" ht="14.1" hidden="1" customHeight="1" x14ac:dyDescent="0.2"/>
    <row r="66" ht="14.1" hidden="1" customHeight="1" x14ac:dyDescent="0.2"/>
    <row r="67" ht="14.1" hidden="1" customHeight="1" x14ac:dyDescent="0.2"/>
    <row r="68" ht="14.1" hidden="1" customHeight="1" x14ac:dyDescent="0.2"/>
    <row r="69" ht="14.1" hidden="1" customHeight="1" x14ac:dyDescent="0.2"/>
    <row r="70" ht="14.1" hidden="1" customHeight="1" x14ac:dyDescent="0.2"/>
    <row r="71" ht="14.1" hidden="1" customHeight="1" x14ac:dyDescent="0.2"/>
    <row r="72" ht="14.1" hidden="1" customHeight="1" x14ac:dyDescent="0.2"/>
    <row r="73" ht="14.1" hidden="1" customHeight="1" x14ac:dyDescent="0.2"/>
    <row r="74" ht="14.1" hidden="1" customHeight="1" x14ac:dyDescent="0.2"/>
    <row r="75" ht="14.1" hidden="1" customHeight="1" x14ac:dyDescent="0.2"/>
    <row r="76" ht="14.1" hidden="1" customHeight="1" x14ac:dyDescent="0.2"/>
    <row r="77" ht="14.1" hidden="1" customHeight="1" x14ac:dyDescent="0.2"/>
    <row r="78" ht="14.1" hidden="1" customHeight="1" x14ac:dyDescent="0.2"/>
    <row r="79" ht="14.1" hidden="1" customHeight="1" x14ac:dyDescent="0.2"/>
    <row r="80" ht="14.1" hidden="1" customHeight="1" x14ac:dyDescent="0.2"/>
    <row r="81" ht="14.1" hidden="1" customHeight="1" x14ac:dyDescent="0.2"/>
    <row r="82" ht="14.1" hidden="1" customHeight="1" x14ac:dyDescent="0.2"/>
    <row r="83" ht="14.1" hidden="1" customHeight="1" x14ac:dyDescent="0.2"/>
    <row r="84" ht="14.1" hidden="1" customHeight="1" x14ac:dyDescent="0.2"/>
    <row r="85" ht="14.1" hidden="1" customHeight="1" x14ac:dyDescent="0.2"/>
    <row r="86" ht="14.1" hidden="1" customHeight="1" x14ac:dyDescent="0.2"/>
    <row r="87" ht="14.1" hidden="1" customHeight="1" x14ac:dyDescent="0.2"/>
    <row r="88" ht="14.1" hidden="1" customHeight="1" x14ac:dyDescent="0.2"/>
    <row r="89" ht="14.1" hidden="1" customHeight="1" x14ac:dyDescent="0.2"/>
    <row r="90" ht="14.1" hidden="1" customHeight="1" x14ac:dyDescent="0.2"/>
    <row r="91" ht="14.1" hidden="1" customHeight="1" x14ac:dyDescent="0.2"/>
    <row r="92" ht="14.1" hidden="1" customHeight="1" x14ac:dyDescent="0.2"/>
    <row r="93" ht="14.1" hidden="1" customHeight="1" x14ac:dyDescent="0.2"/>
    <row r="94" ht="14.1" hidden="1" customHeight="1" x14ac:dyDescent="0.2"/>
    <row r="95" ht="14.1" hidden="1" customHeight="1" x14ac:dyDescent="0.2"/>
    <row r="96" ht="14.1" hidden="1" customHeight="1" x14ac:dyDescent="0.2"/>
    <row r="97" ht="14.1" hidden="1" customHeight="1" x14ac:dyDescent="0.2"/>
    <row r="98" ht="14.1" hidden="1" customHeight="1" x14ac:dyDescent="0.2"/>
    <row r="99" ht="14.1" hidden="1" customHeight="1" x14ac:dyDescent="0.2"/>
    <row r="100" ht="14.1" hidden="1" customHeight="1" x14ac:dyDescent="0.2"/>
    <row r="101" ht="14.1" hidden="1" customHeight="1" x14ac:dyDescent="0.2"/>
    <row r="102" ht="14.1" hidden="1" customHeight="1" x14ac:dyDescent="0.2"/>
    <row r="103" ht="14.1" hidden="1" customHeight="1" x14ac:dyDescent="0.2"/>
    <row r="104" ht="14.1" hidden="1" customHeight="1" x14ac:dyDescent="0.2"/>
    <row r="105" ht="14.1" hidden="1" customHeight="1" x14ac:dyDescent="0.2"/>
    <row r="106" ht="14.1" hidden="1" customHeight="1" x14ac:dyDescent="0.2"/>
    <row r="107" ht="14.1" hidden="1" customHeight="1" x14ac:dyDescent="0.2"/>
    <row r="108" ht="14.1" hidden="1" customHeight="1" x14ac:dyDescent="0.2"/>
    <row r="109" ht="14.1" hidden="1" customHeight="1" x14ac:dyDescent="0.2"/>
    <row r="110" ht="14.1" hidden="1" customHeight="1" x14ac:dyDescent="0.2"/>
    <row r="111" ht="14.1" hidden="1" customHeight="1" x14ac:dyDescent="0.2"/>
    <row r="112" ht="14.1" hidden="1" customHeight="1" x14ac:dyDescent="0.2"/>
    <row r="113" ht="14.1" hidden="1" customHeight="1" x14ac:dyDescent="0.2"/>
    <row r="114" ht="14.1" hidden="1" customHeight="1" x14ac:dyDescent="0.2"/>
    <row r="115" ht="14.1" hidden="1" customHeight="1" x14ac:dyDescent="0.2"/>
    <row r="116" ht="14.1" hidden="1" customHeight="1" x14ac:dyDescent="0.2"/>
    <row r="117" ht="14.1" hidden="1" customHeight="1" x14ac:dyDescent="0.2"/>
    <row r="118" ht="14.1" hidden="1" customHeight="1" x14ac:dyDescent="0.2"/>
    <row r="119" ht="14.1" hidden="1" customHeight="1" x14ac:dyDescent="0.2"/>
    <row r="120" ht="14.1" hidden="1" customHeight="1" x14ac:dyDescent="0.2"/>
    <row r="121" ht="14.1" hidden="1" customHeight="1" x14ac:dyDescent="0.2"/>
    <row r="122" ht="14.1" hidden="1" customHeight="1" x14ac:dyDescent="0.2"/>
    <row r="123" ht="14.1" hidden="1" customHeight="1" x14ac:dyDescent="0.2"/>
    <row r="124" ht="14.1" hidden="1" customHeight="1" x14ac:dyDescent="0.2"/>
    <row r="125" ht="14.1" hidden="1" customHeight="1" x14ac:dyDescent="0.2"/>
    <row r="126" ht="14.1" hidden="1" customHeight="1" x14ac:dyDescent="0.2"/>
    <row r="127" ht="14.1" hidden="1" customHeight="1" x14ac:dyDescent="0.2"/>
    <row r="128" ht="14.1" hidden="1" customHeight="1" x14ac:dyDescent="0.2"/>
    <row r="129" ht="14.1" hidden="1" customHeight="1" x14ac:dyDescent="0.2"/>
    <row r="130" ht="14.1" hidden="1" customHeight="1" x14ac:dyDescent="0.2"/>
    <row r="131" ht="14.1" hidden="1" customHeight="1" x14ac:dyDescent="0.2"/>
    <row r="132" ht="14.1" hidden="1" customHeight="1" x14ac:dyDescent="0.2"/>
    <row r="133" ht="14.1" hidden="1" customHeight="1" x14ac:dyDescent="0.2"/>
    <row r="134" ht="14.1" hidden="1" customHeight="1" x14ac:dyDescent="0.2"/>
    <row r="135" ht="14.1" hidden="1" customHeight="1" x14ac:dyDescent="0.2"/>
    <row r="136" ht="14.1" hidden="1" customHeight="1" x14ac:dyDescent="0.2"/>
    <row r="137" ht="14.1" hidden="1" customHeight="1" x14ac:dyDescent="0.2"/>
    <row r="138" ht="14.1" hidden="1" customHeight="1" x14ac:dyDescent="0.2"/>
    <row r="139" ht="14.1" hidden="1" customHeight="1" x14ac:dyDescent="0.2"/>
    <row r="140" ht="14.1" hidden="1" customHeight="1" x14ac:dyDescent="0.2"/>
    <row r="141" ht="14.1" hidden="1" customHeight="1" x14ac:dyDescent="0.2"/>
    <row r="142" ht="14.1" hidden="1" customHeight="1" x14ac:dyDescent="0.2"/>
    <row r="143" ht="14.1" hidden="1" customHeight="1" x14ac:dyDescent="0.2"/>
    <row r="144" ht="14.1" hidden="1" customHeight="1" x14ac:dyDescent="0.2"/>
    <row r="145" ht="14.1" hidden="1" customHeight="1" x14ac:dyDescent="0.2"/>
    <row r="146" ht="14.1" hidden="1" customHeight="1" x14ac:dyDescent="0.2"/>
    <row r="147" ht="14.1" hidden="1" customHeight="1" x14ac:dyDescent="0.2"/>
    <row r="148" ht="14.1" hidden="1" customHeight="1" x14ac:dyDescent="0.2"/>
    <row r="149" ht="14.1" hidden="1" customHeight="1" x14ac:dyDescent="0.2"/>
    <row r="150" ht="14.1" hidden="1" customHeight="1" x14ac:dyDescent="0.2"/>
    <row r="151" ht="14.1" hidden="1" customHeight="1" x14ac:dyDescent="0.2"/>
    <row r="152" ht="14.1" hidden="1" customHeight="1" x14ac:dyDescent="0.2"/>
    <row r="153" ht="14.1" hidden="1" customHeight="1" x14ac:dyDescent="0.2"/>
    <row r="154" ht="14.1" hidden="1" customHeight="1" x14ac:dyDescent="0.2"/>
    <row r="155" ht="14.1" hidden="1" customHeight="1" x14ac:dyDescent="0.2"/>
    <row r="156" ht="14.1" hidden="1" customHeight="1" x14ac:dyDescent="0.2"/>
    <row r="157" ht="14.1" hidden="1" customHeight="1" x14ac:dyDescent="0.2"/>
    <row r="158" ht="14.1" hidden="1" customHeight="1" x14ac:dyDescent="0.2"/>
    <row r="159" ht="14.1" hidden="1" customHeight="1" x14ac:dyDescent="0.2"/>
    <row r="160" ht="14.1" hidden="1" customHeight="1" x14ac:dyDescent="0.2"/>
    <row r="161" ht="14.1" hidden="1" customHeight="1" x14ac:dyDescent="0.2"/>
    <row r="162" ht="14.1" hidden="1" customHeight="1" x14ac:dyDescent="0.2"/>
    <row r="163" ht="14.1" hidden="1" customHeight="1" x14ac:dyDescent="0.2"/>
    <row r="164" ht="14.1" hidden="1" customHeight="1" x14ac:dyDescent="0.2"/>
    <row r="165" ht="14.1" hidden="1" customHeight="1" x14ac:dyDescent="0.2"/>
    <row r="166" ht="14.1" hidden="1" customHeight="1" x14ac:dyDescent="0.2"/>
    <row r="167" ht="14.1" hidden="1" customHeight="1" x14ac:dyDescent="0.2"/>
    <row r="168" ht="14.1" hidden="1" customHeight="1" x14ac:dyDescent="0.2"/>
    <row r="169" ht="14.1" hidden="1" customHeight="1" x14ac:dyDescent="0.2"/>
    <row r="170" ht="14.1" hidden="1" customHeight="1" x14ac:dyDescent="0.2"/>
    <row r="171" ht="14.1" hidden="1" customHeight="1" x14ac:dyDescent="0.2"/>
    <row r="172" ht="14.1" hidden="1" customHeight="1" x14ac:dyDescent="0.2"/>
    <row r="173" ht="14.1" hidden="1" customHeight="1" x14ac:dyDescent="0.2"/>
    <row r="174" ht="14.1" hidden="1" customHeight="1" x14ac:dyDescent="0.2"/>
    <row r="175" ht="14.1" hidden="1" customHeight="1" x14ac:dyDescent="0.2"/>
    <row r="176" ht="14.1" hidden="1" customHeight="1" x14ac:dyDescent="0.2"/>
    <row r="177" ht="14.1" hidden="1" customHeight="1" x14ac:dyDescent="0.2"/>
    <row r="178" ht="14.1" hidden="1" customHeight="1" x14ac:dyDescent="0.2"/>
    <row r="179" ht="14.1" hidden="1" customHeight="1" x14ac:dyDescent="0.2"/>
    <row r="180" ht="14.1" hidden="1" customHeight="1" x14ac:dyDescent="0.2"/>
    <row r="181" ht="14.1" hidden="1" customHeight="1" x14ac:dyDescent="0.2"/>
    <row r="182" ht="14.1" hidden="1" customHeight="1" x14ac:dyDescent="0.2"/>
    <row r="183" ht="14.1" hidden="1" customHeight="1" x14ac:dyDescent="0.2"/>
    <row r="184" ht="14.1" hidden="1" customHeight="1" x14ac:dyDescent="0.2"/>
    <row r="185" ht="14.1" hidden="1" customHeight="1" x14ac:dyDescent="0.2"/>
    <row r="186" ht="14.1" hidden="1" customHeight="1" x14ac:dyDescent="0.2"/>
    <row r="187" ht="14.1" hidden="1" customHeight="1" x14ac:dyDescent="0.2"/>
    <row r="188" ht="14.1" hidden="1" customHeight="1" x14ac:dyDescent="0.2"/>
    <row r="189" ht="14.1" hidden="1" customHeight="1" x14ac:dyDescent="0.2"/>
    <row r="190" ht="14.1" hidden="1" customHeight="1" x14ac:dyDescent="0.2"/>
    <row r="191" ht="14.1" hidden="1" customHeight="1" x14ac:dyDescent="0.2"/>
    <row r="192" ht="14.1" hidden="1" customHeight="1" x14ac:dyDescent="0.2"/>
    <row r="193" ht="14.1" hidden="1" customHeight="1" x14ac:dyDescent="0.2"/>
    <row r="194" ht="14.1" hidden="1" customHeight="1" x14ac:dyDescent="0.2"/>
    <row r="195" ht="14.1" hidden="1" customHeight="1" x14ac:dyDescent="0.2"/>
    <row r="196" ht="14.1" hidden="1" customHeight="1" x14ac:dyDescent="0.2"/>
    <row r="197" ht="14.1" hidden="1" customHeight="1" x14ac:dyDescent="0.2"/>
    <row r="198" ht="14.1" hidden="1" customHeight="1" x14ac:dyDescent="0.2"/>
    <row r="199" ht="14.1" hidden="1" customHeight="1" x14ac:dyDescent="0.2"/>
    <row r="200" ht="14.1" hidden="1" customHeight="1" x14ac:dyDescent="0.2"/>
    <row r="201" ht="14.1" hidden="1" customHeight="1" x14ac:dyDescent="0.2"/>
    <row r="202" ht="14.1" hidden="1" customHeight="1" x14ac:dyDescent="0.2"/>
    <row r="203" ht="14.1" hidden="1" customHeight="1" x14ac:dyDescent="0.2"/>
    <row r="204" ht="14.1" hidden="1" customHeight="1" x14ac:dyDescent="0.2"/>
    <row r="205" ht="14.1" hidden="1" customHeight="1" x14ac:dyDescent="0.2"/>
    <row r="206" ht="14.1" hidden="1" customHeight="1" x14ac:dyDescent="0.2"/>
    <row r="207" ht="14.1" hidden="1" customHeight="1" x14ac:dyDescent="0.2"/>
    <row r="208" ht="14.1" hidden="1" customHeight="1" x14ac:dyDescent="0.2"/>
    <row r="209" ht="14.1" hidden="1" customHeight="1" x14ac:dyDescent="0.2"/>
    <row r="210" ht="14.1" hidden="1" customHeight="1" x14ac:dyDescent="0.2"/>
    <row r="211" ht="14.1" hidden="1" customHeight="1" x14ac:dyDescent="0.2"/>
    <row r="212" ht="14.1" hidden="1" customHeight="1" x14ac:dyDescent="0.2"/>
    <row r="213" ht="14.1" hidden="1" customHeight="1" x14ac:dyDescent="0.2"/>
    <row r="214" ht="14.1" hidden="1" customHeight="1" x14ac:dyDescent="0.2"/>
    <row r="215" ht="14.1" hidden="1" customHeight="1" x14ac:dyDescent="0.2"/>
    <row r="216" ht="14.1" hidden="1" customHeight="1" x14ac:dyDescent="0.2"/>
    <row r="217" ht="14.1" hidden="1" customHeight="1" x14ac:dyDescent="0.2"/>
    <row r="218" ht="14.1" hidden="1" customHeight="1" x14ac:dyDescent="0.2"/>
    <row r="219" ht="14.1" hidden="1" customHeight="1" x14ac:dyDescent="0.2"/>
    <row r="220" ht="14.1" hidden="1" customHeight="1" x14ac:dyDescent="0.2"/>
    <row r="221" ht="14.1" hidden="1" customHeight="1" x14ac:dyDescent="0.2"/>
    <row r="222" ht="14.1" hidden="1" customHeight="1" x14ac:dyDescent="0.2"/>
    <row r="223" ht="14.1" hidden="1" customHeight="1" x14ac:dyDescent="0.2"/>
    <row r="224" ht="14.1" hidden="1" customHeight="1" x14ac:dyDescent="0.2"/>
    <row r="225" ht="14.1" hidden="1" customHeight="1" x14ac:dyDescent="0.2"/>
    <row r="226" ht="14.1" hidden="1" customHeight="1" x14ac:dyDescent="0.2"/>
    <row r="227" ht="14.1" hidden="1" customHeight="1" x14ac:dyDescent="0.2"/>
    <row r="228" ht="14.1" hidden="1" customHeight="1" x14ac:dyDescent="0.2"/>
    <row r="229" ht="14.1" hidden="1" customHeight="1" x14ac:dyDescent="0.2"/>
    <row r="230" ht="14.1" hidden="1" customHeight="1" x14ac:dyDescent="0.2"/>
    <row r="231" ht="14.1" hidden="1" customHeight="1" x14ac:dyDescent="0.2"/>
    <row r="232" ht="14.1" hidden="1" customHeight="1" x14ac:dyDescent="0.2"/>
    <row r="233" ht="14.1" hidden="1" customHeight="1" x14ac:dyDescent="0.2"/>
    <row r="234" ht="14.1" hidden="1" customHeight="1" x14ac:dyDescent="0.2"/>
    <row r="235" ht="14.1" hidden="1" customHeight="1" x14ac:dyDescent="0.2"/>
    <row r="236" ht="14.1" hidden="1" customHeight="1" x14ac:dyDescent="0.2"/>
    <row r="237" ht="14.1" hidden="1" customHeight="1" x14ac:dyDescent="0.2"/>
    <row r="238" ht="14.1" hidden="1" customHeight="1" x14ac:dyDescent="0.2"/>
    <row r="239" ht="14.1" hidden="1" customHeight="1" x14ac:dyDescent="0.2"/>
    <row r="240" ht="14.1" hidden="1" customHeight="1" x14ac:dyDescent="0.2"/>
    <row r="241" ht="14.1" hidden="1" customHeight="1" x14ac:dyDescent="0.2"/>
    <row r="242" ht="14.1" hidden="1" customHeight="1" x14ac:dyDescent="0.2"/>
    <row r="243" ht="14.1" hidden="1" customHeight="1" x14ac:dyDescent="0.2"/>
    <row r="244" ht="14.1" hidden="1" customHeight="1" x14ac:dyDescent="0.2"/>
    <row r="245" ht="14.1" hidden="1" customHeight="1" x14ac:dyDescent="0.2"/>
    <row r="246" ht="14.1" hidden="1" customHeight="1" x14ac:dyDescent="0.2"/>
    <row r="247" ht="14.1" hidden="1" customHeight="1" x14ac:dyDescent="0.2"/>
    <row r="248" ht="14.1" hidden="1" customHeight="1" x14ac:dyDescent="0.2"/>
    <row r="249" ht="14.1" hidden="1" customHeight="1" x14ac:dyDescent="0.2"/>
    <row r="250" ht="14.1" hidden="1" customHeight="1" x14ac:dyDescent="0.2"/>
    <row r="251" ht="14.1" hidden="1" customHeight="1" x14ac:dyDescent="0.2"/>
    <row r="252" ht="14.1" hidden="1" customHeight="1" x14ac:dyDescent="0.2"/>
    <row r="253" ht="14.1" hidden="1" customHeight="1" x14ac:dyDescent="0.2"/>
    <row r="254" ht="14.1" hidden="1" customHeight="1" x14ac:dyDescent="0.2"/>
    <row r="255" ht="14.1" hidden="1" customHeight="1" x14ac:dyDescent="0.2"/>
    <row r="256" ht="14.1" hidden="1" customHeight="1" x14ac:dyDescent="0.2"/>
    <row r="257" ht="14.1" hidden="1" customHeight="1" x14ac:dyDescent="0.2"/>
    <row r="258" ht="14.1" hidden="1" customHeight="1" x14ac:dyDescent="0.2"/>
    <row r="259" ht="14.1" hidden="1" customHeight="1" x14ac:dyDescent="0.2"/>
    <row r="260" ht="14.1" hidden="1" customHeight="1" x14ac:dyDescent="0.2"/>
    <row r="261" ht="14.1" hidden="1" customHeight="1" x14ac:dyDescent="0.2"/>
    <row r="262" ht="14.1" hidden="1" customHeight="1" x14ac:dyDescent="0.2"/>
    <row r="263" ht="14.1" hidden="1" customHeight="1" x14ac:dyDescent="0.2"/>
    <row r="264" ht="14.1" hidden="1" customHeight="1" x14ac:dyDescent="0.2"/>
    <row r="265" ht="14.1" hidden="1" customHeight="1" x14ac:dyDescent="0.2"/>
    <row r="266" ht="14.1" hidden="1" customHeight="1" x14ac:dyDescent="0.2"/>
    <row r="267" ht="14.1" hidden="1" customHeight="1" x14ac:dyDescent="0.2"/>
    <row r="268" ht="14.1" hidden="1" customHeight="1" x14ac:dyDescent="0.2"/>
    <row r="269" ht="14.1" hidden="1" customHeight="1" x14ac:dyDescent="0.2"/>
    <row r="270" ht="14.1" hidden="1" customHeight="1" x14ac:dyDescent="0.2"/>
    <row r="271" ht="14.1" hidden="1" customHeight="1" x14ac:dyDescent="0.2"/>
    <row r="272" ht="14.1" hidden="1" customHeight="1" x14ac:dyDescent="0.2"/>
    <row r="273" ht="14.1" hidden="1" customHeight="1" x14ac:dyDescent="0.2"/>
    <row r="274" ht="14.1" hidden="1" customHeight="1" x14ac:dyDescent="0.2"/>
    <row r="275" ht="14.1" hidden="1" customHeight="1" x14ac:dyDescent="0.2"/>
    <row r="276" ht="14.1" hidden="1" customHeight="1" x14ac:dyDescent="0.2"/>
    <row r="277" ht="14.1" hidden="1" customHeight="1" x14ac:dyDescent="0.2"/>
    <row r="278" ht="14.1" hidden="1" customHeight="1" x14ac:dyDescent="0.2"/>
    <row r="279" ht="14.1" hidden="1" customHeight="1" x14ac:dyDescent="0.2"/>
    <row r="280" ht="14.1" hidden="1" customHeight="1" x14ac:dyDescent="0.2"/>
    <row r="281" ht="14.1" hidden="1" customHeight="1" x14ac:dyDescent="0.2"/>
    <row r="282" ht="14.1" hidden="1" customHeight="1" x14ac:dyDescent="0.2"/>
    <row r="283" ht="14.1" hidden="1" customHeight="1" x14ac:dyDescent="0.2"/>
    <row r="284" ht="14.1" hidden="1" customHeight="1" x14ac:dyDescent="0.2"/>
    <row r="285" ht="14.1" hidden="1" customHeight="1" x14ac:dyDescent="0.2"/>
    <row r="286" ht="14.1" hidden="1" customHeight="1" x14ac:dyDescent="0.2"/>
    <row r="287" ht="14.1" hidden="1" customHeight="1" x14ac:dyDescent="0.2"/>
    <row r="288" ht="14.1" hidden="1" customHeight="1" x14ac:dyDescent="0.2"/>
    <row r="289" ht="14.1" hidden="1" customHeight="1" x14ac:dyDescent="0.2"/>
    <row r="290" ht="14.1" hidden="1" customHeight="1" x14ac:dyDescent="0.2"/>
    <row r="291" ht="14.1" hidden="1" customHeight="1" x14ac:dyDescent="0.2"/>
    <row r="292" ht="14.1" hidden="1" customHeight="1" x14ac:dyDescent="0.2"/>
    <row r="293" ht="14.1" hidden="1" customHeight="1" x14ac:dyDescent="0.2"/>
    <row r="294" ht="14.1" hidden="1" customHeight="1" x14ac:dyDescent="0.2"/>
    <row r="295" ht="14.1" hidden="1" customHeight="1" x14ac:dyDescent="0.2"/>
    <row r="296" ht="14.1" hidden="1" customHeight="1" x14ac:dyDescent="0.2"/>
    <row r="297" ht="14.1" hidden="1" customHeight="1" x14ac:dyDescent="0.2"/>
    <row r="298" ht="14.1" hidden="1" customHeight="1" x14ac:dyDescent="0.2"/>
    <row r="299" ht="14.1" hidden="1" customHeight="1" x14ac:dyDescent="0.2"/>
    <row r="300" ht="14.1" hidden="1" customHeight="1" x14ac:dyDescent="0.2"/>
    <row r="301" ht="14.1" hidden="1" customHeight="1" x14ac:dyDescent="0.2"/>
    <row r="302" ht="14.1" hidden="1" customHeight="1" x14ac:dyDescent="0.2"/>
    <row r="303" ht="14.1" hidden="1" customHeight="1" x14ac:dyDescent="0.2"/>
    <row r="304" ht="11.25" hidden="1" customHeight="1" x14ac:dyDescent="0.2"/>
    <row r="305" ht="11.25" hidden="1" customHeight="1" x14ac:dyDescent="0.2"/>
    <row r="306" ht="11.25" hidden="1" customHeight="1" x14ac:dyDescent="0.2"/>
    <row r="307" ht="11.25" hidden="1" customHeight="1" x14ac:dyDescent="0.2"/>
    <row r="308" ht="11.25" hidden="1" customHeight="1" x14ac:dyDescent="0.2"/>
    <row r="309" ht="11.25" hidden="1" customHeight="1" x14ac:dyDescent="0.2"/>
    <row r="310" ht="11.25" hidden="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I29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28.5703125" style="29" customWidth="1"/>
    <col min="2" max="6" width="12.7109375" style="29" customWidth="1"/>
    <col min="7" max="7" width="11.42578125" style="29" customWidth="1"/>
    <col min="8" max="8" width="9.85546875" style="29" customWidth="1"/>
    <col min="9" max="16383" width="11.42578125" style="29"/>
    <col min="16384" max="16384" width="12.5703125" style="29" customWidth="1"/>
  </cols>
  <sheetData>
    <row r="1" spans="1:9" s="3" customFormat="1" ht="14.1" customHeight="1" thickBot="1" x14ac:dyDescent="0.25">
      <c r="A1" s="1" t="s">
        <v>216</v>
      </c>
      <c r="B1" s="2"/>
      <c r="C1" s="2"/>
      <c r="D1" s="2"/>
      <c r="E1" s="2"/>
      <c r="F1" s="2"/>
    </row>
    <row r="2" spans="1:9" s="3" customFormat="1" ht="14.1" customHeight="1" x14ac:dyDescent="0.2">
      <c r="A2" s="60"/>
      <c r="B2" s="60"/>
      <c r="C2" s="60"/>
      <c r="D2" s="60"/>
      <c r="I2" s="123" t="s">
        <v>257</v>
      </c>
    </row>
    <row r="3" spans="1:9" s="3" customFormat="1" ht="14.1" customHeight="1" x14ac:dyDescent="0.2">
      <c r="A3" s="22" t="s">
        <v>214</v>
      </c>
      <c r="B3" s="60"/>
      <c r="C3" s="60"/>
      <c r="D3" s="60"/>
    </row>
    <row r="4" spans="1:9" s="3" customFormat="1" ht="14.1" customHeight="1" x14ac:dyDescent="0.2">
      <c r="A4" s="60"/>
      <c r="B4" s="60"/>
      <c r="C4" s="60"/>
      <c r="D4" s="60"/>
    </row>
    <row r="5" spans="1:9" s="3" customFormat="1" ht="14.1" customHeight="1" x14ac:dyDescent="0.2">
      <c r="A5" s="22" t="s">
        <v>200</v>
      </c>
    </row>
    <row r="6" spans="1:9" s="3" customFormat="1" ht="14.1" customHeight="1" x14ac:dyDescent="0.2">
      <c r="A6" s="4"/>
    </row>
    <row r="7" spans="1:9" s="47" customFormat="1" ht="15.95" customHeight="1" x14ac:dyDescent="0.15">
      <c r="A7" s="43"/>
      <c r="B7" s="43">
        <v>2011</v>
      </c>
      <c r="C7" s="43">
        <v>2012</v>
      </c>
      <c r="D7" s="43">
        <v>2013</v>
      </c>
      <c r="E7" s="43">
        <v>2014</v>
      </c>
      <c r="F7" s="43">
        <v>2015</v>
      </c>
    </row>
    <row r="8" spans="1:9" s="47" customFormat="1" ht="14.1" customHeight="1" x14ac:dyDescent="0.15"/>
    <row r="9" spans="1:9" s="47" customFormat="1" ht="14.1" customHeight="1" x14ac:dyDescent="0.15">
      <c r="A9" s="23" t="s">
        <v>20</v>
      </c>
      <c r="B9" s="12">
        <f>SUM(B10:B24)</f>
        <v>800</v>
      </c>
      <c r="C9" s="12">
        <f>SUM(C10:C24)</f>
        <v>800</v>
      </c>
      <c r="D9" s="12">
        <f>SUM(D10:D24)</f>
        <v>807</v>
      </c>
      <c r="E9" s="12">
        <f>SUM(E10:E24)</f>
        <v>809</v>
      </c>
      <c r="F9" s="12">
        <f>SUM(F10:F24)</f>
        <v>811</v>
      </c>
    </row>
    <row r="10" spans="1:9" ht="14.1" customHeight="1" x14ac:dyDescent="0.2">
      <c r="A10" s="19" t="s">
        <v>222</v>
      </c>
      <c r="B10" s="12">
        <v>10</v>
      </c>
      <c r="C10" s="12">
        <v>10</v>
      </c>
      <c r="D10" s="12">
        <v>10</v>
      </c>
      <c r="E10" s="12">
        <v>10</v>
      </c>
      <c r="F10" s="12">
        <v>10</v>
      </c>
    </row>
    <row r="11" spans="1:9" ht="14.1" customHeight="1" x14ac:dyDescent="0.2">
      <c r="A11" s="19" t="s">
        <v>201</v>
      </c>
      <c r="B11" s="12">
        <v>10</v>
      </c>
      <c r="C11" s="12">
        <v>10</v>
      </c>
      <c r="D11" s="12">
        <v>10</v>
      </c>
      <c r="E11" s="12">
        <v>10</v>
      </c>
      <c r="F11" s="12">
        <v>10</v>
      </c>
    </row>
    <row r="12" spans="1:9" ht="14.1" customHeight="1" x14ac:dyDescent="0.2">
      <c r="A12" s="19" t="s">
        <v>202</v>
      </c>
      <c r="B12" s="12">
        <v>3</v>
      </c>
      <c r="C12" s="12">
        <v>3</v>
      </c>
      <c r="D12" s="12">
        <v>3</v>
      </c>
      <c r="E12" s="12">
        <v>3</v>
      </c>
      <c r="F12" s="12">
        <v>3</v>
      </c>
    </row>
    <row r="13" spans="1:9" ht="14.1" customHeight="1" x14ac:dyDescent="0.2">
      <c r="A13" s="19" t="s">
        <v>123</v>
      </c>
      <c r="B13" s="12">
        <v>10</v>
      </c>
      <c r="C13" s="12">
        <v>10</v>
      </c>
      <c r="D13" s="12">
        <v>10</v>
      </c>
      <c r="E13" s="12">
        <v>10</v>
      </c>
      <c r="F13" s="12">
        <v>10</v>
      </c>
    </row>
    <row r="14" spans="1:9" ht="14.1" customHeight="1" x14ac:dyDescent="0.2">
      <c r="A14" s="19" t="s">
        <v>223</v>
      </c>
      <c r="B14" s="12">
        <v>12</v>
      </c>
      <c r="C14" s="12">
        <v>12</v>
      </c>
      <c r="D14" s="12">
        <v>12</v>
      </c>
      <c r="E14" s="12">
        <v>12</v>
      </c>
      <c r="F14" s="12">
        <v>12</v>
      </c>
    </row>
    <row r="15" spans="1:9" ht="14.1" customHeight="1" x14ac:dyDescent="0.2">
      <c r="A15" s="19" t="s">
        <v>42</v>
      </c>
      <c r="B15" s="12">
        <v>7</v>
      </c>
      <c r="C15" s="12">
        <v>7</v>
      </c>
      <c r="D15" s="12">
        <v>7</v>
      </c>
      <c r="E15" s="12">
        <v>7</v>
      </c>
      <c r="F15" s="12">
        <v>7</v>
      </c>
    </row>
    <row r="16" spans="1:9" ht="14.1" customHeight="1" x14ac:dyDescent="0.2">
      <c r="A16" s="19" t="s">
        <v>203</v>
      </c>
      <c r="B16" s="12">
        <v>13</v>
      </c>
      <c r="C16" s="12">
        <v>13</v>
      </c>
      <c r="D16" s="12">
        <v>13</v>
      </c>
      <c r="E16" s="12">
        <v>13</v>
      </c>
      <c r="F16" s="12">
        <v>13</v>
      </c>
    </row>
    <row r="17" spans="1:7" ht="14.1" customHeight="1" x14ac:dyDescent="0.2">
      <c r="A17" s="19" t="s">
        <v>128</v>
      </c>
      <c r="B17" s="12">
        <v>11</v>
      </c>
      <c r="C17" s="12">
        <v>11</v>
      </c>
      <c r="D17" s="12">
        <v>11</v>
      </c>
      <c r="E17" s="12">
        <v>11</v>
      </c>
      <c r="F17" s="12">
        <v>11</v>
      </c>
    </row>
    <row r="18" spans="1:7" ht="14.1" customHeight="1" x14ac:dyDescent="0.2">
      <c r="A18" s="19" t="s">
        <v>204</v>
      </c>
      <c r="B18" s="12">
        <v>206</v>
      </c>
      <c r="C18" s="12">
        <v>206</v>
      </c>
      <c r="D18" s="12">
        <v>208</v>
      </c>
      <c r="E18" s="12">
        <v>208</v>
      </c>
      <c r="F18" s="12">
        <v>208</v>
      </c>
      <c r="G18" s="112"/>
    </row>
    <row r="19" spans="1:7" ht="14.1" customHeight="1" x14ac:dyDescent="0.2">
      <c r="A19" s="19" t="s">
        <v>43</v>
      </c>
      <c r="B19" s="12">
        <v>53</v>
      </c>
      <c r="C19" s="12">
        <v>53</v>
      </c>
      <c r="D19" s="12">
        <v>53</v>
      </c>
      <c r="E19" s="12">
        <v>53</v>
      </c>
      <c r="F19" s="12">
        <v>53</v>
      </c>
    </row>
    <row r="20" spans="1:7" ht="14.1" customHeight="1" x14ac:dyDescent="0.2">
      <c r="A20" s="19" t="s">
        <v>205</v>
      </c>
      <c r="B20" s="12">
        <v>208</v>
      </c>
      <c r="C20" s="12">
        <v>208</v>
      </c>
      <c r="D20" s="12">
        <v>208</v>
      </c>
      <c r="E20" s="12">
        <v>208</v>
      </c>
      <c r="F20" s="12">
        <v>208</v>
      </c>
      <c r="G20" s="112"/>
    </row>
    <row r="21" spans="1:7" ht="14.1" customHeight="1" x14ac:dyDescent="0.2">
      <c r="A21" s="19" t="s">
        <v>206</v>
      </c>
      <c r="B21" s="12">
        <v>43</v>
      </c>
      <c r="C21" s="12">
        <v>43</v>
      </c>
      <c r="D21" s="12">
        <v>44</v>
      </c>
      <c r="E21" s="12">
        <v>45</v>
      </c>
      <c r="F21" s="12">
        <v>46</v>
      </c>
    </row>
    <row r="22" spans="1:7" ht="14.1" customHeight="1" x14ac:dyDescent="0.2">
      <c r="A22" s="19" t="s">
        <v>224</v>
      </c>
      <c r="B22" s="12">
        <v>47</v>
      </c>
      <c r="C22" s="12">
        <v>48</v>
      </c>
      <c r="D22" s="12">
        <v>53</v>
      </c>
      <c r="E22" s="12">
        <v>54</v>
      </c>
      <c r="F22" s="12">
        <v>55</v>
      </c>
    </row>
    <row r="23" spans="1:7" ht="14.1" customHeight="1" x14ac:dyDescent="0.2">
      <c r="A23" s="19" t="s">
        <v>207</v>
      </c>
      <c r="B23" s="12">
        <v>108</v>
      </c>
      <c r="C23" s="12">
        <v>107</v>
      </c>
      <c r="D23" s="12">
        <v>105</v>
      </c>
      <c r="E23" s="12">
        <v>105</v>
      </c>
      <c r="F23" s="12">
        <v>105</v>
      </c>
      <c r="G23" s="112"/>
    </row>
    <row r="24" spans="1:7" ht="14.1" customHeight="1" x14ac:dyDescent="0.2">
      <c r="A24" s="10" t="s">
        <v>225</v>
      </c>
      <c r="B24" s="12">
        <v>59</v>
      </c>
      <c r="C24" s="12">
        <v>59</v>
      </c>
      <c r="D24" s="12">
        <v>60</v>
      </c>
      <c r="E24" s="12">
        <v>60</v>
      </c>
      <c r="F24" s="12">
        <v>60</v>
      </c>
    </row>
    <row r="25" spans="1:7" ht="14.1" customHeight="1" x14ac:dyDescent="0.2">
      <c r="A25" s="33"/>
      <c r="B25" s="80"/>
      <c r="C25" s="80"/>
      <c r="D25" s="80"/>
      <c r="E25" s="80"/>
      <c r="F25" s="80"/>
    </row>
    <row r="26" spans="1:7" ht="14.1" customHeight="1" x14ac:dyDescent="0.2">
      <c r="A26" s="68" t="s">
        <v>242</v>
      </c>
    </row>
    <row r="27" spans="1:7" ht="14.1" customHeight="1" x14ac:dyDescent="0.2">
      <c r="A27" s="39"/>
    </row>
    <row r="28" spans="1:7" ht="14.1" customHeight="1" x14ac:dyDescent="0.2">
      <c r="A28" s="39"/>
    </row>
    <row r="29" spans="1:7" ht="12" customHeight="1" x14ac:dyDescent="0.2">
      <c r="A29" s="39"/>
    </row>
  </sheetData>
  <phoneticPr fontId="1" type="noConversion"/>
  <hyperlinks>
    <hyperlink ref="I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P27"/>
  <sheetViews>
    <sheetView zoomScaleNormal="100" workbookViewId="0">
      <selection activeCell="K41" sqref="K41"/>
    </sheetView>
  </sheetViews>
  <sheetFormatPr baseColWidth="10" defaultColWidth="11.42578125" defaultRowHeight="12.75" x14ac:dyDescent="0.2"/>
  <cols>
    <col min="1" max="1" width="20.85546875" style="29" customWidth="1"/>
    <col min="2" max="2" width="5.28515625" style="29" customWidth="1"/>
    <col min="3" max="3" width="10.42578125" style="29" customWidth="1"/>
    <col min="4" max="4" width="9.140625" style="29" customWidth="1"/>
    <col min="5" max="5" width="7.5703125" style="29" customWidth="1"/>
    <col min="6" max="6" width="6.28515625" style="29" customWidth="1"/>
    <col min="7" max="7" width="7" style="29" customWidth="1"/>
    <col min="8" max="8" width="7.5703125" style="29" customWidth="1"/>
    <col min="9" max="10" width="6.28515625" style="29" customWidth="1"/>
    <col min="11" max="11" width="5.5703125" style="29" customWidth="1"/>
    <col min="12" max="16" width="11.42578125" style="29" customWidth="1"/>
    <col min="17" max="16383" width="11.42578125" style="29"/>
    <col min="16384" max="16384" width="16.5703125" style="29" customWidth="1"/>
  </cols>
  <sheetData>
    <row r="1" spans="1:16" s="3" customFormat="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6" s="3" customFormat="1" ht="14.1" customHeight="1" x14ac:dyDescent="0.2">
      <c r="A2" s="60"/>
      <c r="B2" s="60"/>
      <c r="C2" s="60"/>
      <c r="D2" s="60"/>
      <c r="N2" s="123" t="s">
        <v>257</v>
      </c>
    </row>
    <row r="3" spans="1:16" s="3" customFormat="1" ht="14.1" customHeight="1" x14ac:dyDescent="0.2">
      <c r="A3" s="22" t="s">
        <v>465</v>
      </c>
    </row>
    <row r="4" spans="1:16" s="3" customFormat="1" ht="14.1" customHeight="1" x14ac:dyDescent="0.2">
      <c r="I4" s="38"/>
      <c r="J4" s="38"/>
      <c r="K4" s="38"/>
    </row>
    <row r="5" spans="1:16" s="3" customFormat="1" ht="12" customHeight="1" x14ac:dyDescent="0.2">
      <c r="A5" s="54"/>
      <c r="B5" s="54" t="s">
        <v>55</v>
      </c>
      <c r="C5" s="54" t="s">
        <v>124</v>
      </c>
      <c r="D5" s="170" t="s">
        <v>226</v>
      </c>
      <c r="E5" s="170" t="s">
        <v>59</v>
      </c>
      <c r="F5" s="170" t="s">
        <v>130</v>
      </c>
      <c r="G5" s="54" t="s">
        <v>58</v>
      </c>
      <c r="H5" s="54" t="s">
        <v>59</v>
      </c>
      <c r="I5" s="97" t="s">
        <v>57</v>
      </c>
      <c r="J5" s="54" t="s">
        <v>130</v>
      </c>
      <c r="K5" s="54" t="s">
        <v>126</v>
      </c>
    </row>
    <row r="6" spans="1:16" s="3" customFormat="1" ht="12" customHeight="1" x14ac:dyDescent="0.2">
      <c r="A6" s="79"/>
      <c r="B6" s="98"/>
      <c r="C6" s="79" t="s">
        <v>208</v>
      </c>
      <c r="D6" s="171" t="s">
        <v>208</v>
      </c>
      <c r="E6" s="171" t="s">
        <v>131</v>
      </c>
      <c r="F6" s="171" t="s">
        <v>129</v>
      </c>
      <c r="G6" s="79" t="s">
        <v>133</v>
      </c>
      <c r="H6" s="79" t="s">
        <v>38</v>
      </c>
      <c r="I6" s="98"/>
      <c r="J6" s="79" t="s">
        <v>132</v>
      </c>
      <c r="K6" s="98"/>
    </row>
    <row r="7" spans="1:16" s="3" customFormat="1" ht="12" customHeight="1" x14ac:dyDescent="0.2">
      <c r="A7" s="56"/>
      <c r="B7" s="99"/>
      <c r="C7" s="56" t="s">
        <v>127</v>
      </c>
      <c r="D7" s="172" t="s">
        <v>125</v>
      </c>
      <c r="E7" s="100"/>
      <c r="F7" s="100"/>
      <c r="G7" s="99"/>
      <c r="H7" s="99"/>
      <c r="I7" s="99"/>
      <c r="J7" s="99"/>
      <c r="K7" s="101"/>
      <c r="M7" s="92"/>
    </row>
    <row r="8" spans="1:16" s="3" customFormat="1" ht="14.1" customHeight="1" x14ac:dyDescent="0.2">
      <c r="I8" s="38"/>
      <c r="K8" s="38"/>
      <c r="L8" s="25"/>
    </row>
    <row r="9" spans="1:16" s="3" customFormat="1" ht="14.1" customHeight="1" x14ac:dyDescent="0.2">
      <c r="A9" s="23" t="s">
        <v>20</v>
      </c>
      <c r="B9" s="12">
        <v>811</v>
      </c>
      <c r="C9" s="12">
        <v>254</v>
      </c>
      <c r="D9" s="12">
        <v>160</v>
      </c>
      <c r="E9" s="12">
        <v>10</v>
      </c>
      <c r="F9" s="12">
        <v>53</v>
      </c>
      <c r="G9" s="12">
        <v>60</v>
      </c>
      <c r="H9" s="12">
        <v>7</v>
      </c>
      <c r="I9" s="12">
        <v>221</v>
      </c>
      <c r="J9" s="12">
        <v>11</v>
      </c>
      <c r="K9" s="12">
        <v>35</v>
      </c>
      <c r="L9" s="25"/>
    </row>
    <row r="10" spans="1:16" s="3" customFormat="1" ht="14.1" customHeight="1" x14ac:dyDescent="0.2">
      <c r="A10" s="10" t="s">
        <v>457</v>
      </c>
      <c r="B10" s="12">
        <v>11</v>
      </c>
      <c r="C10" s="41">
        <v>4</v>
      </c>
      <c r="D10" s="41">
        <v>2</v>
      </c>
      <c r="E10" s="41" t="s">
        <v>15</v>
      </c>
      <c r="F10" s="41">
        <v>1</v>
      </c>
      <c r="G10" s="41">
        <v>1</v>
      </c>
      <c r="H10" s="41" t="s">
        <v>15</v>
      </c>
      <c r="I10" s="41">
        <v>3</v>
      </c>
      <c r="J10" s="41" t="s">
        <v>15</v>
      </c>
      <c r="K10" s="41" t="s">
        <v>15</v>
      </c>
      <c r="L10" s="25"/>
    </row>
    <row r="11" spans="1:16" s="3" customFormat="1" ht="14.1" customHeight="1" x14ac:dyDescent="0.2">
      <c r="A11" s="10" t="s">
        <v>31</v>
      </c>
      <c r="B11" s="12">
        <v>20</v>
      </c>
      <c r="C11" s="41">
        <v>9</v>
      </c>
      <c r="D11" s="41">
        <v>2</v>
      </c>
      <c r="E11" s="41">
        <v>1</v>
      </c>
      <c r="F11" s="41">
        <v>1</v>
      </c>
      <c r="G11" s="41">
        <v>2</v>
      </c>
      <c r="H11" s="41">
        <v>1</v>
      </c>
      <c r="I11" s="41">
        <v>4</v>
      </c>
      <c r="J11" s="41" t="s">
        <v>15</v>
      </c>
      <c r="K11" s="41" t="s">
        <v>15</v>
      </c>
      <c r="L11" s="25"/>
      <c r="P11" s="3" t="s">
        <v>134</v>
      </c>
    </row>
    <row r="12" spans="1:16" s="3" customFormat="1" ht="14.1" customHeight="1" x14ac:dyDescent="0.2">
      <c r="A12" s="10" t="s">
        <v>32</v>
      </c>
      <c r="B12" s="12">
        <v>18</v>
      </c>
      <c r="C12" s="41">
        <v>9</v>
      </c>
      <c r="D12" s="41">
        <v>1</v>
      </c>
      <c r="E12" s="41" t="s">
        <v>15</v>
      </c>
      <c r="F12" s="41">
        <v>1</v>
      </c>
      <c r="G12" s="41">
        <v>2</v>
      </c>
      <c r="H12" s="41" t="s">
        <v>15</v>
      </c>
      <c r="I12" s="41">
        <v>4</v>
      </c>
      <c r="J12" s="41">
        <v>1</v>
      </c>
      <c r="K12" s="41" t="s">
        <v>15</v>
      </c>
      <c r="L12" s="25"/>
    </row>
    <row r="13" spans="1:16" s="3" customFormat="1" ht="14.1" customHeight="1" x14ac:dyDescent="0.2">
      <c r="A13" s="10" t="s">
        <v>455</v>
      </c>
      <c r="B13" s="12">
        <v>11</v>
      </c>
      <c r="C13" s="41">
        <v>3</v>
      </c>
      <c r="D13" s="41">
        <v>3</v>
      </c>
      <c r="E13" s="41">
        <v>1</v>
      </c>
      <c r="F13" s="41" t="s">
        <v>15</v>
      </c>
      <c r="G13" s="41">
        <v>1</v>
      </c>
      <c r="H13" s="41" t="s">
        <v>15</v>
      </c>
      <c r="I13" s="41">
        <v>1</v>
      </c>
      <c r="J13" s="41" t="s">
        <v>15</v>
      </c>
      <c r="K13" s="41">
        <v>2</v>
      </c>
      <c r="L13" s="25"/>
    </row>
    <row r="14" spans="1:16" s="3" customFormat="1" ht="14.1" customHeight="1" x14ac:dyDescent="0.2">
      <c r="A14" s="10" t="s">
        <v>33</v>
      </c>
      <c r="B14" s="12">
        <v>42</v>
      </c>
      <c r="C14" s="81">
        <v>19</v>
      </c>
      <c r="D14" s="81">
        <v>4</v>
      </c>
      <c r="E14" s="81">
        <v>1</v>
      </c>
      <c r="F14" s="81">
        <v>3</v>
      </c>
      <c r="G14" s="81">
        <v>4</v>
      </c>
      <c r="H14" s="81">
        <v>1</v>
      </c>
      <c r="I14" s="81">
        <v>6</v>
      </c>
      <c r="J14" s="81">
        <v>2</v>
      </c>
      <c r="K14" s="81">
        <v>2</v>
      </c>
      <c r="L14" s="25"/>
    </row>
    <row r="15" spans="1:16" s="3" customFormat="1" ht="14.1" customHeight="1" x14ac:dyDescent="0.2">
      <c r="A15" s="10" t="s">
        <v>34</v>
      </c>
      <c r="B15" s="12">
        <v>14</v>
      </c>
      <c r="C15" s="41">
        <v>5</v>
      </c>
      <c r="D15" s="41">
        <v>4</v>
      </c>
      <c r="E15" s="41" t="s">
        <v>15</v>
      </c>
      <c r="F15" s="41">
        <v>1</v>
      </c>
      <c r="G15" s="41">
        <v>1</v>
      </c>
      <c r="H15" s="41" t="s">
        <v>15</v>
      </c>
      <c r="I15" s="41">
        <v>3</v>
      </c>
      <c r="J15" s="41" t="s">
        <v>15</v>
      </c>
      <c r="K15" s="41" t="s">
        <v>15</v>
      </c>
      <c r="L15" s="25"/>
    </row>
    <row r="16" spans="1:16" s="3" customFormat="1" ht="14.1" customHeight="1" x14ac:dyDescent="0.2">
      <c r="A16" s="10" t="s">
        <v>458</v>
      </c>
      <c r="B16" s="12">
        <v>31</v>
      </c>
      <c r="C16" s="81">
        <v>6</v>
      </c>
      <c r="D16" s="81">
        <v>3</v>
      </c>
      <c r="E16" s="81" t="s">
        <v>15</v>
      </c>
      <c r="F16" s="81">
        <v>1</v>
      </c>
      <c r="G16" s="81">
        <v>2</v>
      </c>
      <c r="H16" s="81" t="s">
        <v>15</v>
      </c>
      <c r="I16" s="81">
        <v>17</v>
      </c>
      <c r="J16" s="81">
        <v>1</v>
      </c>
      <c r="K16" s="81">
        <v>1</v>
      </c>
      <c r="L16" s="25"/>
    </row>
    <row r="17" spans="1:12" s="3" customFormat="1" ht="14.1" customHeight="1" x14ac:dyDescent="0.2">
      <c r="A17" s="10" t="s">
        <v>459</v>
      </c>
      <c r="B17" s="12">
        <v>10</v>
      </c>
      <c r="C17" s="41">
        <v>3</v>
      </c>
      <c r="D17" s="41">
        <v>1</v>
      </c>
      <c r="E17" s="41" t="s">
        <v>15</v>
      </c>
      <c r="F17" s="41">
        <v>2</v>
      </c>
      <c r="G17" s="41">
        <v>1</v>
      </c>
      <c r="H17" s="41" t="s">
        <v>15</v>
      </c>
      <c r="I17" s="41">
        <v>3</v>
      </c>
      <c r="J17" s="41" t="s">
        <v>15</v>
      </c>
      <c r="K17" s="41" t="s">
        <v>15</v>
      </c>
      <c r="L17" s="25"/>
    </row>
    <row r="18" spans="1:12" s="3" customFormat="1" ht="14.1" customHeight="1" x14ac:dyDescent="0.2">
      <c r="A18" s="10" t="s">
        <v>35</v>
      </c>
      <c r="B18" s="12">
        <v>36</v>
      </c>
      <c r="C18" s="81">
        <v>9</v>
      </c>
      <c r="D18" s="81">
        <v>4</v>
      </c>
      <c r="E18" s="81" t="s">
        <v>15</v>
      </c>
      <c r="F18" s="81">
        <v>5</v>
      </c>
      <c r="G18" s="81">
        <v>6</v>
      </c>
      <c r="H18" s="81">
        <v>1</v>
      </c>
      <c r="I18" s="81">
        <v>10</v>
      </c>
      <c r="J18" s="81" t="s">
        <v>15</v>
      </c>
      <c r="K18" s="81">
        <v>1</v>
      </c>
    </row>
    <row r="19" spans="1:12" s="3" customFormat="1" ht="14.1" customHeight="1" x14ac:dyDescent="0.2">
      <c r="A19" s="10" t="s">
        <v>460</v>
      </c>
      <c r="B19" s="12">
        <v>15</v>
      </c>
      <c r="C19" s="41">
        <v>5</v>
      </c>
      <c r="D19" s="41">
        <v>2</v>
      </c>
      <c r="E19" s="41" t="s">
        <v>15</v>
      </c>
      <c r="F19" s="41">
        <v>1</v>
      </c>
      <c r="G19" s="41">
        <v>2</v>
      </c>
      <c r="H19" s="41" t="s">
        <v>15</v>
      </c>
      <c r="I19" s="41">
        <v>2</v>
      </c>
      <c r="J19" s="41" t="s">
        <v>15</v>
      </c>
      <c r="K19" s="41">
        <v>3</v>
      </c>
    </row>
    <row r="20" spans="1:12" s="3" customFormat="1" ht="14.1" customHeight="1" x14ac:dyDescent="0.2">
      <c r="A20" s="10" t="s">
        <v>36</v>
      </c>
      <c r="B20" s="12">
        <v>227</v>
      </c>
      <c r="C20" s="81">
        <v>80</v>
      </c>
      <c r="D20" s="81">
        <v>15</v>
      </c>
      <c r="E20" s="81">
        <v>1</v>
      </c>
      <c r="F20" s="81">
        <v>18</v>
      </c>
      <c r="G20" s="81">
        <v>12</v>
      </c>
      <c r="H20" s="81">
        <v>3</v>
      </c>
      <c r="I20" s="81">
        <v>78</v>
      </c>
      <c r="J20" s="81">
        <v>6</v>
      </c>
      <c r="K20" s="81">
        <v>14</v>
      </c>
    </row>
    <row r="21" spans="1:12" s="3" customFormat="1" ht="14.1" customHeight="1" x14ac:dyDescent="0.2">
      <c r="A21" s="10" t="s">
        <v>37</v>
      </c>
      <c r="B21" s="12">
        <v>17</v>
      </c>
      <c r="C21" s="41">
        <v>7</v>
      </c>
      <c r="D21" s="41">
        <v>3</v>
      </c>
      <c r="E21" s="41">
        <v>1</v>
      </c>
      <c r="F21" s="41" t="s">
        <v>15</v>
      </c>
      <c r="G21" s="41">
        <v>2</v>
      </c>
      <c r="H21" s="41" t="s">
        <v>15</v>
      </c>
      <c r="I21" s="41">
        <v>3</v>
      </c>
      <c r="J21" s="41">
        <v>1</v>
      </c>
      <c r="K21" s="41" t="s">
        <v>15</v>
      </c>
    </row>
    <row r="22" spans="1:12" s="3" customFormat="1" ht="14.1" customHeight="1" x14ac:dyDescent="0.2">
      <c r="A22" s="10" t="s">
        <v>461</v>
      </c>
      <c r="B22" s="12">
        <v>10</v>
      </c>
      <c r="C22" s="41">
        <v>2</v>
      </c>
      <c r="D22" s="41">
        <v>2</v>
      </c>
      <c r="E22" s="41">
        <v>1</v>
      </c>
      <c r="F22" s="41">
        <v>2</v>
      </c>
      <c r="G22" s="41">
        <v>1</v>
      </c>
      <c r="H22" s="41" t="s">
        <v>15</v>
      </c>
      <c r="I22" s="41">
        <v>2</v>
      </c>
      <c r="J22" s="41" t="s">
        <v>15</v>
      </c>
      <c r="K22" s="41" t="s">
        <v>15</v>
      </c>
    </row>
    <row r="23" spans="1:12" s="3" customFormat="1" ht="14.1" customHeight="1" x14ac:dyDescent="0.2">
      <c r="A23" s="10" t="s">
        <v>462</v>
      </c>
      <c r="B23" s="12">
        <v>26</v>
      </c>
      <c r="C23" s="41">
        <v>7</v>
      </c>
      <c r="D23" s="41">
        <v>2</v>
      </c>
      <c r="E23" s="41">
        <v>1</v>
      </c>
      <c r="F23" s="41">
        <v>2</v>
      </c>
      <c r="G23" s="41">
        <v>4</v>
      </c>
      <c r="H23" s="41">
        <v>1</v>
      </c>
      <c r="I23" s="41">
        <v>8</v>
      </c>
      <c r="J23" s="41" t="s">
        <v>15</v>
      </c>
      <c r="K23" s="41">
        <v>1</v>
      </c>
    </row>
    <row r="24" spans="1:12" s="3" customFormat="1" ht="14.1" customHeight="1" x14ac:dyDescent="0.2">
      <c r="A24" s="10" t="s">
        <v>463</v>
      </c>
      <c r="B24" s="12">
        <v>10</v>
      </c>
      <c r="C24" s="41">
        <v>2</v>
      </c>
      <c r="D24" s="41">
        <v>1</v>
      </c>
      <c r="E24" s="41" t="s">
        <v>15</v>
      </c>
      <c r="F24" s="41" t="s">
        <v>15</v>
      </c>
      <c r="G24" s="41">
        <v>1</v>
      </c>
      <c r="H24" s="41" t="s">
        <v>15</v>
      </c>
      <c r="I24" s="41">
        <v>6</v>
      </c>
      <c r="J24" s="41" t="s">
        <v>15</v>
      </c>
      <c r="K24" s="41" t="s">
        <v>15</v>
      </c>
    </row>
    <row r="25" spans="1:12" s="3" customFormat="1" ht="14.1" customHeight="1" x14ac:dyDescent="0.2">
      <c r="A25" s="10" t="s">
        <v>456</v>
      </c>
      <c r="B25" s="12">
        <v>313</v>
      </c>
      <c r="C25" s="41">
        <v>84</v>
      </c>
      <c r="D25" s="41">
        <v>111</v>
      </c>
      <c r="E25" s="41">
        <v>3</v>
      </c>
      <c r="F25" s="41">
        <v>15</v>
      </c>
      <c r="G25" s="41">
        <v>18</v>
      </c>
      <c r="H25" s="41" t="s">
        <v>15</v>
      </c>
      <c r="I25" s="41">
        <v>71</v>
      </c>
      <c r="J25" s="41" t="s">
        <v>15</v>
      </c>
      <c r="K25" s="41">
        <v>11</v>
      </c>
    </row>
    <row r="26" spans="1:12" ht="14.1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</row>
    <row r="27" spans="1:12" ht="14.1" customHeight="1" x14ac:dyDescent="0.2">
      <c r="A27" s="68" t="s">
        <v>242</v>
      </c>
      <c r="B27" s="3"/>
      <c r="C27" s="3"/>
      <c r="D27" s="3"/>
      <c r="E27" s="3"/>
      <c r="F27" s="3"/>
      <c r="G27" s="3"/>
      <c r="H27" s="3"/>
      <c r="I27" s="3"/>
      <c r="J27" s="3"/>
      <c r="K27" s="3"/>
    </row>
  </sheetData>
  <sortState ref="A8:K23">
    <sortCondition ref="A8:A23"/>
  </sortState>
  <phoneticPr fontId="1" type="noConversion"/>
  <hyperlinks>
    <hyperlink ref="N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AH75"/>
  <sheetViews>
    <sheetView zoomScaleNormal="100" workbookViewId="0">
      <selection activeCell="K41" sqref="K41"/>
    </sheetView>
  </sheetViews>
  <sheetFormatPr baseColWidth="10" defaultRowHeight="12.75" x14ac:dyDescent="0.2"/>
  <cols>
    <col min="1" max="1" width="29.140625" style="29" customWidth="1"/>
    <col min="2" max="2" width="8.85546875" style="29" customWidth="1"/>
    <col min="3" max="3" width="5.42578125" style="29" customWidth="1"/>
    <col min="4" max="4" width="8.140625" style="29" customWidth="1"/>
    <col min="5" max="5" width="7.7109375" style="29" customWidth="1"/>
    <col min="6" max="6" width="1.140625" style="29" customWidth="1"/>
    <col min="7" max="7" width="8.85546875" style="29" customWidth="1"/>
    <col min="8" max="8" width="6.7109375" style="29" customWidth="1"/>
    <col min="9" max="9" width="8.28515625" style="29" customWidth="1"/>
    <col min="10" max="10" width="7.7109375" style="29" customWidth="1"/>
    <col min="11" max="11" width="8.7109375" style="29" customWidth="1"/>
    <col min="12" max="12" width="14.5703125" style="29" customWidth="1"/>
    <col min="13" max="13" width="11.42578125" style="29"/>
    <col min="14" max="14" width="15.5703125" style="29" customWidth="1"/>
    <col min="15" max="15" width="13.28515625" style="29" customWidth="1"/>
    <col min="16" max="16" width="13.42578125" style="29" customWidth="1"/>
    <col min="17" max="17" width="13.28515625" style="29" customWidth="1"/>
    <col min="18" max="18" width="13.7109375" style="29" customWidth="1"/>
    <col min="19" max="16384" width="11.42578125" style="29"/>
  </cols>
  <sheetData>
    <row r="1" spans="1:16" s="3" customFormat="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  <c r="I1" s="2"/>
      <c r="J1" s="2"/>
    </row>
    <row r="2" spans="1:16" s="3" customFormat="1" ht="14.1" customHeight="1" x14ac:dyDescent="0.2">
      <c r="L2" s="123" t="s">
        <v>257</v>
      </c>
    </row>
    <row r="3" spans="1:16" s="3" customFormat="1" ht="14.1" customHeight="1" x14ac:dyDescent="0.2">
      <c r="A3" s="4" t="s">
        <v>215</v>
      </c>
    </row>
    <row r="4" spans="1:16" s="3" customFormat="1" ht="14.1" customHeight="1" x14ac:dyDescent="0.2"/>
    <row r="5" spans="1:16" s="3" customFormat="1" ht="14.1" customHeight="1" x14ac:dyDescent="0.2">
      <c r="A5" s="4" t="s">
        <v>199</v>
      </c>
      <c r="B5" s="11"/>
      <c r="C5" s="11"/>
      <c r="D5" s="11"/>
      <c r="E5" s="11"/>
      <c r="F5" s="11"/>
      <c r="G5" s="11"/>
      <c r="H5" s="11"/>
      <c r="I5" s="11"/>
      <c r="J5" s="11"/>
      <c r="L5" s="173"/>
      <c r="M5" s="174"/>
      <c r="N5" s="174"/>
      <c r="O5" s="174"/>
      <c r="P5" s="174"/>
    </row>
    <row r="6" spans="1:16" s="3" customFormat="1" ht="14.1" customHeight="1" x14ac:dyDescent="0.2">
      <c r="A6" s="4"/>
      <c r="B6" s="11"/>
      <c r="C6" s="11"/>
      <c r="D6" s="11"/>
      <c r="E6" s="11"/>
      <c r="F6" s="11"/>
      <c r="G6" s="11"/>
      <c r="H6" s="11"/>
      <c r="I6" s="11"/>
      <c r="J6" s="11"/>
      <c r="L6" s="174"/>
      <c r="M6" s="174"/>
      <c r="N6" s="174"/>
      <c r="O6" s="174"/>
      <c r="P6" s="174"/>
    </row>
    <row r="7" spans="1:16" s="3" customFormat="1" ht="14.1" customHeight="1" x14ac:dyDescent="0.2">
      <c r="A7" s="70" t="s">
        <v>469</v>
      </c>
      <c r="B7" s="30"/>
      <c r="C7" s="30"/>
      <c r="D7" s="30"/>
      <c r="E7" s="30"/>
      <c r="F7" s="30"/>
      <c r="G7" s="30"/>
      <c r="H7" s="30"/>
      <c r="I7" s="30"/>
      <c r="J7" s="30"/>
      <c r="L7" s="174"/>
      <c r="M7" s="174"/>
      <c r="N7" s="174"/>
      <c r="O7" s="174"/>
      <c r="P7" s="174"/>
    </row>
    <row r="8" spans="1:16" s="3" customFormat="1" ht="9.9499999999999993" customHeight="1" x14ac:dyDescent="0.2">
      <c r="A8" s="10"/>
      <c r="L8" s="174"/>
      <c r="M8" s="174"/>
      <c r="N8" s="174"/>
      <c r="O8" s="174"/>
      <c r="P8" s="174"/>
    </row>
    <row r="9" spans="1:16" s="3" customFormat="1" ht="12" customHeight="1" x14ac:dyDescent="0.2">
      <c r="A9" s="82"/>
      <c r="B9" s="83" t="s">
        <v>50</v>
      </c>
      <c r="C9" s="84"/>
      <c r="D9" s="84"/>
      <c r="E9" s="85"/>
      <c r="F9" s="86"/>
      <c r="G9" s="83" t="s">
        <v>44</v>
      </c>
      <c r="H9" s="84"/>
      <c r="I9" s="84"/>
      <c r="J9" s="85"/>
      <c r="L9" s="174"/>
      <c r="M9" s="174"/>
      <c r="N9" s="174"/>
      <c r="O9" s="174"/>
      <c r="P9" s="174"/>
    </row>
    <row r="10" spans="1:16" s="3" customFormat="1" ht="12" customHeight="1" x14ac:dyDescent="0.2">
      <c r="A10" s="87"/>
      <c r="B10" s="102" t="s">
        <v>75</v>
      </c>
      <c r="C10" s="102" t="s">
        <v>69</v>
      </c>
      <c r="D10" s="178" t="s">
        <v>62</v>
      </c>
      <c r="E10" s="179"/>
      <c r="F10" s="103"/>
      <c r="G10" s="102" t="s">
        <v>75</v>
      </c>
      <c r="H10" s="102" t="s">
        <v>69</v>
      </c>
      <c r="I10" s="178" t="s">
        <v>62</v>
      </c>
      <c r="J10" s="179"/>
      <c r="M10" s="175" t="s">
        <v>470</v>
      </c>
      <c r="N10" s="175"/>
      <c r="O10" s="175"/>
    </row>
    <row r="11" spans="1:16" s="3" customFormat="1" ht="12" customHeight="1" x14ac:dyDescent="0.2">
      <c r="A11" s="88"/>
      <c r="B11" s="88" t="s">
        <v>76</v>
      </c>
      <c r="C11" s="104" t="s">
        <v>77</v>
      </c>
      <c r="D11" s="88" t="s">
        <v>78</v>
      </c>
      <c r="E11" s="104" t="s">
        <v>79</v>
      </c>
      <c r="F11" s="88"/>
      <c r="G11" s="88" t="s">
        <v>76</v>
      </c>
      <c r="H11" s="104" t="s">
        <v>77</v>
      </c>
      <c r="I11" s="88" t="s">
        <v>78</v>
      </c>
      <c r="J11" s="104" t="s">
        <v>79</v>
      </c>
      <c r="M11" s="175" t="s">
        <v>235</v>
      </c>
      <c r="N11" s="175" t="s">
        <v>236</v>
      </c>
      <c r="O11" s="175"/>
    </row>
    <row r="12" spans="1:16" s="3" customFormat="1" ht="14.1" customHeight="1" x14ac:dyDescent="0.2">
      <c r="B12" s="12"/>
      <c r="C12" s="12"/>
      <c r="D12" s="49"/>
      <c r="E12" s="49"/>
      <c r="F12" s="12"/>
      <c r="G12" s="12"/>
      <c r="H12" s="12"/>
      <c r="I12" s="49"/>
      <c r="J12" s="49"/>
      <c r="M12" s="176">
        <v>258167.51664900003</v>
      </c>
      <c r="N12" s="176">
        <v>38102545.920077994</v>
      </c>
      <c r="O12" s="175"/>
    </row>
    <row r="13" spans="1:16" s="3" customFormat="1" ht="14.1" customHeight="1" x14ac:dyDescent="0.2">
      <c r="A13" s="23" t="s">
        <v>464</v>
      </c>
      <c r="B13" s="114">
        <f>B15+B19+B22+B28</f>
        <v>133.43258709999998</v>
      </c>
      <c r="C13" s="114">
        <f>C15+C19+C22+C28</f>
        <v>58.262654360000006</v>
      </c>
      <c r="D13" s="114">
        <f>B13*1000000/$M$12</f>
        <v>516.84498821520037</v>
      </c>
      <c r="E13" s="114">
        <f>C13*1000000/$M$12</f>
        <v>225.67771157365578</v>
      </c>
      <c r="F13" s="114"/>
      <c r="G13" s="114">
        <f>G15+G19+G22+G26+G28</f>
        <v>30616.646718640004</v>
      </c>
      <c r="H13" s="114" t="s">
        <v>145</v>
      </c>
      <c r="I13" s="114">
        <f>G13*1000000/$N$12</f>
        <v>803.5328343376309</v>
      </c>
      <c r="J13" s="114" t="s">
        <v>145</v>
      </c>
    </row>
    <row r="14" spans="1:16" s="3" customFormat="1" ht="9.9499999999999993" customHeight="1" x14ac:dyDescent="0.2">
      <c r="A14" s="10"/>
      <c r="B14" s="114"/>
      <c r="C14" s="114"/>
      <c r="D14" s="114"/>
      <c r="E14" s="114"/>
      <c r="F14" s="114"/>
      <c r="G14" s="114"/>
      <c r="H14" s="114"/>
      <c r="I14" s="114"/>
      <c r="J14" s="114"/>
      <c r="M14"/>
      <c r="N14"/>
      <c r="O14"/>
    </row>
    <row r="15" spans="1:16" s="3" customFormat="1" ht="14.1" customHeight="1" x14ac:dyDescent="0.2">
      <c r="A15" s="10" t="s">
        <v>68</v>
      </c>
      <c r="B15" s="114">
        <f>SUM(B16:B18)</f>
        <v>16.41161</v>
      </c>
      <c r="C15" s="114">
        <f>SUM(C16:C18)</f>
        <v>5.0106459999999995</v>
      </c>
      <c r="D15" s="114">
        <f>B15*1000000/$M$12</f>
        <v>63.569616398770002</v>
      </c>
      <c r="E15" s="114">
        <f t="shared" ref="E15:E16" si="0">C15*1000000/$M$12</f>
        <v>19.408506790621473</v>
      </c>
      <c r="F15" s="114"/>
      <c r="G15" s="114">
        <f>SUM(G16:G18)</f>
        <v>8703.00533</v>
      </c>
      <c r="H15" s="114" t="s">
        <v>145</v>
      </c>
      <c r="I15" s="114">
        <f t="shared" ref="I15:I20" si="1">G15*1000000/$N$12</f>
        <v>228.41007391618899</v>
      </c>
      <c r="J15" s="114" t="s">
        <v>145</v>
      </c>
      <c r="M15" s="25"/>
      <c r="N15" s="25"/>
      <c r="O15"/>
    </row>
    <row r="16" spans="1:16" s="3" customFormat="1" ht="14.1" customHeight="1" x14ac:dyDescent="0.2">
      <c r="A16" s="78" t="s">
        <v>63</v>
      </c>
      <c r="B16" s="114">
        <v>5.4116099999999996</v>
      </c>
      <c r="C16" s="114">
        <v>1.050646</v>
      </c>
      <c r="D16" s="114">
        <f>B16*1000000/$M$12</f>
        <v>20.96162240022446</v>
      </c>
      <c r="E16" s="114">
        <f t="shared" si="0"/>
        <v>4.0696289511450798</v>
      </c>
      <c r="F16" s="114"/>
      <c r="G16" s="114">
        <v>1674.7680909999999</v>
      </c>
      <c r="H16" s="114">
        <v>314.514658</v>
      </c>
      <c r="I16" s="114">
        <f t="shared" si="1"/>
        <v>43.954230631016372</v>
      </c>
      <c r="J16" s="114">
        <f>H16*1000000/$N$12</f>
        <v>8.2544263225798691</v>
      </c>
      <c r="M16"/>
      <c r="N16"/>
      <c r="O16"/>
    </row>
    <row r="17" spans="1:34" s="3" customFormat="1" ht="14.1" customHeight="1" x14ac:dyDescent="0.2">
      <c r="A17" s="78" t="s">
        <v>64</v>
      </c>
      <c r="B17" s="114">
        <v>11</v>
      </c>
      <c r="C17" s="114">
        <f>B17-7.04</f>
        <v>3.96</v>
      </c>
      <c r="D17" s="114">
        <f>B17*1000000/$M$12</f>
        <v>42.607993998545545</v>
      </c>
      <c r="E17" s="114">
        <f>C17*1000000/$M$12</f>
        <v>15.338877839476396</v>
      </c>
      <c r="F17" s="114"/>
      <c r="G17" s="114">
        <v>1840</v>
      </c>
      <c r="H17" s="114">
        <f>G17-1168-110</f>
        <v>562</v>
      </c>
      <c r="I17" s="114">
        <f t="shared" si="1"/>
        <v>48.290736368627243</v>
      </c>
      <c r="J17" s="114">
        <f>H17*1000000/$N$12</f>
        <v>14.749670564765495</v>
      </c>
      <c r="M17"/>
      <c r="N17"/>
      <c r="O17"/>
    </row>
    <row r="18" spans="1:34" s="3" customFormat="1" ht="14.1" customHeight="1" x14ac:dyDescent="0.2">
      <c r="A18" s="78" t="s">
        <v>65</v>
      </c>
      <c r="B18" s="114" t="s">
        <v>15</v>
      </c>
      <c r="C18" s="114" t="s">
        <v>15</v>
      </c>
      <c r="D18" s="114" t="s">
        <v>15</v>
      </c>
      <c r="E18" s="114" t="s">
        <v>15</v>
      </c>
      <c r="F18" s="114"/>
      <c r="G18" s="114">
        <v>5188.237239</v>
      </c>
      <c r="H18" s="114" t="s">
        <v>145</v>
      </c>
      <c r="I18" s="114">
        <f t="shared" si="1"/>
        <v>136.16510691654537</v>
      </c>
      <c r="J18" s="114" t="s">
        <v>145</v>
      </c>
      <c r="M18"/>
      <c r="N18"/>
      <c r="O18"/>
    </row>
    <row r="19" spans="1:34" s="3" customFormat="1" ht="14.1" customHeight="1" x14ac:dyDescent="0.2">
      <c r="A19" s="10" t="s">
        <v>171</v>
      </c>
      <c r="B19" s="114">
        <f>B20+B21</f>
        <v>67.302145999999993</v>
      </c>
      <c r="C19" s="114">
        <f>C20+C21</f>
        <v>38.736957000000004</v>
      </c>
      <c r="D19" s="114">
        <f t="shared" ref="D19:E25" si="2">B19*1000000/$M$12</f>
        <v>260.69176662338509</v>
      </c>
      <c r="E19" s="114">
        <f t="shared" si="2"/>
        <v>150.04582103435609</v>
      </c>
      <c r="F19" s="114"/>
      <c r="G19" s="114">
        <f>G20+G21</f>
        <v>8779.7138329999998</v>
      </c>
      <c r="H19" s="114">
        <f>H20+H21</f>
        <v>3287.0084740000002</v>
      </c>
      <c r="I19" s="114">
        <f t="shared" si="1"/>
        <v>230.42328592467001</v>
      </c>
      <c r="J19" s="114">
        <f>H19*1000000/$N$12</f>
        <v>86.26742372792269</v>
      </c>
      <c r="M19" s="114"/>
    </row>
    <row r="20" spans="1:34" s="3" customFormat="1" ht="14.1" customHeight="1" x14ac:dyDescent="0.2">
      <c r="A20" s="78" t="s">
        <v>66</v>
      </c>
      <c r="B20" s="114">
        <v>40.722146000000002</v>
      </c>
      <c r="C20" s="114">
        <f>B20-19.336728</f>
        <v>21.385418000000001</v>
      </c>
      <c r="D20" s="114">
        <f t="shared" si="2"/>
        <v>157.7353593068996</v>
      </c>
      <c r="E20" s="114">
        <f t="shared" si="2"/>
        <v>82.835432890944347</v>
      </c>
      <c r="F20" s="114"/>
      <c r="G20" s="114">
        <v>4844.5481870000003</v>
      </c>
      <c r="H20" s="114">
        <f>G20-3323.607192</f>
        <v>1520.9409950000004</v>
      </c>
      <c r="I20" s="114">
        <f t="shared" si="1"/>
        <v>127.14499963235221</v>
      </c>
      <c r="J20" s="114">
        <f>H20*1000000/$N$12</f>
        <v>39.917043816186215</v>
      </c>
      <c r="L20" s="25"/>
      <c r="M20" s="25"/>
      <c r="N20" s="25"/>
      <c r="O20" s="25"/>
      <c r="P20" s="25"/>
    </row>
    <row r="21" spans="1:34" s="3" customFormat="1" ht="14.1" customHeight="1" x14ac:dyDescent="0.2">
      <c r="A21" s="78" t="s">
        <v>67</v>
      </c>
      <c r="B21" s="114">
        <v>26.58</v>
      </c>
      <c r="C21" s="114">
        <f>B21-9.228461</f>
        <v>17.351538999999999</v>
      </c>
      <c r="D21" s="114">
        <f t="shared" si="2"/>
        <v>102.95640731648551</v>
      </c>
      <c r="E21" s="114">
        <f t="shared" si="2"/>
        <v>67.21038814341172</v>
      </c>
      <c r="F21" s="114"/>
      <c r="G21" s="114">
        <v>3935.1656459999999</v>
      </c>
      <c r="H21" s="114">
        <f>G21-2169.098167</f>
        <v>1766.0674789999998</v>
      </c>
      <c r="I21" s="114">
        <f>G21*1000000/$N$12</f>
        <v>103.27828629231779</v>
      </c>
      <c r="J21" s="114">
        <f>H21*1000000/$N$12</f>
        <v>46.350379911736475</v>
      </c>
      <c r="L21" s="25"/>
      <c r="N21" s="25"/>
      <c r="O21" s="25"/>
      <c r="P21" s="25"/>
    </row>
    <row r="22" spans="1:34" s="3" customFormat="1" ht="14.1" customHeight="1" x14ac:dyDescent="0.2">
      <c r="A22" s="10" t="s">
        <v>169</v>
      </c>
      <c r="B22" s="114">
        <f>B23+B24+B25</f>
        <v>10.316000000000001</v>
      </c>
      <c r="C22" s="114">
        <f>C23+C24+C25</f>
        <v>7.7889999999999997</v>
      </c>
      <c r="D22" s="114">
        <f t="shared" si="2"/>
        <v>39.958551462635988</v>
      </c>
      <c r="E22" s="114">
        <f t="shared" si="2"/>
        <v>30.170333204970113</v>
      </c>
      <c r="F22" s="114"/>
      <c r="G22" s="114">
        <f>G23+G24+G25</f>
        <v>1805.3089999999997</v>
      </c>
      <c r="H22" s="114">
        <f>H23+H24+H25</f>
        <v>930.95999999999992</v>
      </c>
      <c r="I22" s="114">
        <f t="shared" ref="I22:I26" si="3">G22*1000000/$N$12</f>
        <v>47.380272273320692</v>
      </c>
      <c r="J22" s="114">
        <f t="shared" ref="J22:J26" si="4">H22*1000000/$N$12</f>
        <v>24.433013005291965</v>
      </c>
      <c r="L22" s="25"/>
      <c r="N22" s="25"/>
      <c r="O22" s="25"/>
    </row>
    <row r="23" spans="1:34" s="3" customFormat="1" ht="14.1" customHeight="1" x14ac:dyDescent="0.2">
      <c r="A23" s="78" t="s">
        <v>170</v>
      </c>
      <c r="B23" s="114">
        <v>7.8109999999999999</v>
      </c>
      <c r="C23" s="114">
        <f>B23-1.371</f>
        <v>6.4399999999999995</v>
      </c>
      <c r="D23" s="114">
        <f t="shared" si="2"/>
        <v>30.255549192967205</v>
      </c>
      <c r="E23" s="114">
        <f t="shared" si="2"/>
        <v>24.945043759148479</v>
      </c>
      <c r="F23" s="114"/>
      <c r="G23" s="114">
        <v>1379.6579999999999</v>
      </c>
      <c r="H23" s="114">
        <f>G23-629.317</f>
        <v>750.34099999999989</v>
      </c>
      <c r="I23" s="114">
        <f t="shared" si="3"/>
        <v>36.20907649829757</v>
      </c>
      <c r="J23" s="114">
        <f t="shared" si="4"/>
        <v>19.692673596506591</v>
      </c>
      <c r="K23"/>
      <c r="L23"/>
      <c r="M23"/>
      <c r="N23"/>
      <c r="O23"/>
      <c r="P23"/>
      <c r="Q23"/>
    </row>
    <row r="24" spans="1:34" s="3" customFormat="1" ht="14.1" customHeight="1" x14ac:dyDescent="0.2">
      <c r="A24" s="78" t="s">
        <v>244</v>
      </c>
      <c r="B24" s="114">
        <v>0.64</v>
      </c>
      <c r="C24" s="114">
        <f>B24-0.139</f>
        <v>0.501</v>
      </c>
      <c r="D24" s="114">
        <f t="shared" si="2"/>
        <v>2.4790105599153773</v>
      </c>
      <c r="E24" s="114">
        <f t="shared" si="2"/>
        <v>1.9406004539337562</v>
      </c>
      <c r="F24" s="114"/>
      <c r="G24" s="114">
        <v>109.482</v>
      </c>
      <c r="H24" s="114">
        <f>G24-56.699</f>
        <v>52.783000000000001</v>
      </c>
      <c r="I24" s="114">
        <f t="shared" si="3"/>
        <v>2.8733513038641565</v>
      </c>
      <c r="J24" s="114">
        <f t="shared" si="4"/>
        <v>1.3852880096441587</v>
      </c>
      <c r="K24"/>
      <c r="L24"/>
      <c r="M24"/>
      <c r="N24"/>
      <c r="O24"/>
      <c r="P24"/>
      <c r="Q24"/>
    </row>
    <row r="25" spans="1:34" s="3" customFormat="1" ht="14.1" customHeight="1" x14ac:dyDescent="0.2">
      <c r="A25" s="78" t="s">
        <v>245</v>
      </c>
      <c r="B25" s="114">
        <v>1.865</v>
      </c>
      <c r="C25" s="114">
        <f>B25-1.017</f>
        <v>0.84800000000000009</v>
      </c>
      <c r="D25" s="114">
        <f t="shared" si="2"/>
        <v>7.2239917097534034</v>
      </c>
      <c r="E25" s="114">
        <f t="shared" si="2"/>
        <v>3.284688991887875</v>
      </c>
      <c r="F25" s="114"/>
      <c r="G25" s="114">
        <v>316.16899999999998</v>
      </c>
      <c r="H25" s="114">
        <f>G25-188.333</f>
        <v>127.83599999999998</v>
      </c>
      <c r="I25" s="114">
        <f t="shared" si="3"/>
        <v>8.2978444711589709</v>
      </c>
      <c r="J25" s="114">
        <f t="shared" si="4"/>
        <v>3.355051399141213</v>
      </c>
      <c r="K25"/>
    </row>
    <row r="26" spans="1:34" s="3" customFormat="1" ht="14.1" customHeight="1" x14ac:dyDescent="0.2">
      <c r="A26" s="10" t="s">
        <v>467</v>
      </c>
      <c r="B26" s="114" t="s">
        <v>15</v>
      </c>
      <c r="C26" s="114" t="s">
        <v>15</v>
      </c>
      <c r="D26" s="114" t="s">
        <v>15</v>
      </c>
      <c r="E26" s="114" t="s">
        <v>15</v>
      </c>
      <c r="F26" s="114"/>
      <c r="G26" s="114">
        <v>8562.7089940000005</v>
      </c>
      <c r="H26" s="114">
        <f>G26-8243.122097</f>
        <v>319.58689700000104</v>
      </c>
      <c r="I26" s="114">
        <f t="shared" si="3"/>
        <v>224.72800142963447</v>
      </c>
      <c r="J26" s="114">
        <f t="shared" si="4"/>
        <v>8.3875470597253692</v>
      </c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</row>
    <row r="27" spans="1:34" s="3" customFormat="1" ht="14.1" customHeight="1" x14ac:dyDescent="0.2">
      <c r="A27" s="10" t="s">
        <v>468</v>
      </c>
      <c r="B27" s="114"/>
      <c r="C27" s="114"/>
      <c r="D27" s="114"/>
      <c r="E27" s="114"/>
      <c r="F27" s="114"/>
      <c r="G27" s="114"/>
      <c r="H27" s="114"/>
      <c r="I27" s="114"/>
      <c r="J27" s="114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</row>
    <row r="28" spans="1:34" s="3" customFormat="1" ht="14.1" customHeight="1" x14ac:dyDescent="0.2">
      <c r="A28" s="157" t="s">
        <v>466</v>
      </c>
      <c r="B28" s="114">
        <f>19.70141555+4.64234004+15.05907551</f>
        <v>39.4028311</v>
      </c>
      <c r="C28" s="114">
        <f>B28-(16.33838987+4.04770605+12.29068382)</f>
        <v>6.7260513599999996</v>
      </c>
      <c r="D28" s="114">
        <f>B28*1000000/$M$12</f>
        <v>152.62505373040943</v>
      </c>
      <c r="E28" s="114">
        <f t="shared" ref="E28" si="5">C28*1000000/$M$12</f>
        <v>26.053050543708096</v>
      </c>
      <c r="F28" s="114"/>
      <c r="G28" s="114">
        <f>1482.58219687+170.92962524+1112.39773953</f>
        <v>2765.90956164</v>
      </c>
      <c r="H28" s="114">
        <f>G28-(1223.95345473+157.22189061+899.64694145)</f>
        <v>485.08727485000009</v>
      </c>
      <c r="I28" s="114">
        <f>G28*1000000/$N$12</f>
        <v>72.591200793816625</v>
      </c>
      <c r="J28" s="114">
        <f t="shared" ref="J28" si="6">H28*1000000/$N$12</f>
        <v>12.731098753020206</v>
      </c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</row>
    <row r="29" spans="1:34" s="3" customFormat="1" ht="9" customHeight="1" x14ac:dyDescent="0.2">
      <c r="A29" s="78"/>
      <c r="B29" s="114"/>
      <c r="C29" s="114"/>
      <c r="D29" s="114"/>
      <c r="E29" s="114"/>
      <c r="F29" s="114"/>
      <c r="G29" s="114"/>
      <c r="H29" s="114"/>
      <c r="I29" s="114"/>
      <c r="J29" s="114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</row>
    <row r="30" spans="1:34" s="3" customFormat="1" ht="14.1" customHeight="1" x14ac:dyDescent="0.2">
      <c r="A30" s="23" t="s">
        <v>234</v>
      </c>
      <c r="B30" s="114">
        <v>95.000456199999988</v>
      </c>
      <c r="C30" s="114">
        <v>42.143807480000007</v>
      </c>
      <c r="D30" s="114">
        <v>367.97989705715349</v>
      </c>
      <c r="E30" s="114">
        <v>163.24209965306355</v>
      </c>
      <c r="F30" s="114"/>
      <c r="G30" s="114">
        <v>28379.327377179998</v>
      </c>
      <c r="H30" s="114" t="s">
        <v>145</v>
      </c>
      <c r="I30" s="114">
        <v>744.81446559258961</v>
      </c>
      <c r="J30" s="114" t="s">
        <v>145</v>
      </c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</row>
    <row r="31" spans="1:34" s="3" customFormat="1" ht="9.9499999999999993" customHeight="1" x14ac:dyDescent="0.2">
      <c r="A31" s="10"/>
      <c r="B31" s="114"/>
      <c r="C31" s="114"/>
      <c r="D31" s="114"/>
      <c r="E31" s="114"/>
      <c r="F31" s="114"/>
      <c r="G31" s="114"/>
      <c r="H31" s="114"/>
      <c r="I31" s="114"/>
      <c r="J31" s="114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</row>
    <row r="32" spans="1:34" s="3" customFormat="1" ht="14.1" customHeight="1" x14ac:dyDescent="0.2">
      <c r="A32" s="10" t="s">
        <v>68</v>
      </c>
      <c r="B32" s="114">
        <v>16.449120000000001</v>
      </c>
      <c r="C32" s="114">
        <v>4.1390169999999999</v>
      </c>
      <c r="D32" s="114">
        <v>63.360172726875199</v>
      </c>
      <c r="E32" s="114">
        <v>15.943031118957901</v>
      </c>
      <c r="F32" s="114"/>
      <c r="G32" s="114">
        <v>8271.596646</v>
      </c>
      <c r="H32" s="114" t="s">
        <v>145</v>
      </c>
      <c r="I32" s="114">
        <v>216.7439576785342</v>
      </c>
      <c r="J32" s="114" t="s">
        <v>145</v>
      </c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</row>
    <row r="33" spans="1:34" s="71" customFormat="1" ht="14.1" customHeight="1" x14ac:dyDescent="0.2">
      <c r="A33" s="78" t="s">
        <v>63</v>
      </c>
      <c r="B33" s="114">
        <v>5.4491199999999997</v>
      </c>
      <c r="C33" s="114">
        <v>1.1390169999999999</v>
      </c>
      <c r="D33" s="114">
        <v>20.989401524791003</v>
      </c>
      <c r="E33" s="114">
        <v>4.3873662456622116</v>
      </c>
      <c r="F33" s="114"/>
      <c r="G33" s="114">
        <v>1521.2166460000001</v>
      </c>
      <c r="H33" s="114">
        <v>287.82392900000002</v>
      </c>
      <c r="I33" s="114">
        <v>39.86104865255367</v>
      </c>
      <c r="J33" s="114">
        <v>7.5419656150923773</v>
      </c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</row>
    <row r="34" spans="1:34" s="71" customFormat="1" ht="14.1" customHeight="1" x14ac:dyDescent="0.2">
      <c r="A34" s="78" t="s">
        <v>64</v>
      </c>
      <c r="B34" s="114">
        <v>11</v>
      </c>
      <c r="C34" s="114">
        <v>3</v>
      </c>
      <c r="D34" s="114">
        <v>42.370771202084192</v>
      </c>
      <c r="E34" s="114">
        <v>11.555664873295688</v>
      </c>
      <c r="F34" s="114"/>
      <c r="G34" s="114">
        <v>1667</v>
      </c>
      <c r="H34" s="114">
        <v>540</v>
      </c>
      <c r="I34" s="114">
        <v>43.681068228204865</v>
      </c>
      <c r="J34" s="114">
        <v>14.149836138710635</v>
      </c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</row>
    <row r="35" spans="1:34" ht="14.1" customHeight="1" x14ac:dyDescent="0.2">
      <c r="A35" s="78" t="s">
        <v>65</v>
      </c>
      <c r="B35" s="114" t="s">
        <v>15</v>
      </c>
      <c r="C35" s="114" t="s">
        <v>15</v>
      </c>
      <c r="D35" s="114" t="s">
        <v>15</v>
      </c>
      <c r="E35" s="114" t="s">
        <v>15</v>
      </c>
      <c r="F35" s="114"/>
      <c r="G35" s="114">
        <v>5083.38</v>
      </c>
      <c r="H35" s="114" t="s">
        <v>145</v>
      </c>
      <c r="I35" s="114">
        <v>133.20184079777567</v>
      </c>
      <c r="J35" s="114" t="s">
        <v>145</v>
      </c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</row>
    <row r="36" spans="1:34" ht="14.1" customHeight="1" x14ac:dyDescent="0.2">
      <c r="A36" s="10" t="s">
        <v>171</v>
      </c>
      <c r="B36" s="114">
        <v>65.855999999999995</v>
      </c>
      <c r="C36" s="114">
        <v>31.264461600000004</v>
      </c>
      <c r="D36" s="114">
        <v>253.66995529858693</v>
      </c>
      <c r="E36" s="114">
        <v>120.42721356454066</v>
      </c>
      <c r="F36" s="114"/>
      <c r="G36" s="114">
        <v>8434.2434429999994</v>
      </c>
      <c r="H36" s="114">
        <v>3122.163442999999</v>
      </c>
      <c r="I36" s="114">
        <v>221.00585680082332</v>
      </c>
      <c r="J36" s="114">
        <v>81.811298364301123</v>
      </c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</row>
    <row r="37" spans="1:34" ht="14.1" customHeight="1" x14ac:dyDescent="0.2">
      <c r="A37" s="78" t="s">
        <v>66</v>
      </c>
      <c r="B37" s="114">
        <v>39.4</v>
      </c>
      <c r="C37" s="114">
        <v>13</v>
      </c>
      <c r="D37" s="114">
        <v>151.76439866928339</v>
      </c>
      <c r="E37" s="114">
        <v>50.074547784281322</v>
      </c>
      <c r="F37" s="114"/>
      <c r="G37" s="114">
        <v>4651.603443</v>
      </c>
      <c r="H37" s="114">
        <v>1069.0334429999998</v>
      </c>
      <c r="I37" s="114">
        <v>121.88782685317076</v>
      </c>
      <c r="J37" s="114">
        <v>28.012311194910463</v>
      </c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</row>
    <row r="38" spans="1:34" ht="14.1" customHeight="1" x14ac:dyDescent="0.2">
      <c r="A38" s="78" t="s">
        <v>67</v>
      </c>
      <c r="B38" s="114">
        <v>26.456000000000003</v>
      </c>
      <c r="C38" s="114">
        <v>18.264461600000004</v>
      </c>
      <c r="D38" s="114">
        <v>101.9055566293036</v>
      </c>
      <c r="E38" s="114">
        <v>70.352665780259343</v>
      </c>
      <c r="F38" s="114"/>
      <c r="G38" s="114">
        <v>3782.64</v>
      </c>
      <c r="H38" s="114">
        <v>2053.1299999999992</v>
      </c>
      <c r="I38" s="114">
        <v>99.118029947652573</v>
      </c>
      <c r="J38" s="114">
        <v>53.798987169390657</v>
      </c>
      <c r="K38" s="7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</row>
    <row r="39" spans="1:34" ht="14.1" customHeight="1" x14ac:dyDescent="0.2">
      <c r="A39" s="10" t="s">
        <v>169</v>
      </c>
      <c r="B39" s="114">
        <v>10.291</v>
      </c>
      <c r="C39" s="114">
        <v>6.431</v>
      </c>
      <c r="D39" s="114">
        <v>39.639782403695314</v>
      </c>
      <c r="E39" s="114">
        <v>24.77149360005486</v>
      </c>
      <c r="F39" s="114"/>
      <c r="G39" s="114">
        <v>3069.2649999999999</v>
      </c>
      <c r="H39" s="114">
        <v>2257.415</v>
      </c>
      <c r="I39" s="114">
        <v>80.425179289406842</v>
      </c>
      <c r="J39" s="114">
        <v>59.151948790865674</v>
      </c>
      <c r="K39" s="10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</row>
    <row r="40" spans="1:34" ht="14.1" customHeight="1" x14ac:dyDescent="0.2">
      <c r="A40" s="78" t="s">
        <v>170</v>
      </c>
      <c r="B40" s="114">
        <v>8.0510000000000002</v>
      </c>
      <c r="C40" s="114">
        <v>5.4610000000000003</v>
      </c>
      <c r="D40" s="114">
        <v>31.01155263163453</v>
      </c>
      <c r="E40" s="114">
        <v>21.035161957689251</v>
      </c>
      <c r="F40" s="114"/>
      <c r="G40" s="114">
        <v>1403.7149999999999</v>
      </c>
      <c r="H40" s="114">
        <v>795.02499999999986</v>
      </c>
      <c r="I40" s="114">
        <v>36.78210599157444</v>
      </c>
      <c r="J40" s="114">
        <v>20.832358289219297</v>
      </c>
      <c r="K40" s="78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</row>
    <row r="41" spans="1:34" ht="14.1" customHeight="1" x14ac:dyDescent="0.2">
      <c r="A41" s="78" t="s">
        <v>244</v>
      </c>
      <c r="B41" s="114">
        <v>0.62</v>
      </c>
      <c r="C41" s="114">
        <v>0.31</v>
      </c>
      <c r="D41" s="114">
        <v>2.388170740481109</v>
      </c>
      <c r="E41" s="114">
        <v>1.1940853702405545</v>
      </c>
      <c r="F41" s="114"/>
      <c r="G41" s="114">
        <v>1401.45</v>
      </c>
      <c r="H41" s="114">
        <v>1350.4</v>
      </c>
      <c r="I41" s="114">
        <v>36.722755289992627</v>
      </c>
      <c r="J41" s="114">
        <v>35.38507170687933</v>
      </c>
      <c r="K41" s="78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</row>
    <row r="42" spans="1:34" ht="14.1" customHeight="1" x14ac:dyDescent="0.2">
      <c r="A42" s="10" t="s">
        <v>245</v>
      </c>
      <c r="B42" s="114">
        <v>1.62</v>
      </c>
      <c r="C42" s="114">
        <v>0.66000000000000014</v>
      </c>
      <c r="D42" s="114">
        <v>6.2400590315796718</v>
      </c>
      <c r="E42" s="114">
        <v>2.5422462721250523</v>
      </c>
      <c r="F42" s="114"/>
      <c r="G42" s="114">
        <v>264.10000000000002</v>
      </c>
      <c r="H42" s="114">
        <v>111.99000000000001</v>
      </c>
      <c r="I42" s="114">
        <v>6.9203180078397759</v>
      </c>
      <c r="J42" s="114">
        <v>2.9345187947670448</v>
      </c>
      <c r="K42" s="10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</row>
    <row r="43" spans="1:34" ht="14.1" customHeight="1" x14ac:dyDescent="0.2">
      <c r="A43" s="10" t="s">
        <v>467</v>
      </c>
      <c r="B43" s="114" t="s">
        <v>15</v>
      </c>
      <c r="C43" s="114" t="s">
        <v>15</v>
      </c>
      <c r="D43" s="114" t="s">
        <v>15</v>
      </c>
      <c r="E43" s="114" t="s">
        <v>15</v>
      </c>
      <c r="F43" s="114"/>
      <c r="G43" s="114">
        <v>6564.6715130000002</v>
      </c>
      <c r="H43" s="114">
        <v>254.83151300000009</v>
      </c>
      <c r="I43" s="114">
        <v>172.01671521002152</v>
      </c>
      <c r="J43" s="114">
        <v>6.6774521332031664</v>
      </c>
      <c r="K43" s="10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</row>
    <row r="44" spans="1:34" ht="14.1" customHeight="1" x14ac:dyDescent="0.2">
      <c r="A44" s="10" t="s">
        <v>468</v>
      </c>
      <c r="B44" s="114"/>
      <c r="C44" s="114"/>
      <c r="D44" s="114"/>
      <c r="E44" s="114"/>
      <c r="F44" s="114"/>
      <c r="G44" s="114"/>
      <c r="H44" s="114"/>
      <c r="I44" s="114"/>
      <c r="J44" s="114"/>
      <c r="K44" s="10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</row>
    <row r="45" spans="1:34" ht="14.1" customHeight="1" x14ac:dyDescent="0.2">
      <c r="A45" s="10" t="s">
        <v>466</v>
      </c>
      <c r="B45" s="114">
        <v>2.4043361999999999</v>
      </c>
      <c r="C45" s="114">
        <v>0.30932888000000025</v>
      </c>
      <c r="D45" s="114">
        <v>9.2612344566444111</v>
      </c>
      <c r="E45" s="114">
        <v>4.24737321761052E-2</v>
      </c>
      <c r="F45" s="114"/>
      <c r="G45" s="114">
        <v>2039.5507751800001</v>
      </c>
      <c r="H45" s="114">
        <v>358.86959163999995</v>
      </c>
      <c r="I45" s="114">
        <v>53.443165306254173</v>
      </c>
      <c r="J45" s="114">
        <v>9.4036035497629609</v>
      </c>
      <c r="K45" s="10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</row>
    <row r="46" spans="1:34" ht="14.1" customHeight="1" x14ac:dyDescent="0.2">
      <c r="A46" s="33"/>
      <c r="B46" s="48"/>
      <c r="C46" s="48"/>
      <c r="D46" s="48"/>
      <c r="E46" s="48"/>
      <c r="F46" s="48"/>
      <c r="G46" s="48"/>
      <c r="H46" s="48"/>
      <c r="I46" s="48"/>
      <c r="J46" s="48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</row>
    <row r="47" spans="1:34" ht="14.1" customHeight="1" x14ac:dyDescent="0.2">
      <c r="A47" s="39" t="s">
        <v>227</v>
      </c>
      <c r="B47" s="3"/>
      <c r="C47" s="3"/>
      <c r="D47" s="3"/>
      <c r="E47" s="3"/>
      <c r="F47" s="3"/>
      <c r="G47" s="3"/>
      <c r="H47" s="3"/>
      <c r="I47" s="3"/>
      <c r="J47" s="3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</row>
    <row r="48" spans="1:34" ht="14.1" customHeight="1" x14ac:dyDescent="0.2">
      <c r="A48" s="31" t="s">
        <v>240</v>
      </c>
      <c r="B48" s="35"/>
      <c r="C48" s="35"/>
      <c r="D48" s="35"/>
      <c r="E48" s="35"/>
      <c r="F48" s="35"/>
      <c r="G48" s="35"/>
      <c r="H48" s="35"/>
      <c r="I48" s="35"/>
      <c r="J48" s="35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</row>
    <row r="49" spans="1:34" ht="14.1" customHeight="1" x14ac:dyDescent="0.2">
      <c r="A49" s="31" t="s">
        <v>80</v>
      </c>
      <c r="B49" s="35"/>
      <c r="C49" s="35"/>
      <c r="D49" s="35"/>
      <c r="E49" s="35"/>
      <c r="F49" s="35"/>
      <c r="G49" s="35"/>
      <c r="H49" s="35"/>
      <c r="I49" s="35"/>
      <c r="J49" s="35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</row>
    <row r="50" spans="1:34" ht="14.1" customHeight="1" x14ac:dyDescent="0.2">
      <c r="A50" s="89" t="s">
        <v>530</v>
      </c>
      <c r="B50" s="35"/>
      <c r="C50" s="35"/>
      <c r="D50" s="35"/>
      <c r="E50" s="35"/>
      <c r="F50" s="35"/>
      <c r="G50" s="35"/>
      <c r="H50" s="35"/>
      <c r="I50" s="35"/>
      <c r="J50" s="35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</row>
    <row r="51" spans="1:34" ht="9.9499999999999993" customHeight="1" x14ac:dyDescent="0.2">
      <c r="A51" s="31" t="s">
        <v>531</v>
      </c>
      <c r="B51" s="35"/>
      <c r="C51" s="35"/>
      <c r="D51" s="35"/>
      <c r="E51" s="35"/>
      <c r="F51" s="35"/>
      <c r="G51" s="35"/>
      <c r="H51" s="35"/>
      <c r="I51" s="35"/>
      <c r="J51" s="35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</row>
    <row r="52" spans="1:34" ht="14.1" customHeight="1" x14ac:dyDescent="0.2">
      <c r="A52" s="31" t="s">
        <v>81</v>
      </c>
      <c r="B52" s="71"/>
      <c r="C52" s="71"/>
      <c r="D52" s="71"/>
      <c r="E52" s="71"/>
      <c r="F52" s="71"/>
      <c r="G52" s="71"/>
      <c r="H52" s="71"/>
      <c r="I52" s="71"/>
      <c r="J52" s="71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</row>
    <row r="53" spans="1:34" ht="14.1" customHeight="1" x14ac:dyDescent="0.2">
      <c r="A53" s="31" t="s">
        <v>82</v>
      </c>
      <c r="B53" s="71"/>
      <c r="C53" s="71"/>
      <c r="D53" s="71"/>
      <c r="E53" s="71"/>
      <c r="F53" s="71"/>
      <c r="G53" s="71"/>
      <c r="H53" s="71"/>
      <c r="I53" s="71"/>
      <c r="J53" s="71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</row>
    <row r="54" spans="1:34" ht="9.9499999999999993" customHeight="1" x14ac:dyDescent="0.2">
      <c r="A54" s="71" t="s">
        <v>113</v>
      </c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</row>
    <row r="55" spans="1:34" x14ac:dyDescent="0.2">
      <c r="A55" s="3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</row>
    <row r="56" spans="1:34" x14ac:dyDescent="0.2">
      <c r="A56" s="3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</row>
    <row r="57" spans="1:34" x14ac:dyDescent="0.2">
      <c r="A57" s="3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</row>
    <row r="58" spans="1:34" x14ac:dyDescent="0.2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</row>
    <row r="59" spans="1:34" x14ac:dyDescent="0.2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</row>
    <row r="60" spans="1:34" x14ac:dyDescent="0.2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</row>
    <row r="61" spans="1:34" x14ac:dyDescent="0.2"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</row>
    <row r="62" spans="1:34" x14ac:dyDescent="0.2"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</row>
    <row r="63" spans="1:34" x14ac:dyDescent="0.2"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</row>
    <row r="64" spans="1:34" x14ac:dyDescent="0.2"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</row>
    <row r="65" spans="12:34" x14ac:dyDescent="0.2"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</row>
    <row r="66" spans="12:34" x14ac:dyDescent="0.2"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</row>
    <row r="67" spans="12:34" x14ac:dyDescent="0.2"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</row>
    <row r="68" spans="12:34" x14ac:dyDescent="0.2"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</row>
    <row r="69" spans="12:34" x14ac:dyDescent="0.2"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</row>
    <row r="70" spans="12:34" x14ac:dyDescent="0.2"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</row>
    <row r="71" spans="12:34" x14ac:dyDescent="0.2"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</row>
    <row r="72" spans="12:34" x14ac:dyDescent="0.2"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</row>
    <row r="73" spans="12:34" x14ac:dyDescent="0.2"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</row>
    <row r="74" spans="12:34" x14ac:dyDescent="0.2"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</row>
    <row r="75" spans="12:34" x14ac:dyDescent="0.2"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</row>
  </sheetData>
  <mergeCells count="2">
    <mergeCell ref="D10:E10"/>
    <mergeCell ref="I10:J10"/>
  </mergeCells>
  <phoneticPr fontId="1" type="noConversion"/>
  <hyperlinks>
    <hyperlink ref="L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8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L334"/>
  <sheetViews>
    <sheetView zoomScaleNormal="100" workbookViewId="0">
      <selection activeCell="K41" sqref="K41"/>
    </sheetView>
  </sheetViews>
  <sheetFormatPr baseColWidth="10" defaultColWidth="11.42578125" defaultRowHeight="0" customHeight="1" zeroHeight="1" x14ac:dyDescent="0.2"/>
  <cols>
    <col min="1" max="1" width="35.5703125" style="3" customWidth="1"/>
    <col min="2" max="2" width="8.85546875" style="3" customWidth="1"/>
    <col min="3" max="4" width="8.7109375" style="3" customWidth="1"/>
    <col min="5" max="5" width="4" style="3" customWidth="1"/>
    <col min="6" max="6" width="8.85546875" style="3" customWidth="1"/>
    <col min="7" max="8" width="8.7109375" style="3" customWidth="1"/>
    <col min="9" max="16383" width="11.42578125" style="3"/>
    <col min="16384" max="16384" width="22.5703125" style="3" customWidth="1"/>
  </cols>
  <sheetData>
    <row r="1" spans="1:12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2" ht="14.1" customHeight="1" x14ac:dyDescent="0.2">
      <c r="J2" s="123" t="s">
        <v>257</v>
      </c>
    </row>
    <row r="3" spans="1:12" ht="14.1" customHeight="1" x14ac:dyDescent="0.2">
      <c r="A3" s="22" t="s">
        <v>521</v>
      </c>
      <c r="B3" s="22"/>
      <c r="C3" s="22"/>
    </row>
    <row r="4" spans="1:12" ht="14.1" customHeight="1" x14ac:dyDescent="0.2">
      <c r="A4" s="5"/>
      <c r="B4" s="5"/>
      <c r="C4" s="5"/>
      <c r="D4" s="6"/>
      <c r="E4" s="6"/>
    </row>
    <row r="5" spans="1:12" s="9" customFormat="1" ht="14.1" customHeight="1" x14ac:dyDescent="0.2">
      <c r="A5" s="130"/>
      <c r="B5" s="124" t="s">
        <v>273</v>
      </c>
      <c r="C5" s="124"/>
      <c r="D5" s="124"/>
      <c r="E5" s="130"/>
      <c r="F5" s="124" t="s">
        <v>272</v>
      </c>
      <c r="G5" s="124"/>
      <c r="H5" s="124"/>
    </row>
    <row r="6" spans="1:12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2" ht="14.1" customHeight="1" x14ac:dyDescent="0.2">
      <c r="A7" s="23"/>
      <c r="B7" s="12"/>
      <c r="C7" s="12"/>
      <c r="D7" s="12"/>
    </row>
    <row r="8" spans="1:12" ht="14.1" customHeight="1" x14ac:dyDescent="0.2">
      <c r="A8" s="23" t="s">
        <v>260</v>
      </c>
      <c r="B8" s="12">
        <v>3985</v>
      </c>
      <c r="C8" s="12">
        <v>1774</v>
      </c>
      <c r="D8" s="12">
        <v>2211</v>
      </c>
      <c r="E8" s="12"/>
      <c r="F8" s="12">
        <v>3962</v>
      </c>
      <c r="G8" s="12">
        <v>1764</v>
      </c>
      <c r="H8" s="12">
        <v>2198</v>
      </c>
      <c r="K8" s="116"/>
      <c r="L8" s="116"/>
    </row>
    <row r="9" spans="1:12" ht="14.1" customHeight="1" x14ac:dyDescent="0.2">
      <c r="A9" s="19" t="s">
        <v>302</v>
      </c>
      <c r="B9" s="12">
        <v>335</v>
      </c>
      <c r="C9" s="12">
        <v>120</v>
      </c>
      <c r="D9" s="12">
        <v>215</v>
      </c>
      <c r="E9" s="12"/>
      <c r="F9" s="12">
        <v>321</v>
      </c>
      <c r="G9" s="12">
        <v>116</v>
      </c>
      <c r="H9" s="12">
        <v>205</v>
      </c>
      <c r="J9" s="116"/>
      <c r="L9" s="116"/>
    </row>
    <row r="10" spans="1:12" ht="14.1" customHeight="1" x14ac:dyDescent="0.2">
      <c r="A10" s="19" t="s">
        <v>303</v>
      </c>
      <c r="B10" s="12">
        <v>110</v>
      </c>
      <c r="C10" s="12">
        <v>40</v>
      </c>
      <c r="D10" s="12">
        <v>70</v>
      </c>
      <c r="E10" s="12"/>
      <c r="F10" s="12">
        <v>108</v>
      </c>
      <c r="G10" s="12">
        <v>40</v>
      </c>
      <c r="H10" s="12">
        <v>68</v>
      </c>
      <c r="J10" s="116"/>
      <c r="L10" s="116"/>
    </row>
    <row r="11" spans="1:12" ht="14.1" customHeight="1" x14ac:dyDescent="0.2">
      <c r="A11" s="19" t="s">
        <v>304</v>
      </c>
      <c r="B11" s="12">
        <v>1861</v>
      </c>
      <c r="C11" s="12">
        <v>733</v>
      </c>
      <c r="D11" s="12">
        <v>1128</v>
      </c>
      <c r="E11" s="12"/>
      <c r="F11" s="12">
        <v>1885</v>
      </c>
      <c r="G11" s="12">
        <v>738</v>
      </c>
      <c r="H11" s="12">
        <v>1147</v>
      </c>
      <c r="J11" s="116"/>
      <c r="L11" s="116"/>
    </row>
    <row r="12" spans="1:12" ht="14.1" customHeight="1" x14ac:dyDescent="0.2">
      <c r="A12" s="24" t="s">
        <v>305</v>
      </c>
      <c r="B12" s="12">
        <v>1679</v>
      </c>
      <c r="C12" s="12">
        <v>881</v>
      </c>
      <c r="D12" s="12">
        <v>798</v>
      </c>
      <c r="E12" s="12"/>
      <c r="F12" s="12">
        <v>1648</v>
      </c>
      <c r="G12" s="12">
        <v>870</v>
      </c>
      <c r="H12" s="12">
        <v>778</v>
      </c>
      <c r="J12" s="116"/>
      <c r="L12" s="116"/>
    </row>
    <row r="13" spans="1:12" ht="14.1" customHeight="1" x14ac:dyDescent="0.2">
      <c r="A13" s="23" t="s">
        <v>507</v>
      </c>
      <c r="B13" s="12">
        <v>1980</v>
      </c>
      <c r="C13" s="12">
        <v>912</v>
      </c>
      <c r="D13" s="12">
        <v>1068</v>
      </c>
      <c r="E13" s="12"/>
      <c r="F13" s="12">
        <v>1963</v>
      </c>
      <c r="G13" s="12">
        <v>879</v>
      </c>
      <c r="H13" s="12">
        <v>1084</v>
      </c>
      <c r="J13" s="116"/>
    </row>
    <row r="14" spans="1:12" ht="14.1" customHeight="1" x14ac:dyDescent="0.2">
      <c r="A14" s="19" t="s">
        <v>302</v>
      </c>
      <c r="B14" s="12">
        <v>143</v>
      </c>
      <c r="C14" s="12">
        <v>63</v>
      </c>
      <c r="D14" s="12">
        <v>80</v>
      </c>
      <c r="E14" s="12"/>
      <c r="F14" s="12">
        <v>151</v>
      </c>
      <c r="G14" s="12">
        <v>54</v>
      </c>
      <c r="H14" s="12">
        <v>97</v>
      </c>
      <c r="J14" s="116"/>
    </row>
    <row r="15" spans="1:12" ht="14.1" customHeight="1" x14ac:dyDescent="0.2">
      <c r="A15" s="19" t="s">
        <v>303</v>
      </c>
      <c r="B15" s="12">
        <v>53</v>
      </c>
      <c r="C15" s="12">
        <v>19</v>
      </c>
      <c r="D15" s="12">
        <v>34</v>
      </c>
      <c r="E15" s="12"/>
      <c r="F15" s="12">
        <v>49</v>
      </c>
      <c r="G15" s="12">
        <v>20</v>
      </c>
      <c r="H15" s="12">
        <v>29</v>
      </c>
      <c r="J15" s="116"/>
    </row>
    <row r="16" spans="1:12" ht="14.1" customHeight="1" x14ac:dyDescent="0.2">
      <c r="A16" s="19" t="s">
        <v>304</v>
      </c>
      <c r="B16" s="12">
        <v>954</v>
      </c>
      <c r="C16" s="12">
        <v>388</v>
      </c>
      <c r="D16" s="12">
        <v>566</v>
      </c>
      <c r="E16" s="12"/>
      <c r="F16" s="12">
        <v>954</v>
      </c>
      <c r="G16" s="12">
        <v>368</v>
      </c>
      <c r="H16" s="12">
        <v>586</v>
      </c>
      <c r="J16" s="116"/>
    </row>
    <row r="17" spans="1:10" ht="14.1" customHeight="1" x14ac:dyDescent="0.2">
      <c r="A17" s="19" t="s">
        <v>305</v>
      </c>
      <c r="B17" s="12">
        <v>830</v>
      </c>
      <c r="C17" s="12">
        <v>442</v>
      </c>
      <c r="D17" s="12">
        <v>388</v>
      </c>
      <c r="E17" s="12"/>
      <c r="F17" s="12">
        <v>809</v>
      </c>
      <c r="G17" s="12">
        <v>437</v>
      </c>
      <c r="H17" s="12">
        <v>372</v>
      </c>
      <c r="J17" s="116"/>
    </row>
    <row r="18" spans="1:10" ht="14.1" customHeight="1" x14ac:dyDescent="0.2">
      <c r="A18" s="23" t="s">
        <v>508</v>
      </c>
      <c r="B18" s="12">
        <v>2005</v>
      </c>
      <c r="C18" s="12">
        <v>862</v>
      </c>
      <c r="D18" s="12">
        <v>1143</v>
      </c>
      <c r="E18" s="12"/>
      <c r="F18" s="12">
        <v>1999</v>
      </c>
      <c r="G18" s="12">
        <v>885</v>
      </c>
      <c r="H18" s="12">
        <v>1114</v>
      </c>
      <c r="J18" s="116"/>
    </row>
    <row r="19" spans="1:10" ht="14.1" customHeight="1" x14ac:dyDescent="0.2">
      <c r="A19" s="19" t="s">
        <v>302</v>
      </c>
      <c r="B19" s="12">
        <v>192</v>
      </c>
      <c r="C19" s="12">
        <v>57</v>
      </c>
      <c r="D19" s="12">
        <v>135</v>
      </c>
      <c r="E19" s="12"/>
      <c r="F19" s="12">
        <v>170</v>
      </c>
      <c r="G19" s="12">
        <v>62</v>
      </c>
      <c r="H19" s="12">
        <v>108</v>
      </c>
    </row>
    <row r="20" spans="1:10" ht="14.1" customHeight="1" x14ac:dyDescent="0.2">
      <c r="A20" s="19" t="s">
        <v>303</v>
      </c>
      <c r="B20" s="12">
        <v>57</v>
      </c>
      <c r="C20" s="12">
        <v>21</v>
      </c>
      <c r="D20" s="12">
        <v>36</v>
      </c>
      <c r="E20" s="12"/>
      <c r="F20" s="12">
        <v>59</v>
      </c>
      <c r="G20" s="12">
        <v>20</v>
      </c>
      <c r="H20" s="12">
        <v>39</v>
      </c>
    </row>
    <row r="21" spans="1:10" ht="14.1" customHeight="1" x14ac:dyDescent="0.2">
      <c r="A21" s="19" t="s">
        <v>304</v>
      </c>
      <c r="B21" s="12">
        <v>907</v>
      </c>
      <c r="C21" s="12">
        <v>345</v>
      </c>
      <c r="D21" s="12">
        <v>562</v>
      </c>
      <c r="E21" s="12"/>
      <c r="F21" s="12">
        <v>931</v>
      </c>
      <c r="G21" s="12">
        <v>370</v>
      </c>
      <c r="H21" s="12">
        <v>561</v>
      </c>
    </row>
    <row r="22" spans="1:10" ht="14.1" customHeight="1" x14ac:dyDescent="0.2">
      <c r="A22" s="19" t="s">
        <v>305</v>
      </c>
      <c r="B22" s="12">
        <v>849</v>
      </c>
      <c r="C22" s="12">
        <v>439</v>
      </c>
      <c r="D22" s="12">
        <v>410</v>
      </c>
      <c r="E22" s="12"/>
      <c r="F22" s="12">
        <v>839</v>
      </c>
      <c r="G22" s="12">
        <v>433</v>
      </c>
      <c r="H22" s="12">
        <v>406</v>
      </c>
    </row>
    <row r="23" spans="1:10" ht="14.1" customHeight="1" x14ac:dyDescent="0.2">
      <c r="A23" s="19"/>
      <c r="B23" s="12"/>
      <c r="C23" s="12"/>
      <c r="D23" s="12"/>
      <c r="E23" s="12"/>
      <c r="F23" s="12"/>
      <c r="G23" s="12"/>
      <c r="H23" s="12"/>
    </row>
    <row r="24" spans="1:10" ht="14.1" customHeight="1" x14ac:dyDescent="0.2">
      <c r="A24" s="23" t="s">
        <v>25</v>
      </c>
      <c r="B24" s="12">
        <f>B25+B30</f>
        <v>3199</v>
      </c>
      <c r="C24" s="12">
        <f t="shared" ref="C24:H24" si="0">C25+C30</f>
        <v>1399</v>
      </c>
      <c r="D24" s="12">
        <f t="shared" si="0"/>
        <v>1800</v>
      </c>
      <c r="E24" s="12"/>
      <c r="F24" s="12">
        <f t="shared" si="0"/>
        <v>3194</v>
      </c>
      <c r="G24" s="12">
        <f t="shared" si="0"/>
        <v>1388</v>
      </c>
      <c r="H24" s="12">
        <f t="shared" si="0"/>
        <v>1806</v>
      </c>
      <c r="J24" s="116"/>
    </row>
    <row r="25" spans="1:10" ht="14.1" customHeight="1" x14ac:dyDescent="0.2">
      <c r="A25" s="23" t="s">
        <v>298</v>
      </c>
      <c r="B25" s="12">
        <v>1610</v>
      </c>
      <c r="C25" s="12">
        <v>723</v>
      </c>
      <c r="D25" s="12">
        <v>887</v>
      </c>
      <c r="E25" s="12"/>
      <c r="F25" s="12">
        <v>1568</v>
      </c>
      <c r="G25" s="12">
        <v>680</v>
      </c>
      <c r="H25" s="12">
        <v>888</v>
      </c>
      <c r="J25" s="116"/>
    </row>
    <row r="26" spans="1:10" ht="14.1" customHeight="1" x14ac:dyDescent="0.2">
      <c r="A26" s="19" t="s">
        <v>302</v>
      </c>
      <c r="B26" s="12">
        <v>143</v>
      </c>
      <c r="C26" s="12">
        <v>63</v>
      </c>
      <c r="D26" s="12">
        <v>80</v>
      </c>
      <c r="E26" s="12"/>
      <c r="F26" s="12">
        <v>151</v>
      </c>
      <c r="G26" s="12">
        <v>54</v>
      </c>
      <c r="H26" s="12">
        <v>97</v>
      </c>
      <c r="J26" s="116"/>
    </row>
    <row r="27" spans="1:10" ht="14.1" customHeight="1" x14ac:dyDescent="0.2">
      <c r="A27" s="19" t="s">
        <v>303</v>
      </c>
      <c r="B27" s="12">
        <v>53</v>
      </c>
      <c r="C27" s="12">
        <v>19</v>
      </c>
      <c r="D27" s="12">
        <v>34</v>
      </c>
      <c r="E27" s="12"/>
      <c r="F27" s="12">
        <v>49</v>
      </c>
      <c r="G27" s="12">
        <v>20</v>
      </c>
      <c r="H27" s="12">
        <v>29</v>
      </c>
      <c r="J27" s="116"/>
    </row>
    <row r="28" spans="1:10" ht="14.1" customHeight="1" x14ac:dyDescent="0.2">
      <c r="A28" s="19" t="s">
        <v>304</v>
      </c>
      <c r="B28" s="12">
        <v>795</v>
      </c>
      <c r="C28" s="12">
        <v>311</v>
      </c>
      <c r="D28" s="12">
        <v>484</v>
      </c>
      <c r="E28" s="12"/>
      <c r="F28" s="12">
        <v>757</v>
      </c>
      <c r="G28" s="12">
        <v>274</v>
      </c>
      <c r="H28" s="12">
        <v>483</v>
      </c>
      <c r="J28" s="116"/>
    </row>
    <row r="29" spans="1:10" ht="14.1" customHeight="1" x14ac:dyDescent="0.2">
      <c r="A29" s="19" t="s">
        <v>305</v>
      </c>
      <c r="B29" s="12">
        <v>619</v>
      </c>
      <c r="C29" s="12">
        <v>330</v>
      </c>
      <c r="D29" s="12">
        <v>289</v>
      </c>
      <c r="E29" s="12"/>
      <c r="F29" s="12">
        <v>611</v>
      </c>
      <c r="G29" s="12">
        <v>332</v>
      </c>
      <c r="H29" s="12">
        <v>279</v>
      </c>
      <c r="J29" s="116"/>
    </row>
    <row r="30" spans="1:10" ht="14.1" customHeight="1" x14ac:dyDescent="0.2">
      <c r="A30" s="23" t="s">
        <v>299</v>
      </c>
      <c r="B30" s="12">
        <v>1589</v>
      </c>
      <c r="C30" s="12">
        <v>676</v>
      </c>
      <c r="D30" s="12">
        <v>913</v>
      </c>
      <c r="E30" s="12"/>
      <c r="F30" s="12">
        <v>1626</v>
      </c>
      <c r="G30" s="12">
        <v>708</v>
      </c>
      <c r="H30" s="12">
        <v>918</v>
      </c>
      <c r="J30" s="116"/>
    </row>
    <row r="31" spans="1:10" ht="14.1" customHeight="1" x14ac:dyDescent="0.2">
      <c r="A31" s="19" t="s">
        <v>302</v>
      </c>
      <c r="B31" s="12">
        <v>192</v>
      </c>
      <c r="C31" s="12">
        <v>57</v>
      </c>
      <c r="D31" s="12">
        <v>135</v>
      </c>
      <c r="E31" s="12"/>
      <c r="F31" s="12">
        <v>170</v>
      </c>
      <c r="G31" s="12">
        <v>62</v>
      </c>
      <c r="H31" s="12">
        <v>108</v>
      </c>
      <c r="J31" s="116"/>
    </row>
    <row r="32" spans="1:10" ht="14.1" customHeight="1" x14ac:dyDescent="0.2">
      <c r="A32" s="19" t="s">
        <v>303</v>
      </c>
      <c r="B32" s="12">
        <v>57</v>
      </c>
      <c r="C32" s="12">
        <v>21</v>
      </c>
      <c r="D32" s="12">
        <v>36</v>
      </c>
      <c r="E32" s="12"/>
      <c r="F32" s="12">
        <v>59</v>
      </c>
      <c r="G32" s="12">
        <v>20</v>
      </c>
      <c r="H32" s="12">
        <v>39</v>
      </c>
      <c r="J32" s="116"/>
    </row>
    <row r="33" spans="1:10" ht="14.1" customHeight="1" x14ac:dyDescent="0.2">
      <c r="A33" s="19" t="s">
        <v>304</v>
      </c>
      <c r="B33" s="12">
        <v>710</v>
      </c>
      <c r="C33" s="12">
        <v>266</v>
      </c>
      <c r="D33" s="12">
        <v>444</v>
      </c>
      <c r="E33" s="12"/>
      <c r="F33" s="12">
        <v>774</v>
      </c>
      <c r="G33" s="12">
        <v>302</v>
      </c>
      <c r="H33" s="12">
        <v>472</v>
      </c>
      <c r="J33" s="116"/>
    </row>
    <row r="34" spans="1:10" ht="14.1" customHeight="1" x14ac:dyDescent="0.2">
      <c r="A34" s="19" t="s">
        <v>305</v>
      </c>
      <c r="B34" s="12">
        <v>630</v>
      </c>
      <c r="C34" s="12">
        <v>332</v>
      </c>
      <c r="D34" s="12">
        <v>298</v>
      </c>
      <c r="E34" s="12"/>
      <c r="F34" s="12">
        <v>623</v>
      </c>
      <c r="G34" s="12">
        <v>324</v>
      </c>
      <c r="H34" s="12">
        <v>299</v>
      </c>
      <c r="J34" s="116"/>
    </row>
    <row r="35" spans="1:10" ht="14.1" customHeight="1" x14ac:dyDescent="0.2">
      <c r="A35" s="19"/>
      <c r="B35" s="12"/>
      <c r="C35" s="12"/>
      <c r="D35" s="12"/>
      <c r="E35" s="12"/>
      <c r="F35" s="12"/>
      <c r="G35" s="12"/>
      <c r="H35" s="12"/>
      <c r="J35" s="116"/>
    </row>
    <row r="36" spans="1:10" ht="14.1" customHeight="1" x14ac:dyDescent="0.2">
      <c r="A36" s="23" t="s">
        <v>26</v>
      </c>
      <c r="B36" s="12">
        <f>B37+B42</f>
        <v>786</v>
      </c>
      <c r="C36" s="12">
        <f t="shared" ref="C36:H36" si="1">C37+C42</f>
        <v>375</v>
      </c>
      <c r="D36" s="12">
        <f t="shared" si="1"/>
        <v>411</v>
      </c>
      <c r="E36" s="12"/>
      <c r="F36" s="12">
        <f t="shared" si="1"/>
        <v>768</v>
      </c>
      <c r="G36" s="12">
        <f t="shared" si="1"/>
        <v>376</v>
      </c>
      <c r="H36" s="12">
        <f t="shared" si="1"/>
        <v>392</v>
      </c>
      <c r="J36" s="116"/>
    </row>
    <row r="37" spans="1:10" ht="14.1" customHeight="1" x14ac:dyDescent="0.2">
      <c r="A37" s="23" t="s">
        <v>298</v>
      </c>
      <c r="B37" s="12">
        <v>370</v>
      </c>
      <c r="C37" s="12">
        <v>189</v>
      </c>
      <c r="D37" s="12">
        <v>181</v>
      </c>
      <c r="E37" s="12"/>
      <c r="F37" s="12">
        <v>395</v>
      </c>
      <c r="G37" s="12">
        <v>199</v>
      </c>
      <c r="H37" s="12">
        <v>196</v>
      </c>
    </row>
    <row r="38" spans="1:10" ht="14.1" customHeight="1" x14ac:dyDescent="0.2">
      <c r="A38" s="19" t="s">
        <v>302</v>
      </c>
      <c r="B38" s="12" t="s">
        <v>15</v>
      </c>
      <c r="C38" s="12" t="s">
        <v>15</v>
      </c>
      <c r="D38" s="12" t="s">
        <v>15</v>
      </c>
      <c r="E38" s="12"/>
      <c r="F38" s="12" t="s">
        <v>15</v>
      </c>
      <c r="G38" s="12" t="s">
        <v>15</v>
      </c>
      <c r="H38" s="12" t="s">
        <v>15</v>
      </c>
    </row>
    <row r="39" spans="1:10" ht="14.1" customHeight="1" x14ac:dyDescent="0.2">
      <c r="A39" s="19" t="s">
        <v>303</v>
      </c>
      <c r="B39" s="12" t="s">
        <v>15</v>
      </c>
      <c r="C39" s="12" t="s">
        <v>15</v>
      </c>
      <c r="D39" s="12" t="s">
        <v>15</v>
      </c>
      <c r="E39" s="12"/>
      <c r="F39" s="12" t="s">
        <v>15</v>
      </c>
      <c r="G39" s="12" t="s">
        <v>15</v>
      </c>
      <c r="H39" s="12" t="s">
        <v>15</v>
      </c>
    </row>
    <row r="40" spans="1:10" ht="14.1" customHeight="1" x14ac:dyDescent="0.2">
      <c r="A40" s="19" t="s">
        <v>304</v>
      </c>
      <c r="B40" s="12">
        <v>159</v>
      </c>
      <c r="C40" s="12">
        <v>77</v>
      </c>
      <c r="D40" s="12">
        <v>82</v>
      </c>
      <c r="E40" s="12"/>
      <c r="F40" s="12">
        <v>197</v>
      </c>
      <c r="G40" s="12">
        <v>94</v>
      </c>
      <c r="H40" s="12">
        <v>103</v>
      </c>
    </row>
    <row r="41" spans="1:10" ht="14.1" customHeight="1" x14ac:dyDescent="0.2">
      <c r="A41" s="19" t="s">
        <v>305</v>
      </c>
      <c r="B41" s="12">
        <v>211</v>
      </c>
      <c r="C41" s="12">
        <v>112</v>
      </c>
      <c r="D41" s="12">
        <v>99</v>
      </c>
      <c r="E41" s="12"/>
      <c r="F41" s="12">
        <v>198</v>
      </c>
      <c r="G41" s="12">
        <v>105</v>
      </c>
      <c r="H41" s="12">
        <v>93</v>
      </c>
    </row>
    <row r="42" spans="1:10" s="4" customFormat="1" ht="14.1" customHeight="1" x14ac:dyDescent="0.2">
      <c r="A42" s="23" t="s">
        <v>299</v>
      </c>
      <c r="B42" s="12">
        <v>416</v>
      </c>
      <c r="C42" s="12">
        <v>186</v>
      </c>
      <c r="D42" s="12">
        <v>230</v>
      </c>
      <c r="E42" s="12"/>
      <c r="F42" s="12">
        <v>373</v>
      </c>
      <c r="G42" s="12">
        <v>177</v>
      </c>
      <c r="H42" s="12">
        <v>196</v>
      </c>
    </row>
    <row r="43" spans="1:10" ht="14.1" customHeight="1" x14ac:dyDescent="0.2">
      <c r="A43" s="19" t="s">
        <v>302</v>
      </c>
      <c r="B43" s="12" t="s">
        <v>15</v>
      </c>
      <c r="C43" s="12" t="s">
        <v>15</v>
      </c>
      <c r="D43" s="12" t="s">
        <v>15</v>
      </c>
      <c r="E43" s="12"/>
      <c r="F43" s="12" t="s">
        <v>15</v>
      </c>
      <c r="G43" s="12" t="s">
        <v>15</v>
      </c>
      <c r="H43" s="12" t="s">
        <v>15</v>
      </c>
    </row>
    <row r="44" spans="1:10" s="10" customFormat="1" ht="14.1" customHeight="1" x14ac:dyDescent="0.15">
      <c r="A44" s="19" t="s">
        <v>303</v>
      </c>
      <c r="B44" s="12" t="s">
        <v>15</v>
      </c>
      <c r="C44" s="12" t="s">
        <v>15</v>
      </c>
      <c r="D44" s="12" t="s">
        <v>15</v>
      </c>
      <c r="E44" s="12"/>
      <c r="F44" s="12" t="s">
        <v>15</v>
      </c>
      <c r="G44" s="12" t="s">
        <v>15</v>
      </c>
      <c r="H44" s="12" t="s">
        <v>15</v>
      </c>
    </row>
    <row r="45" spans="1:10" ht="14.1" customHeight="1" x14ac:dyDescent="0.2">
      <c r="A45" s="19" t="s">
        <v>304</v>
      </c>
      <c r="B45" s="12">
        <v>197</v>
      </c>
      <c r="C45" s="12">
        <v>79</v>
      </c>
      <c r="D45" s="12">
        <v>118</v>
      </c>
      <c r="E45" s="12"/>
      <c r="F45" s="12">
        <v>157</v>
      </c>
      <c r="G45" s="12">
        <v>68</v>
      </c>
      <c r="H45" s="12">
        <v>89</v>
      </c>
    </row>
    <row r="46" spans="1:10" ht="14.1" customHeight="1" x14ac:dyDescent="0.2">
      <c r="A46" s="19" t="s">
        <v>305</v>
      </c>
      <c r="B46" s="12">
        <v>219</v>
      </c>
      <c r="C46" s="12">
        <v>107</v>
      </c>
      <c r="D46" s="12">
        <v>112</v>
      </c>
      <c r="E46" s="12"/>
      <c r="F46" s="12">
        <v>216</v>
      </c>
      <c r="G46" s="12">
        <v>109</v>
      </c>
      <c r="H46" s="12">
        <v>107</v>
      </c>
    </row>
    <row r="47" spans="1:10" ht="14.1" customHeight="1" x14ac:dyDescent="0.2">
      <c r="A47" s="17"/>
      <c r="B47" s="17"/>
      <c r="C47" s="17"/>
      <c r="D47" s="17"/>
      <c r="E47" s="17"/>
      <c r="F47" s="17"/>
      <c r="G47" s="125"/>
      <c r="H47" s="133"/>
    </row>
    <row r="48" spans="1:10" ht="14.1" customHeight="1" x14ac:dyDescent="0.2">
      <c r="A48" s="18" t="s">
        <v>275</v>
      </c>
    </row>
    <row r="49" spans="1:8" s="18" customFormat="1" ht="14.1" customHeight="1" x14ac:dyDescent="0.2">
      <c r="A49" s="31"/>
      <c r="B49" s="11"/>
      <c r="C49" s="11"/>
      <c r="D49" s="11"/>
      <c r="E49" s="3"/>
      <c r="F49" s="3"/>
      <c r="G49" s="3"/>
      <c r="H49" s="3"/>
    </row>
    <row r="50" spans="1:8" ht="14.1" customHeight="1" x14ac:dyDescent="0.2">
      <c r="A50" s="18"/>
      <c r="B50" s="18"/>
      <c r="C50" s="18"/>
      <c r="D50" s="18"/>
      <c r="E50" s="18"/>
      <c r="G50" s="18"/>
      <c r="H50" s="18"/>
    </row>
    <row r="51" spans="1:8" ht="14.1" customHeight="1" x14ac:dyDescent="0.2">
      <c r="A51" s="19"/>
      <c r="B51" s="11"/>
      <c r="C51" s="11"/>
      <c r="D51" s="11"/>
    </row>
    <row r="52" spans="1:8" ht="14.1" customHeight="1" x14ac:dyDescent="0.2"/>
    <row r="53" spans="1:8" ht="14.1" customHeight="1" x14ac:dyDescent="0.2"/>
    <row r="54" spans="1:8" ht="14.1" customHeight="1" x14ac:dyDescent="0.2">
      <c r="F54" s="27"/>
    </row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  <row r="307" ht="14.1" customHeight="1" x14ac:dyDescent="0.2"/>
    <row r="308" ht="14.1" customHeight="1" x14ac:dyDescent="0.2"/>
    <row r="309" ht="14.1" customHeight="1" x14ac:dyDescent="0.2"/>
    <row r="310" ht="14.1" customHeight="1" x14ac:dyDescent="0.2"/>
    <row r="311" ht="14.1" customHeight="1" x14ac:dyDescent="0.2"/>
    <row r="312" ht="14.1" customHeight="1" x14ac:dyDescent="0.2"/>
    <row r="313" ht="14.1" customHeight="1" x14ac:dyDescent="0.2"/>
    <row r="314" ht="14.1" customHeight="1" x14ac:dyDescent="0.2"/>
    <row r="315" ht="14.1" customHeight="1" x14ac:dyDescent="0.2"/>
    <row r="316" ht="14.1" customHeight="1" x14ac:dyDescent="0.2"/>
    <row r="317" ht="14.1" customHeight="1" x14ac:dyDescent="0.2"/>
    <row r="318" ht="14.1" customHeight="1" x14ac:dyDescent="0.2"/>
    <row r="319" ht="14.1" customHeight="1" x14ac:dyDescent="0.2"/>
    <row r="320" ht="14.1" customHeight="1" x14ac:dyDescent="0.2"/>
    <row r="321" ht="14.1" customHeight="1" x14ac:dyDescent="0.2"/>
    <row r="322" ht="14.1" customHeight="1" x14ac:dyDescent="0.2"/>
    <row r="323" ht="14.1" customHeight="1" x14ac:dyDescent="0.2"/>
    <row r="324" ht="14.1" customHeight="1" x14ac:dyDescent="0.2"/>
    <row r="325" ht="14.1" customHeight="1" x14ac:dyDescent="0.2"/>
    <row r="326" ht="14.1" customHeight="1" x14ac:dyDescent="0.2"/>
    <row r="327" ht="14.1" customHeight="1" x14ac:dyDescent="0.2"/>
    <row r="328" ht="14.1" customHeight="1" x14ac:dyDescent="0.2"/>
    <row r="329" ht="14.1" customHeight="1" x14ac:dyDescent="0.2"/>
    <row r="330" ht="14.1" customHeight="1" x14ac:dyDescent="0.2"/>
    <row r="331" ht="14.1" customHeight="1" x14ac:dyDescent="0.2"/>
    <row r="332" ht="14.1" customHeight="1" x14ac:dyDescent="0.2"/>
    <row r="333" ht="14.1" customHeight="1" x14ac:dyDescent="0.2"/>
    <row r="334" ht="0" hidden="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O306"/>
  <sheetViews>
    <sheetView zoomScaleNormal="100" workbookViewId="0">
      <selection activeCell="K41" sqref="K41"/>
    </sheetView>
  </sheetViews>
  <sheetFormatPr baseColWidth="10" defaultColWidth="5.28515625" defaultRowHeight="11.25" customHeight="1" x14ac:dyDescent="0.2"/>
  <cols>
    <col min="1" max="1" width="40.85546875" style="3" customWidth="1"/>
    <col min="2" max="3" width="8.140625" style="3" customWidth="1"/>
    <col min="4" max="4" width="7.5703125" style="3" customWidth="1"/>
    <col min="5" max="5" width="3.7109375" style="3" customWidth="1"/>
    <col min="6" max="7" width="8.140625" style="3" customWidth="1"/>
    <col min="8" max="8" width="7.42578125" style="3" customWidth="1"/>
    <col min="9" max="9" width="5.28515625" style="3" customWidth="1"/>
    <col min="10" max="10" width="5.28515625" style="3"/>
    <col min="11" max="11" width="6.85546875" style="3" customWidth="1"/>
    <col min="12" max="12" width="7.28515625" style="3" customWidth="1"/>
    <col min="13" max="16383" width="5.28515625" style="3"/>
    <col min="16384" max="16384" width="21.42578125" style="3" customWidth="1"/>
  </cols>
  <sheetData>
    <row r="1" spans="1:15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5" ht="14.1" customHeight="1" x14ac:dyDescent="0.2">
      <c r="J2" s="123" t="s">
        <v>257</v>
      </c>
    </row>
    <row r="3" spans="1:15" ht="14.1" customHeight="1" x14ac:dyDescent="0.2">
      <c r="A3" s="22" t="s">
        <v>522</v>
      </c>
      <c r="B3" s="22"/>
      <c r="C3" s="22"/>
    </row>
    <row r="4" spans="1:15" ht="14.1" customHeight="1" x14ac:dyDescent="0.2">
      <c r="A4" s="5"/>
      <c r="B4" s="5"/>
      <c r="C4" s="5"/>
      <c r="D4" s="6"/>
      <c r="E4" s="6"/>
    </row>
    <row r="5" spans="1:15" s="9" customFormat="1" ht="14.1" customHeight="1" x14ac:dyDescent="0.2">
      <c r="A5" s="130"/>
      <c r="B5" s="124" t="s">
        <v>273</v>
      </c>
      <c r="C5" s="124"/>
      <c r="D5" s="124"/>
      <c r="E5" s="130"/>
      <c r="F5" s="124" t="s">
        <v>272</v>
      </c>
      <c r="G5" s="124"/>
      <c r="H5" s="124"/>
    </row>
    <row r="6" spans="1:15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5" ht="14.1" customHeight="1" x14ac:dyDescent="0.2">
      <c r="A7" s="23"/>
      <c r="B7" s="12"/>
      <c r="C7" s="12"/>
      <c r="D7" s="12"/>
      <c r="I7" s="34"/>
    </row>
    <row r="8" spans="1:15" ht="14.1" customHeight="1" x14ac:dyDescent="0.2">
      <c r="A8" s="23" t="s">
        <v>306</v>
      </c>
      <c r="B8" s="12">
        <v>8111</v>
      </c>
      <c r="C8" s="12">
        <v>3036</v>
      </c>
      <c r="D8" s="12">
        <v>5075</v>
      </c>
      <c r="E8" s="12"/>
      <c r="F8" s="12">
        <v>8323</v>
      </c>
      <c r="G8" s="12">
        <v>3117</v>
      </c>
      <c r="H8" s="12">
        <v>5206</v>
      </c>
      <c r="K8" s="116"/>
      <c r="L8" s="116"/>
    </row>
    <row r="9" spans="1:15" ht="14.1" customHeight="1" x14ac:dyDescent="0.2">
      <c r="A9" s="23"/>
      <c r="B9" s="12"/>
      <c r="C9" s="12"/>
      <c r="D9" s="12"/>
      <c r="E9" s="12"/>
      <c r="F9" s="12"/>
      <c r="G9" s="12"/>
      <c r="H9" s="12"/>
      <c r="K9" s="116"/>
      <c r="L9" s="116"/>
    </row>
    <row r="10" spans="1:15" ht="14.1" customHeight="1" x14ac:dyDescent="0.2">
      <c r="A10" s="23" t="s">
        <v>509</v>
      </c>
      <c r="B10" s="12">
        <v>427</v>
      </c>
      <c r="C10" s="12">
        <v>138</v>
      </c>
      <c r="D10" s="12">
        <v>289</v>
      </c>
      <c r="E10" s="12"/>
      <c r="F10" s="12">
        <v>453</v>
      </c>
      <c r="G10" s="12">
        <v>123</v>
      </c>
      <c r="H10" s="12">
        <v>330</v>
      </c>
      <c r="K10" s="116"/>
      <c r="L10" s="116"/>
      <c r="O10" s="116"/>
    </row>
    <row r="11" spans="1:15" ht="14.1" customHeight="1" x14ac:dyDescent="0.2">
      <c r="A11" s="19" t="s">
        <v>307</v>
      </c>
      <c r="B11" s="12">
        <v>14</v>
      </c>
      <c r="C11" s="12">
        <v>7</v>
      </c>
      <c r="D11" s="12">
        <v>7</v>
      </c>
      <c r="E11" s="12"/>
      <c r="F11" s="12" t="s">
        <v>15</v>
      </c>
      <c r="G11" s="12" t="s">
        <v>15</v>
      </c>
      <c r="H11" s="12" t="s">
        <v>15</v>
      </c>
      <c r="K11" s="116"/>
      <c r="L11" s="116"/>
    </row>
    <row r="12" spans="1:15" ht="14.1" customHeight="1" x14ac:dyDescent="0.2">
      <c r="A12" s="19" t="s">
        <v>308</v>
      </c>
      <c r="B12" s="12">
        <v>413</v>
      </c>
      <c r="C12" s="12">
        <v>131</v>
      </c>
      <c r="D12" s="12">
        <v>282</v>
      </c>
      <c r="E12" s="12"/>
      <c r="F12" s="12">
        <v>453</v>
      </c>
      <c r="G12" s="12">
        <v>123</v>
      </c>
      <c r="H12" s="12">
        <v>330</v>
      </c>
      <c r="K12" s="116"/>
      <c r="L12" s="116"/>
    </row>
    <row r="13" spans="1:15" ht="14.1" customHeight="1" x14ac:dyDescent="0.2">
      <c r="A13" s="19"/>
      <c r="B13" s="12"/>
      <c r="C13" s="12"/>
      <c r="D13" s="12"/>
      <c r="E13" s="12"/>
      <c r="F13" s="12"/>
      <c r="G13" s="12"/>
      <c r="H13" s="12"/>
      <c r="K13" s="116"/>
      <c r="L13" s="116"/>
    </row>
    <row r="14" spans="1:15" ht="14.1" customHeight="1" x14ac:dyDescent="0.2">
      <c r="A14" s="135" t="s">
        <v>510</v>
      </c>
      <c r="B14" s="12">
        <v>3083</v>
      </c>
      <c r="C14" s="12">
        <v>1432</v>
      </c>
      <c r="D14" s="12">
        <v>1651</v>
      </c>
      <c r="E14" s="12"/>
      <c r="F14" s="12">
        <v>3121</v>
      </c>
      <c r="G14" s="12">
        <v>1424</v>
      </c>
      <c r="H14" s="12">
        <v>1697</v>
      </c>
      <c r="K14" s="116"/>
      <c r="L14" s="116"/>
    </row>
    <row r="15" spans="1:15" ht="14.1" customHeight="1" x14ac:dyDescent="0.2">
      <c r="A15" s="19" t="s">
        <v>309</v>
      </c>
      <c r="B15" s="12">
        <v>485</v>
      </c>
      <c r="C15" s="12">
        <v>201</v>
      </c>
      <c r="D15" s="12">
        <v>284</v>
      </c>
      <c r="E15" s="12"/>
      <c r="F15" s="12">
        <v>486</v>
      </c>
      <c r="G15" s="12">
        <v>199</v>
      </c>
      <c r="H15" s="12">
        <v>287</v>
      </c>
      <c r="K15" s="116"/>
      <c r="L15" s="116"/>
    </row>
    <row r="16" spans="1:15" ht="14.1" customHeight="1" x14ac:dyDescent="0.2">
      <c r="A16" s="19" t="s">
        <v>310</v>
      </c>
      <c r="B16" s="12">
        <v>538</v>
      </c>
      <c r="C16" s="12">
        <v>210</v>
      </c>
      <c r="D16" s="12">
        <v>328</v>
      </c>
      <c r="E16" s="12"/>
      <c r="F16" s="12">
        <v>547</v>
      </c>
      <c r="G16" s="12">
        <v>213</v>
      </c>
      <c r="H16" s="12">
        <v>334</v>
      </c>
      <c r="K16" s="116"/>
      <c r="L16" s="116"/>
    </row>
    <row r="17" spans="1:15" ht="14.1" customHeight="1" x14ac:dyDescent="0.2">
      <c r="A17" s="19" t="s">
        <v>437</v>
      </c>
      <c r="B17" s="12">
        <v>2060</v>
      </c>
      <c r="C17" s="12">
        <v>1021</v>
      </c>
      <c r="D17" s="12">
        <v>1039</v>
      </c>
      <c r="E17" s="12"/>
      <c r="F17" s="12">
        <v>2088</v>
      </c>
      <c r="G17" s="12">
        <v>1012</v>
      </c>
      <c r="H17" s="12">
        <v>1076</v>
      </c>
      <c r="K17" s="116"/>
      <c r="L17" s="116"/>
    </row>
    <row r="18" spans="1:15" ht="14.1" customHeight="1" x14ac:dyDescent="0.2">
      <c r="A18" s="19"/>
      <c r="B18" s="12"/>
      <c r="C18" s="12"/>
      <c r="D18" s="12"/>
      <c r="E18" s="12"/>
      <c r="F18" s="12"/>
      <c r="G18" s="12"/>
      <c r="H18" s="12"/>
      <c r="K18" s="116"/>
      <c r="L18" s="116"/>
    </row>
    <row r="19" spans="1:15" ht="14.1" customHeight="1" x14ac:dyDescent="0.2">
      <c r="A19" s="23" t="s">
        <v>511</v>
      </c>
      <c r="B19" s="12" t="s">
        <v>15</v>
      </c>
      <c r="C19" s="12" t="s">
        <v>15</v>
      </c>
      <c r="D19" s="12" t="s">
        <v>15</v>
      </c>
      <c r="E19" s="12"/>
      <c r="F19" s="12" t="s">
        <v>15</v>
      </c>
      <c r="G19" s="12" t="s">
        <v>15</v>
      </c>
      <c r="H19" s="12" t="s">
        <v>15</v>
      </c>
      <c r="K19" s="116"/>
      <c r="L19" s="116"/>
    </row>
    <row r="20" spans="1:15" ht="14.1" customHeight="1" x14ac:dyDescent="0.2">
      <c r="A20" s="23"/>
      <c r="B20" s="12"/>
      <c r="C20" s="12"/>
      <c r="D20" s="12"/>
      <c r="E20" s="12"/>
      <c r="F20" s="12"/>
      <c r="G20" s="12"/>
      <c r="H20" s="12"/>
      <c r="K20" s="116"/>
      <c r="L20" s="116"/>
    </row>
    <row r="21" spans="1:15" s="18" customFormat="1" ht="14.1" customHeight="1" x14ac:dyDescent="0.2">
      <c r="A21" s="23" t="s">
        <v>512</v>
      </c>
      <c r="B21" s="12" t="s">
        <v>15</v>
      </c>
      <c r="C21" s="12" t="s">
        <v>15</v>
      </c>
      <c r="D21" s="12" t="s">
        <v>15</v>
      </c>
      <c r="E21" s="12"/>
      <c r="F21" s="12" t="s">
        <v>15</v>
      </c>
      <c r="G21" s="12" t="s">
        <v>15</v>
      </c>
      <c r="H21" s="12" t="s">
        <v>15</v>
      </c>
      <c r="K21" s="116"/>
      <c r="L21" s="116"/>
      <c r="O21" s="3"/>
    </row>
    <row r="22" spans="1:15" s="18" customFormat="1" ht="14.1" customHeight="1" x14ac:dyDescent="0.2">
      <c r="A22" s="23"/>
      <c r="B22" s="12"/>
      <c r="C22" s="12"/>
      <c r="D22" s="12"/>
      <c r="E22" s="12"/>
      <c r="F22" s="12"/>
      <c r="G22" s="12"/>
      <c r="H22" s="12"/>
      <c r="K22" s="116"/>
      <c r="L22" s="116"/>
      <c r="O22" s="3"/>
    </row>
    <row r="23" spans="1:15" ht="14.1" customHeight="1" x14ac:dyDescent="0.2">
      <c r="A23" s="23" t="s">
        <v>513</v>
      </c>
      <c r="B23" s="12">
        <v>4601</v>
      </c>
      <c r="C23" s="12">
        <v>1466</v>
      </c>
      <c r="D23" s="12">
        <v>3135</v>
      </c>
      <c r="E23" s="12"/>
      <c r="F23" s="12">
        <v>4749</v>
      </c>
      <c r="G23" s="12">
        <v>1570</v>
      </c>
      <c r="H23" s="12">
        <v>3179</v>
      </c>
      <c r="K23" s="116"/>
      <c r="L23" s="116"/>
    </row>
    <row r="24" spans="1:15" ht="14.1" customHeight="1" x14ac:dyDescent="0.2">
      <c r="A24" s="19" t="s">
        <v>311</v>
      </c>
      <c r="B24" s="12">
        <v>1314</v>
      </c>
      <c r="C24" s="12">
        <v>427</v>
      </c>
      <c r="D24" s="12">
        <v>887</v>
      </c>
      <c r="E24" s="12"/>
      <c r="F24" s="12">
        <v>1421</v>
      </c>
      <c r="G24" s="12">
        <v>484</v>
      </c>
      <c r="H24" s="12">
        <v>937</v>
      </c>
    </row>
    <row r="25" spans="1:15" ht="14.1" customHeight="1" x14ac:dyDescent="0.2">
      <c r="A25" s="19" t="s">
        <v>312</v>
      </c>
      <c r="B25" s="12">
        <v>1435</v>
      </c>
      <c r="C25" s="12">
        <v>448</v>
      </c>
      <c r="D25" s="12">
        <v>987</v>
      </c>
      <c r="E25" s="12"/>
      <c r="F25" s="12">
        <v>1546</v>
      </c>
      <c r="G25" s="12">
        <v>507</v>
      </c>
      <c r="H25" s="12">
        <v>1039</v>
      </c>
    </row>
    <row r="26" spans="1:15" ht="14.1" customHeight="1" x14ac:dyDescent="0.2">
      <c r="A26" s="19" t="s">
        <v>313</v>
      </c>
      <c r="B26" s="12">
        <v>934</v>
      </c>
      <c r="C26" s="12">
        <v>277</v>
      </c>
      <c r="D26" s="12">
        <v>657</v>
      </c>
      <c r="E26" s="12"/>
      <c r="F26" s="12">
        <v>1003</v>
      </c>
      <c r="G26" s="12">
        <v>320</v>
      </c>
      <c r="H26" s="12">
        <v>683</v>
      </c>
    </row>
    <row r="27" spans="1:15" ht="14.1" customHeight="1" x14ac:dyDescent="0.2">
      <c r="A27" s="19" t="s">
        <v>314</v>
      </c>
      <c r="B27" s="12">
        <v>151</v>
      </c>
      <c r="C27" s="12">
        <v>58</v>
      </c>
      <c r="D27" s="12">
        <v>93</v>
      </c>
      <c r="E27" s="12"/>
      <c r="F27" s="12">
        <v>197</v>
      </c>
      <c r="G27" s="12">
        <v>62</v>
      </c>
      <c r="H27" s="12">
        <v>135</v>
      </c>
    </row>
    <row r="28" spans="1:15" ht="14.1" customHeight="1" x14ac:dyDescent="0.2">
      <c r="A28" s="19" t="s">
        <v>315</v>
      </c>
      <c r="B28" s="12" t="s">
        <v>15</v>
      </c>
      <c r="C28" s="12" t="s">
        <v>15</v>
      </c>
      <c r="D28" s="12" t="s">
        <v>15</v>
      </c>
      <c r="E28" s="12"/>
      <c r="F28" s="12" t="s">
        <v>15</v>
      </c>
      <c r="G28" s="12" t="s">
        <v>15</v>
      </c>
      <c r="H28" s="12" t="s">
        <v>15</v>
      </c>
    </row>
    <row r="29" spans="1:15" ht="14.1" customHeight="1" x14ac:dyDescent="0.2">
      <c r="A29" s="19" t="s">
        <v>316</v>
      </c>
      <c r="B29" s="12">
        <v>308</v>
      </c>
      <c r="C29" s="12">
        <v>101</v>
      </c>
      <c r="D29" s="12">
        <v>207</v>
      </c>
      <c r="E29" s="12"/>
      <c r="F29" s="12">
        <v>205</v>
      </c>
      <c r="G29" s="12">
        <v>78</v>
      </c>
      <c r="H29" s="12">
        <v>127</v>
      </c>
    </row>
    <row r="30" spans="1:15" ht="14.1" customHeight="1" x14ac:dyDescent="0.2">
      <c r="A30" s="19" t="s">
        <v>317</v>
      </c>
      <c r="B30" s="12">
        <v>459</v>
      </c>
      <c r="C30" s="12">
        <v>155</v>
      </c>
      <c r="D30" s="12">
        <v>304</v>
      </c>
      <c r="E30" s="12"/>
      <c r="F30" s="12">
        <v>326</v>
      </c>
      <c r="G30" s="12">
        <v>105</v>
      </c>
      <c r="H30" s="12">
        <v>221</v>
      </c>
    </row>
    <row r="31" spans="1:15" ht="14.1" customHeight="1" x14ac:dyDescent="0.2">
      <c r="A31" s="19" t="s">
        <v>318</v>
      </c>
      <c r="B31" s="12" t="s">
        <v>15</v>
      </c>
      <c r="C31" s="12" t="s">
        <v>15</v>
      </c>
      <c r="D31" s="12" t="s">
        <v>15</v>
      </c>
      <c r="E31" s="12"/>
      <c r="F31" s="12">
        <v>51</v>
      </c>
      <c r="G31" s="12">
        <v>14</v>
      </c>
      <c r="H31" s="12">
        <v>37</v>
      </c>
    </row>
    <row r="32" spans="1:15" ht="14.1" customHeight="1" x14ac:dyDescent="0.2">
      <c r="A32" s="19"/>
      <c r="B32" s="12"/>
      <c r="C32" s="12"/>
      <c r="D32" s="12"/>
      <c r="E32" s="12"/>
      <c r="F32" s="12"/>
      <c r="G32" s="12"/>
      <c r="H32" s="12"/>
    </row>
    <row r="33" spans="1:8" ht="14.1" customHeight="1" x14ac:dyDescent="0.2">
      <c r="A33" s="23" t="s">
        <v>514</v>
      </c>
      <c r="B33" s="12" t="s">
        <v>15</v>
      </c>
      <c r="C33" s="12" t="s">
        <v>15</v>
      </c>
      <c r="D33" s="12" t="s">
        <v>15</v>
      </c>
      <c r="E33" s="12"/>
      <c r="F33" s="12" t="s">
        <v>15</v>
      </c>
      <c r="G33" s="12" t="s">
        <v>15</v>
      </c>
      <c r="H33" s="12" t="s">
        <v>15</v>
      </c>
    </row>
    <row r="34" spans="1:8" ht="14.1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ht="14.1" customHeight="1" x14ac:dyDescent="0.2">
      <c r="A35" s="18" t="s">
        <v>275</v>
      </c>
    </row>
    <row r="36" spans="1:8" ht="14.1" customHeight="1" x14ac:dyDescent="0.2">
      <c r="A36" s="19"/>
      <c r="B36" s="12"/>
      <c r="C36" s="12"/>
      <c r="D36" s="12"/>
      <c r="E36" s="12"/>
      <c r="F36" s="12"/>
      <c r="G36" s="12"/>
      <c r="H36" s="12"/>
    </row>
    <row r="37" spans="1:8" ht="14.1" customHeight="1" x14ac:dyDescent="0.2">
      <c r="A37" s="23"/>
      <c r="B37" s="12"/>
      <c r="C37" s="12"/>
      <c r="D37" s="12"/>
      <c r="E37" s="12"/>
      <c r="F37" s="12"/>
      <c r="G37" s="12"/>
      <c r="H37" s="12"/>
    </row>
    <row r="38" spans="1:8" ht="14.1" customHeight="1" x14ac:dyDescent="0.2">
      <c r="A38" s="19"/>
      <c r="B38" s="12"/>
      <c r="C38" s="12"/>
      <c r="D38" s="12"/>
      <c r="E38" s="12"/>
      <c r="F38" s="12"/>
      <c r="G38" s="12"/>
      <c r="H38" s="12"/>
    </row>
    <row r="39" spans="1:8" ht="14.1" customHeight="1" x14ac:dyDescent="0.2">
      <c r="A39" s="19"/>
      <c r="B39" s="12"/>
      <c r="C39" s="12"/>
      <c r="D39" s="12"/>
      <c r="E39" s="12"/>
      <c r="F39" s="12"/>
      <c r="G39" s="12"/>
      <c r="H39" s="12"/>
    </row>
    <row r="40" spans="1:8" ht="14.1" customHeight="1" x14ac:dyDescent="0.2">
      <c r="A40" s="19"/>
      <c r="B40" s="12"/>
      <c r="C40" s="12"/>
      <c r="D40" s="12"/>
      <c r="E40" s="12"/>
      <c r="F40" s="12"/>
      <c r="G40" s="12"/>
      <c r="H40" s="12"/>
    </row>
    <row r="41" spans="1:8" ht="14.1" customHeight="1" x14ac:dyDescent="0.2">
      <c r="A41" s="19"/>
      <c r="B41" s="12"/>
      <c r="C41" s="12"/>
      <c r="D41" s="12"/>
      <c r="E41" s="12"/>
      <c r="F41" s="12"/>
      <c r="G41" s="12"/>
      <c r="H41" s="12"/>
    </row>
    <row r="42" spans="1:8" ht="14.1" customHeight="1" x14ac:dyDescent="0.2">
      <c r="A42" s="23"/>
      <c r="B42" s="12"/>
      <c r="C42" s="12"/>
      <c r="D42" s="12"/>
      <c r="E42" s="12"/>
      <c r="F42" s="12"/>
      <c r="G42" s="12"/>
      <c r="H42" s="12"/>
    </row>
    <row r="43" spans="1:8" ht="14.1" customHeight="1" x14ac:dyDescent="0.2">
      <c r="A43" s="23"/>
      <c r="B43" s="12"/>
      <c r="C43" s="12"/>
      <c r="D43" s="12"/>
      <c r="E43" s="12"/>
      <c r="F43" s="12"/>
      <c r="G43" s="12"/>
      <c r="H43" s="12"/>
    </row>
    <row r="44" spans="1:8" ht="14.1" customHeight="1" x14ac:dyDescent="0.2">
      <c r="A44" s="19"/>
      <c r="B44" s="12"/>
      <c r="C44" s="12"/>
      <c r="D44" s="12"/>
      <c r="E44" s="12"/>
      <c r="F44" s="12"/>
      <c r="G44" s="12"/>
      <c r="H44" s="12"/>
    </row>
    <row r="45" spans="1:8" ht="14.1" customHeight="1" x14ac:dyDescent="0.2">
      <c r="A45" s="19"/>
      <c r="B45" s="12"/>
      <c r="C45" s="12"/>
      <c r="D45" s="12"/>
      <c r="E45" s="12"/>
      <c r="F45" s="12"/>
      <c r="G45" s="12"/>
      <c r="H45" s="12"/>
    </row>
    <row r="46" spans="1:8" ht="14.1" customHeight="1" x14ac:dyDescent="0.2">
      <c r="A46" s="19"/>
      <c r="B46" s="12"/>
      <c r="C46" s="12"/>
      <c r="D46" s="12"/>
      <c r="E46" s="12"/>
      <c r="F46" s="12"/>
      <c r="G46" s="12"/>
      <c r="H46" s="12"/>
    </row>
    <row r="47" spans="1:8" ht="14.1" customHeight="1" x14ac:dyDescent="0.2">
      <c r="A47" s="19"/>
      <c r="B47" s="12"/>
      <c r="C47" s="12"/>
      <c r="D47" s="12"/>
      <c r="E47" s="12"/>
      <c r="F47" s="12"/>
      <c r="G47" s="12"/>
      <c r="H47" s="12"/>
    </row>
    <row r="48" spans="1:8" ht="14.1" customHeight="1" x14ac:dyDescent="0.2">
      <c r="A48" s="23"/>
      <c r="B48" s="12"/>
      <c r="C48" s="12"/>
      <c r="D48" s="12"/>
      <c r="E48" s="12"/>
      <c r="F48" s="12"/>
      <c r="G48" s="12"/>
      <c r="H48" s="12"/>
    </row>
    <row r="49" spans="1:8" ht="14.1" customHeight="1" x14ac:dyDescent="0.2">
      <c r="A49" s="19"/>
      <c r="B49" s="12"/>
      <c r="C49" s="12"/>
      <c r="D49" s="12"/>
      <c r="E49" s="12"/>
      <c r="F49" s="12"/>
      <c r="G49" s="12"/>
      <c r="H49" s="12"/>
    </row>
    <row r="50" spans="1:8" ht="14.1" customHeight="1" x14ac:dyDescent="0.2">
      <c r="A50" s="19"/>
      <c r="B50" s="12"/>
      <c r="C50" s="12"/>
      <c r="D50" s="12"/>
      <c r="E50" s="12"/>
      <c r="F50" s="12"/>
      <c r="G50" s="12"/>
      <c r="H50" s="12"/>
    </row>
    <row r="51" spans="1:8" ht="14.1" customHeight="1" x14ac:dyDescent="0.2">
      <c r="A51" s="19"/>
      <c r="B51" s="12"/>
      <c r="C51" s="12"/>
      <c r="D51" s="12"/>
      <c r="E51" s="12"/>
      <c r="F51" s="12"/>
      <c r="G51" s="12"/>
      <c r="H51" s="12"/>
    </row>
    <row r="52" spans="1:8" ht="14.1" customHeight="1" x14ac:dyDescent="0.2">
      <c r="A52" s="19"/>
      <c r="B52" s="12"/>
      <c r="C52" s="12"/>
      <c r="D52" s="12"/>
      <c r="E52" s="12"/>
      <c r="F52" s="12"/>
      <c r="G52" s="12"/>
      <c r="H52" s="12"/>
    </row>
    <row r="53" spans="1:8" ht="14.1" customHeight="1" x14ac:dyDescent="0.2">
      <c r="A53"/>
      <c r="B53"/>
      <c r="C53"/>
      <c r="D53"/>
      <c r="E53"/>
      <c r="F53"/>
      <c r="G53"/>
      <c r="H53"/>
    </row>
    <row r="54" spans="1:8" ht="14.1" customHeight="1" x14ac:dyDescent="0.2">
      <c r="A54"/>
      <c r="B54"/>
      <c r="C54"/>
      <c r="D54"/>
      <c r="E54"/>
      <c r="F54"/>
      <c r="G54"/>
      <c r="H54"/>
    </row>
    <row r="55" spans="1:8" ht="14.1" customHeight="1" x14ac:dyDescent="0.2">
      <c r="A55"/>
      <c r="B55"/>
      <c r="C55"/>
      <c r="D55"/>
      <c r="E55"/>
      <c r="F55"/>
      <c r="G55"/>
      <c r="H55"/>
    </row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  <row r="296" ht="14.1" customHeight="1" x14ac:dyDescent="0.2"/>
    <row r="297" ht="14.1" customHeight="1" x14ac:dyDescent="0.2"/>
    <row r="298" ht="14.1" customHeight="1" x14ac:dyDescent="0.2"/>
    <row r="299" ht="14.1" customHeight="1" x14ac:dyDescent="0.2"/>
    <row r="300" ht="14.1" customHeight="1" x14ac:dyDescent="0.2"/>
    <row r="301" ht="14.1" customHeight="1" x14ac:dyDescent="0.2"/>
    <row r="302" ht="14.1" customHeight="1" x14ac:dyDescent="0.2"/>
    <row r="303" ht="14.1" customHeight="1" x14ac:dyDescent="0.2"/>
    <row r="304" ht="14.1" customHeight="1" x14ac:dyDescent="0.2"/>
    <row r="305" ht="14.1" customHeight="1" x14ac:dyDescent="0.2"/>
    <row r="306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zoomScaleNormal="100" workbookViewId="0">
      <selection activeCell="K41" sqref="K41"/>
    </sheetView>
  </sheetViews>
  <sheetFormatPr baseColWidth="10" defaultRowHeight="12.75" x14ac:dyDescent="0.2"/>
  <cols>
    <col min="1" max="1" width="46.7109375" customWidth="1"/>
    <col min="2" max="2" width="6.140625" customWidth="1"/>
    <col min="3" max="4" width="8.28515625" customWidth="1"/>
    <col min="5" max="5" width="3.42578125" customWidth="1"/>
    <col min="6" max="8" width="7.7109375" customWidth="1"/>
    <col min="10" max="10" width="18.42578125" customWidth="1"/>
  </cols>
  <sheetData>
    <row r="1" spans="1:11" ht="14.1" customHeight="1" thickBot="1" x14ac:dyDescent="0.25">
      <c r="A1" s="131" t="s">
        <v>216</v>
      </c>
      <c r="B1" s="132"/>
      <c r="C1" s="132"/>
      <c r="D1" s="132"/>
      <c r="E1" s="132"/>
      <c r="F1" s="132"/>
      <c r="G1" s="132"/>
      <c r="H1" s="132"/>
    </row>
    <row r="2" spans="1:11" ht="14.1" customHeight="1" x14ac:dyDescent="0.2">
      <c r="A2" s="150"/>
      <c r="B2" s="151"/>
      <c r="C2" s="151"/>
      <c r="D2" s="151"/>
      <c r="E2" s="151"/>
      <c r="F2" s="151"/>
      <c r="G2" s="151"/>
      <c r="H2" s="151"/>
      <c r="J2" s="123" t="s">
        <v>257</v>
      </c>
    </row>
    <row r="3" spans="1:11" ht="14.1" customHeight="1" x14ac:dyDescent="0.2">
      <c r="A3" s="4" t="s">
        <v>523</v>
      </c>
    </row>
    <row r="4" spans="1:11" ht="14.1" customHeight="1" x14ac:dyDescent="0.2"/>
    <row r="5" spans="1:11" ht="14.1" customHeight="1" x14ac:dyDescent="0.2">
      <c r="A5" s="130"/>
      <c r="B5" s="124" t="s">
        <v>273</v>
      </c>
      <c r="C5" s="124"/>
      <c r="D5" s="124"/>
      <c r="E5" s="130"/>
      <c r="F5" s="124" t="s">
        <v>272</v>
      </c>
      <c r="G5" s="124"/>
      <c r="H5" s="124"/>
    </row>
    <row r="6" spans="1:11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1" ht="14.1" customHeight="1" x14ac:dyDescent="0.2"/>
    <row r="8" spans="1:11" ht="14.1" customHeight="1" x14ac:dyDescent="0.2">
      <c r="A8" s="14" t="s">
        <v>428</v>
      </c>
      <c r="B8" s="12">
        <v>2746</v>
      </c>
      <c r="C8" s="12">
        <v>1405</v>
      </c>
      <c r="D8" s="12">
        <v>1341</v>
      </c>
      <c r="E8" s="12"/>
      <c r="F8" s="12">
        <v>2044</v>
      </c>
      <c r="G8" s="12">
        <v>1090</v>
      </c>
      <c r="H8" s="12">
        <v>954</v>
      </c>
      <c r="K8" s="164"/>
    </row>
    <row r="9" spans="1:11" ht="14.1" customHeight="1" x14ac:dyDescent="0.2">
      <c r="A9" s="10" t="s">
        <v>340</v>
      </c>
      <c r="B9" s="12">
        <v>354</v>
      </c>
      <c r="C9" s="12">
        <v>150</v>
      </c>
      <c r="D9" s="12">
        <v>204</v>
      </c>
      <c r="E9" s="12"/>
      <c r="F9" s="12">
        <v>224</v>
      </c>
      <c r="G9" s="12">
        <v>101</v>
      </c>
      <c r="H9" s="12">
        <v>123</v>
      </c>
    </row>
    <row r="10" spans="1:11" ht="14.1" customHeight="1" x14ac:dyDescent="0.2">
      <c r="A10" s="10" t="s">
        <v>341</v>
      </c>
      <c r="B10" s="12">
        <v>248</v>
      </c>
      <c r="C10" s="12">
        <v>139</v>
      </c>
      <c r="D10" s="12">
        <v>109</v>
      </c>
      <c r="E10" s="12"/>
      <c r="F10" s="12">
        <v>345</v>
      </c>
      <c r="G10" s="12">
        <v>178</v>
      </c>
      <c r="H10" s="12">
        <v>167</v>
      </c>
    </row>
    <row r="11" spans="1:11" ht="14.1" customHeight="1" x14ac:dyDescent="0.2">
      <c r="A11" s="10" t="s">
        <v>342</v>
      </c>
      <c r="B11" s="12">
        <v>645</v>
      </c>
      <c r="C11" s="12">
        <v>346</v>
      </c>
      <c r="D11" s="12">
        <v>299</v>
      </c>
      <c r="E11" s="12"/>
      <c r="F11" s="12">
        <v>621</v>
      </c>
      <c r="G11" s="12">
        <v>333</v>
      </c>
      <c r="H11" s="12">
        <v>288</v>
      </c>
    </row>
    <row r="12" spans="1:11" ht="14.1" customHeight="1" x14ac:dyDescent="0.2">
      <c r="A12" s="10" t="s">
        <v>343</v>
      </c>
      <c r="B12" s="12">
        <v>214</v>
      </c>
      <c r="C12" s="12">
        <v>122</v>
      </c>
      <c r="D12" s="12">
        <v>92</v>
      </c>
      <c r="E12" s="12"/>
      <c r="F12" s="12">
        <v>196</v>
      </c>
      <c r="G12" s="12">
        <v>118</v>
      </c>
      <c r="H12" s="12">
        <v>78</v>
      </c>
    </row>
    <row r="13" spans="1:11" ht="14.1" customHeight="1" x14ac:dyDescent="0.2">
      <c r="A13" s="10" t="s">
        <v>344</v>
      </c>
      <c r="B13" s="12">
        <v>289</v>
      </c>
      <c r="C13" s="12">
        <v>189</v>
      </c>
      <c r="D13" s="12">
        <v>100</v>
      </c>
      <c r="E13" s="12"/>
      <c r="F13" s="12">
        <v>283</v>
      </c>
      <c r="G13" s="12">
        <v>170</v>
      </c>
      <c r="H13" s="12">
        <v>113</v>
      </c>
    </row>
    <row r="14" spans="1:11" ht="14.1" customHeight="1" x14ac:dyDescent="0.2">
      <c r="A14" s="10" t="s">
        <v>345</v>
      </c>
      <c r="B14" s="12">
        <v>534</v>
      </c>
      <c r="C14" s="12">
        <v>224</v>
      </c>
      <c r="D14" s="12">
        <v>310</v>
      </c>
      <c r="E14" s="12"/>
      <c r="F14" s="12" t="s">
        <v>15</v>
      </c>
      <c r="G14" s="12" t="s">
        <v>15</v>
      </c>
      <c r="H14" s="12" t="s">
        <v>15</v>
      </c>
    </row>
    <row r="15" spans="1:11" ht="14.1" customHeight="1" x14ac:dyDescent="0.2">
      <c r="A15" s="10" t="s">
        <v>346</v>
      </c>
      <c r="B15" s="12">
        <v>140</v>
      </c>
      <c r="C15" s="12">
        <v>62</v>
      </c>
      <c r="D15" s="12">
        <v>78</v>
      </c>
      <c r="E15" s="12"/>
      <c r="F15" s="12">
        <v>113</v>
      </c>
      <c r="G15" s="12">
        <v>52</v>
      </c>
      <c r="H15" s="12">
        <v>61</v>
      </c>
    </row>
    <row r="16" spans="1:11" ht="14.1" customHeight="1" x14ac:dyDescent="0.2">
      <c r="A16" s="10" t="s">
        <v>347</v>
      </c>
      <c r="B16" s="12">
        <v>17</v>
      </c>
      <c r="C16" s="12">
        <v>9</v>
      </c>
      <c r="D16" s="12">
        <v>8</v>
      </c>
      <c r="E16" s="12"/>
      <c r="F16" s="12">
        <v>22</v>
      </c>
      <c r="G16" s="12">
        <v>15</v>
      </c>
      <c r="H16" s="12">
        <v>7</v>
      </c>
    </row>
    <row r="17" spans="1:11" ht="14.1" customHeight="1" x14ac:dyDescent="0.2">
      <c r="A17" s="10" t="s">
        <v>348</v>
      </c>
      <c r="B17" s="12">
        <v>305</v>
      </c>
      <c r="C17" s="12">
        <v>164</v>
      </c>
      <c r="D17" s="12">
        <v>141</v>
      </c>
      <c r="E17" s="12"/>
      <c r="F17" s="12">
        <v>240</v>
      </c>
      <c r="G17" s="12">
        <v>123</v>
      </c>
      <c r="H17" s="12">
        <v>117</v>
      </c>
    </row>
    <row r="18" spans="1:11" ht="14.1" customHeight="1" x14ac:dyDescent="0.2">
      <c r="A18" s="10"/>
      <c r="B18" s="12"/>
      <c r="C18" s="12"/>
      <c r="D18" s="12"/>
      <c r="E18" s="12"/>
      <c r="F18" s="12"/>
      <c r="G18" s="12"/>
      <c r="H18" s="12"/>
    </row>
    <row r="19" spans="1:11" ht="14.1" customHeight="1" x14ac:dyDescent="0.2">
      <c r="A19" s="14" t="s">
        <v>429</v>
      </c>
      <c r="B19" s="12">
        <v>1928</v>
      </c>
      <c r="C19" s="12">
        <v>680</v>
      </c>
      <c r="D19" s="12">
        <v>1248</v>
      </c>
      <c r="E19" s="12"/>
      <c r="F19" s="12">
        <v>2644</v>
      </c>
      <c r="G19" s="12">
        <v>1036</v>
      </c>
      <c r="H19" s="12">
        <v>1608</v>
      </c>
      <c r="K19" s="164"/>
    </row>
    <row r="20" spans="1:11" ht="14.1" customHeight="1" x14ac:dyDescent="0.2">
      <c r="A20" s="10" t="s">
        <v>473</v>
      </c>
      <c r="B20" s="12">
        <v>143</v>
      </c>
      <c r="C20" s="12">
        <v>78</v>
      </c>
      <c r="D20" s="12">
        <v>65</v>
      </c>
      <c r="E20" s="12"/>
      <c r="F20" s="12">
        <v>175</v>
      </c>
      <c r="G20" s="12">
        <v>87</v>
      </c>
      <c r="H20" s="12">
        <v>88</v>
      </c>
    </row>
    <row r="21" spans="1:11" ht="14.1" customHeight="1" x14ac:dyDescent="0.2">
      <c r="A21" s="10" t="s">
        <v>345</v>
      </c>
      <c r="B21" s="12" t="s">
        <v>15</v>
      </c>
      <c r="C21" s="12" t="s">
        <v>15</v>
      </c>
      <c r="D21" s="12" t="s">
        <v>15</v>
      </c>
      <c r="E21" s="12"/>
      <c r="F21" s="12">
        <v>783</v>
      </c>
      <c r="G21" s="12">
        <v>301</v>
      </c>
      <c r="H21" s="12">
        <v>482</v>
      </c>
    </row>
    <row r="22" spans="1:11" ht="14.1" customHeight="1" x14ac:dyDescent="0.2">
      <c r="A22" s="10" t="s">
        <v>349</v>
      </c>
      <c r="B22" s="12">
        <v>956</v>
      </c>
      <c r="C22" s="12">
        <v>270</v>
      </c>
      <c r="D22" s="12">
        <v>686</v>
      </c>
      <c r="E22" s="12"/>
      <c r="F22" s="12">
        <v>841</v>
      </c>
      <c r="G22" s="12">
        <v>236</v>
      </c>
      <c r="H22" s="12">
        <v>605</v>
      </c>
    </row>
    <row r="23" spans="1:11" ht="14.1" customHeight="1" x14ac:dyDescent="0.2">
      <c r="A23" s="10" t="s">
        <v>350</v>
      </c>
      <c r="B23" s="12">
        <v>222</v>
      </c>
      <c r="C23" s="12">
        <v>101</v>
      </c>
      <c r="D23" s="12">
        <v>121</v>
      </c>
      <c r="E23" s="12"/>
      <c r="F23" s="12">
        <v>445</v>
      </c>
      <c r="G23" s="12">
        <v>181</v>
      </c>
      <c r="H23" s="12">
        <v>264</v>
      </c>
    </row>
    <row r="24" spans="1:11" ht="14.1" customHeight="1" x14ac:dyDescent="0.2">
      <c r="A24" s="10" t="s">
        <v>351</v>
      </c>
      <c r="B24" s="12">
        <v>607</v>
      </c>
      <c r="C24" s="12">
        <v>231</v>
      </c>
      <c r="D24" s="12">
        <v>376</v>
      </c>
      <c r="E24" s="12"/>
      <c r="F24" s="12">
        <v>400</v>
      </c>
      <c r="G24" s="12">
        <v>231</v>
      </c>
      <c r="H24" s="12">
        <v>169</v>
      </c>
    </row>
    <row r="25" spans="1:11" ht="14.1" customHeight="1" x14ac:dyDescent="0.2">
      <c r="A25" s="17"/>
      <c r="B25" s="17"/>
      <c r="C25" s="17"/>
      <c r="D25" s="17"/>
      <c r="E25" s="17"/>
      <c r="F25" s="17"/>
      <c r="G25" s="125"/>
      <c r="H25" s="133"/>
    </row>
    <row r="26" spans="1:11" ht="14.1" customHeight="1" x14ac:dyDescent="0.2">
      <c r="A26" s="18" t="s">
        <v>275</v>
      </c>
      <c r="B26" s="3"/>
      <c r="C26" s="3"/>
      <c r="D26" s="3"/>
      <c r="E26" s="3"/>
      <c r="F26" s="3"/>
      <c r="G26" s="3"/>
      <c r="H26" s="3"/>
    </row>
    <row r="27" spans="1:11" ht="14.1" customHeight="1" x14ac:dyDescent="0.2">
      <c r="A27" s="10" t="s">
        <v>472</v>
      </c>
    </row>
    <row r="28" spans="1:11" ht="14.1" customHeight="1" x14ac:dyDescent="0.2">
      <c r="A28" s="10" t="s">
        <v>471</v>
      </c>
    </row>
    <row r="29" spans="1:11" ht="9.9499999999999993" customHeight="1" x14ac:dyDescent="0.2">
      <c r="A29" s="10" t="s">
        <v>515</v>
      </c>
    </row>
    <row r="30" spans="1:11" ht="14.1" customHeight="1" x14ac:dyDescent="0.2"/>
    <row r="31" spans="1:11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scale="9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workbookViewId="0">
      <selection activeCell="K41" sqref="K41"/>
    </sheetView>
  </sheetViews>
  <sheetFormatPr baseColWidth="10" defaultRowHeight="12.75" x14ac:dyDescent="0.2"/>
  <cols>
    <col min="1" max="1" width="29.5703125" customWidth="1"/>
    <col min="2" max="4" width="9.7109375" customWidth="1"/>
    <col min="5" max="5" width="4.28515625" customWidth="1"/>
    <col min="6" max="8" width="9.7109375" customWidth="1"/>
    <col min="10" max="10" width="18.7109375" customWidth="1"/>
  </cols>
  <sheetData>
    <row r="1" spans="1:12" ht="14.1" customHeight="1" thickBot="1" x14ac:dyDescent="0.25">
      <c r="A1" s="131" t="s">
        <v>216</v>
      </c>
      <c r="B1" s="132"/>
      <c r="C1" s="132"/>
      <c r="D1" s="132"/>
      <c r="E1" s="132"/>
      <c r="F1" s="132"/>
      <c r="G1" s="132"/>
      <c r="H1" s="132"/>
    </row>
    <row r="2" spans="1:12" ht="14.1" customHeight="1" x14ac:dyDescent="0.2">
      <c r="A2" s="150"/>
      <c r="B2" s="151"/>
      <c r="C2" s="151"/>
      <c r="D2" s="151"/>
      <c r="E2" s="151"/>
      <c r="F2" s="151"/>
      <c r="G2" s="151"/>
      <c r="H2" s="151"/>
      <c r="J2" s="123" t="s">
        <v>257</v>
      </c>
    </row>
    <row r="3" spans="1:12" ht="14.1" customHeight="1" x14ac:dyDescent="0.2">
      <c r="A3" s="4" t="s">
        <v>426</v>
      </c>
    </row>
    <row r="4" spans="1:12" ht="14.1" customHeight="1" x14ac:dyDescent="0.2"/>
    <row r="5" spans="1:12" ht="14.1" customHeight="1" x14ac:dyDescent="0.2">
      <c r="A5" s="127"/>
      <c r="B5" s="124" t="s">
        <v>438</v>
      </c>
      <c r="C5" s="8"/>
      <c r="D5" s="8"/>
      <c r="E5" s="55"/>
      <c r="F5" s="43" t="s">
        <v>439</v>
      </c>
      <c r="G5" s="43"/>
      <c r="H5" s="43"/>
    </row>
    <row r="6" spans="1:12" ht="14.1" customHeight="1" x14ac:dyDescent="0.2">
      <c r="A6" s="128"/>
      <c r="B6" s="44" t="s">
        <v>283</v>
      </c>
      <c r="C6" s="44" t="s">
        <v>284</v>
      </c>
      <c r="D6" s="44" t="s">
        <v>285</v>
      </c>
      <c r="E6" s="44"/>
      <c r="F6" s="44" t="s">
        <v>283</v>
      </c>
      <c r="G6" s="44" t="s">
        <v>284</v>
      </c>
      <c r="H6" s="44" t="s">
        <v>285</v>
      </c>
    </row>
    <row r="7" spans="1:12" ht="14.1" customHeight="1" x14ac:dyDescent="0.2"/>
    <row r="8" spans="1:12" ht="14.1" customHeight="1" x14ac:dyDescent="0.2">
      <c r="A8" s="14" t="s">
        <v>20</v>
      </c>
      <c r="B8" s="12">
        <v>8164</v>
      </c>
      <c r="C8" s="12">
        <v>6617</v>
      </c>
      <c r="D8" s="12">
        <v>1547</v>
      </c>
      <c r="E8" s="12"/>
      <c r="F8" s="12">
        <v>7565</v>
      </c>
      <c r="G8" s="12">
        <v>6157</v>
      </c>
      <c r="H8" s="12">
        <v>1408</v>
      </c>
      <c r="I8" s="164"/>
      <c r="J8" s="164"/>
      <c r="K8" s="164"/>
      <c r="L8" s="163"/>
    </row>
    <row r="9" spans="1:12" ht="14.1" customHeight="1" x14ac:dyDescent="0.2">
      <c r="A9" s="10" t="s">
        <v>331</v>
      </c>
      <c r="B9" s="12">
        <v>1838</v>
      </c>
      <c r="C9" s="12">
        <v>1509</v>
      </c>
      <c r="D9" s="12">
        <v>329</v>
      </c>
      <c r="E9" s="12"/>
      <c r="F9" s="12">
        <v>1749</v>
      </c>
      <c r="G9" s="12">
        <v>1445</v>
      </c>
      <c r="H9" s="12">
        <v>304</v>
      </c>
      <c r="I9" s="164"/>
      <c r="J9" s="164"/>
      <c r="K9" s="164"/>
      <c r="L9" s="164"/>
    </row>
    <row r="10" spans="1:12" ht="14.1" customHeight="1" x14ac:dyDescent="0.2">
      <c r="A10" s="10" t="s">
        <v>332</v>
      </c>
      <c r="B10" s="12">
        <v>2956</v>
      </c>
      <c r="C10" s="12">
        <v>2477</v>
      </c>
      <c r="D10" s="12">
        <v>479</v>
      </c>
      <c r="E10" s="12"/>
      <c r="F10" s="12">
        <v>2780</v>
      </c>
      <c r="G10" s="12">
        <v>2327</v>
      </c>
      <c r="H10" s="12">
        <v>453</v>
      </c>
      <c r="I10" s="164"/>
      <c r="J10" s="164"/>
      <c r="K10" s="164"/>
      <c r="L10" s="164"/>
    </row>
    <row r="11" spans="1:12" ht="14.1" customHeight="1" x14ac:dyDescent="0.2">
      <c r="A11" s="10" t="s">
        <v>333</v>
      </c>
      <c r="B11" s="12">
        <v>55</v>
      </c>
      <c r="C11" s="12">
        <v>41</v>
      </c>
      <c r="D11" s="12">
        <v>14</v>
      </c>
      <c r="E11" s="12"/>
      <c r="F11" s="12">
        <v>53</v>
      </c>
      <c r="G11" s="12">
        <v>36</v>
      </c>
      <c r="H11" s="12">
        <v>17</v>
      </c>
      <c r="I11" s="164"/>
      <c r="J11" s="164"/>
      <c r="K11" s="164"/>
      <c r="L11" s="164"/>
    </row>
    <row r="12" spans="1:12" ht="14.1" customHeight="1" x14ac:dyDescent="0.2">
      <c r="A12" s="10" t="s">
        <v>334</v>
      </c>
      <c r="B12" s="12">
        <v>1965</v>
      </c>
      <c r="C12" s="12">
        <v>1447</v>
      </c>
      <c r="D12" s="12">
        <v>518</v>
      </c>
      <c r="E12" s="12"/>
      <c r="F12" s="12">
        <v>1717</v>
      </c>
      <c r="G12" s="12">
        <v>1281</v>
      </c>
      <c r="H12" s="12">
        <v>436</v>
      </c>
      <c r="I12" s="164"/>
      <c r="J12" s="164"/>
      <c r="K12" s="164"/>
      <c r="L12" s="164"/>
    </row>
    <row r="13" spans="1:12" ht="14.1" customHeight="1" x14ac:dyDescent="0.2">
      <c r="A13" s="10" t="s">
        <v>474</v>
      </c>
      <c r="B13" s="12">
        <v>314</v>
      </c>
      <c r="C13" s="12">
        <v>296</v>
      </c>
      <c r="D13" s="12">
        <v>18</v>
      </c>
      <c r="E13" s="12"/>
      <c r="F13" s="12">
        <v>307</v>
      </c>
      <c r="G13" s="12">
        <v>298</v>
      </c>
      <c r="H13" s="12">
        <v>9</v>
      </c>
      <c r="I13" s="164"/>
      <c r="J13" s="164"/>
      <c r="K13" s="164"/>
      <c r="L13" s="164"/>
    </row>
    <row r="14" spans="1:12" ht="14.1" customHeight="1" x14ac:dyDescent="0.2">
      <c r="A14" s="10" t="s">
        <v>335</v>
      </c>
      <c r="B14" s="12" t="s">
        <v>15</v>
      </c>
      <c r="C14" s="12" t="s">
        <v>15</v>
      </c>
      <c r="D14" s="12" t="s">
        <v>15</v>
      </c>
      <c r="E14" s="12"/>
      <c r="F14" s="12">
        <v>193</v>
      </c>
      <c r="G14" s="12">
        <v>125</v>
      </c>
      <c r="H14" s="12">
        <v>68</v>
      </c>
      <c r="I14" s="164"/>
      <c r="J14" s="164"/>
      <c r="K14" s="164"/>
      <c r="L14" s="164"/>
    </row>
    <row r="15" spans="1:12" ht="14.1" customHeight="1" x14ac:dyDescent="0.2">
      <c r="A15" s="10" t="s">
        <v>418</v>
      </c>
      <c r="B15" s="12">
        <v>318</v>
      </c>
      <c r="C15" s="12">
        <v>220</v>
      </c>
      <c r="D15" s="12">
        <v>98</v>
      </c>
      <c r="E15" s="12"/>
      <c r="F15" s="12">
        <v>321</v>
      </c>
      <c r="G15" s="12">
        <v>218</v>
      </c>
      <c r="H15" s="12">
        <v>103</v>
      </c>
      <c r="I15" s="164"/>
      <c r="J15" s="164"/>
      <c r="K15" s="164"/>
      <c r="L15" s="164"/>
    </row>
    <row r="16" spans="1:12" ht="14.1" customHeight="1" x14ac:dyDescent="0.2">
      <c r="A16" s="10" t="s">
        <v>475</v>
      </c>
      <c r="B16" s="12">
        <v>123</v>
      </c>
      <c r="C16" s="12">
        <v>115</v>
      </c>
      <c r="D16" s="12">
        <v>8</v>
      </c>
      <c r="E16" s="12"/>
      <c r="F16" s="12">
        <v>143</v>
      </c>
      <c r="G16" s="12">
        <v>125</v>
      </c>
      <c r="H16" s="12">
        <v>18</v>
      </c>
      <c r="I16" s="164"/>
      <c r="J16" s="164"/>
      <c r="K16" s="164"/>
      <c r="L16" s="164"/>
    </row>
    <row r="17" spans="1:12" ht="14.1" customHeight="1" x14ac:dyDescent="0.2">
      <c r="A17" s="10" t="s">
        <v>336</v>
      </c>
      <c r="B17" s="12">
        <v>403</v>
      </c>
      <c r="C17" s="12">
        <v>320</v>
      </c>
      <c r="D17" s="12">
        <v>83</v>
      </c>
      <c r="E17" s="12"/>
      <c r="F17" s="12">
        <v>122</v>
      </c>
      <c r="G17" s="12">
        <v>122</v>
      </c>
      <c r="H17" s="12" t="s">
        <v>15</v>
      </c>
      <c r="I17" s="164"/>
      <c r="J17" s="164"/>
      <c r="K17" s="164"/>
      <c r="L17" s="164"/>
    </row>
    <row r="18" spans="1:12" ht="14.1" customHeight="1" x14ac:dyDescent="0.2">
      <c r="A18" s="10" t="s">
        <v>337</v>
      </c>
      <c r="B18" s="12" t="s">
        <v>15</v>
      </c>
      <c r="C18" s="12" t="s">
        <v>15</v>
      </c>
      <c r="D18" s="12" t="s">
        <v>15</v>
      </c>
      <c r="E18" s="12"/>
      <c r="F18" s="12">
        <v>4</v>
      </c>
      <c r="G18" s="12">
        <v>4</v>
      </c>
      <c r="H18" s="12" t="s">
        <v>15</v>
      </c>
      <c r="I18" s="164"/>
      <c r="J18" s="164"/>
      <c r="K18" s="164"/>
      <c r="L18" s="164"/>
    </row>
    <row r="19" spans="1:12" ht="14.1" customHeight="1" x14ac:dyDescent="0.2">
      <c r="A19" s="10" t="s">
        <v>419</v>
      </c>
      <c r="B19" s="12">
        <v>45</v>
      </c>
      <c r="C19" s="12">
        <v>45</v>
      </c>
      <c r="D19" s="12" t="s">
        <v>15</v>
      </c>
      <c r="E19" s="12"/>
      <c r="F19" s="12">
        <v>58</v>
      </c>
      <c r="G19" s="12">
        <v>58</v>
      </c>
      <c r="H19" s="12" t="s">
        <v>15</v>
      </c>
      <c r="I19" s="164"/>
      <c r="J19" s="164"/>
      <c r="K19" s="164"/>
      <c r="L19" s="164"/>
    </row>
    <row r="20" spans="1:12" ht="14.1" customHeight="1" x14ac:dyDescent="0.2">
      <c r="A20" s="10" t="s">
        <v>338</v>
      </c>
      <c r="B20" s="12">
        <v>147</v>
      </c>
      <c r="C20" s="12">
        <v>147</v>
      </c>
      <c r="D20" s="12" t="s">
        <v>15</v>
      </c>
      <c r="E20" s="12"/>
      <c r="F20" s="12">
        <v>118</v>
      </c>
      <c r="G20" s="12">
        <v>118</v>
      </c>
      <c r="H20" s="12" t="s">
        <v>15</v>
      </c>
      <c r="I20" s="164"/>
      <c r="J20" s="164"/>
      <c r="K20" s="164"/>
      <c r="L20" s="164"/>
    </row>
    <row r="21" spans="1:12" ht="14.1" customHeight="1" x14ac:dyDescent="0.2">
      <c r="A21" s="10" t="s">
        <v>339</v>
      </c>
      <c r="B21" s="12" t="s">
        <v>15</v>
      </c>
      <c r="C21" s="12" t="s">
        <v>15</v>
      </c>
      <c r="D21" s="12" t="s">
        <v>15</v>
      </c>
      <c r="E21" s="12"/>
      <c r="F21" s="12" t="s">
        <v>15</v>
      </c>
      <c r="G21" s="12" t="s">
        <v>15</v>
      </c>
      <c r="H21" s="12" t="s">
        <v>15</v>
      </c>
      <c r="J21" s="164"/>
      <c r="K21" s="164"/>
    </row>
    <row r="22" spans="1:12" ht="14.1" customHeight="1" x14ac:dyDescent="0.2">
      <c r="A22" s="17"/>
      <c r="B22" s="17"/>
      <c r="C22" s="17"/>
      <c r="D22" s="17"/>
      <c r="E22" s="17"/>
      <c r="F22" s="17"/>
      <c r="G22" s="125"/>
      <c r="H22" s="133"/>
    </row>
    <row r="23" spans="1:12" ht="14.1" customHeight="1" x14ac:dyDescent="0.2">
      <c r="A23" s="18" t="s">
        <v>275</v>
      </c>
      <c r="B23" s="3"/>
      <c r="C23" s="3"/>
      <c r="D23" s="3"/>
      <c r="E23" s="3"/>
      <c r="F23" s="3"/>
      <c r="G23" s="3"/>
      <c r="H23" s="3"/>
    </row>
    <row r="24" spans="1:12" ht="14.1" customHeight="1" x14ac:dyDescent="0.2">
      <c r="A24" s="10" t="s">
        <v>516</v>
      </c>
    </row>
    <row r="25" spans="1:12" ht="14.1" customHeight="1" x14ac:dyDescent="0.2">
      <c r="A25" s="10" t="s">
        <v>517</v>
      </c>
    </row>
    <row r="26" spans="1:12" ht="14.1" customHeight="1" x14ac:dyDescent="0.2"/>
    <row r="27" spans="1:12" ht="14.1" customHeight="1" x14ac:dyDescent="0.2"/>
    <row r="28" spans="1:12" ht="14.1" customHeight="1" x14ac:dyDescent="0.2"/>
    <row r="29" spans="1:12" ht="14.1" customHeight="1" x14ac:dyDescent="0.2"/>
    <row r="30" spans="1:12" ht="14.1" customHeight="1" x14ac:dyDescent="0.2"/>
    <row r="31" spans="1:12" ht="14.1" customHeight="1" x14ac:dyDescent="0.2">
      <c r="A31" s="4" t="s">
        <v>427</v>
      </c>
    </row>
    <row r="32" spans="1:12" ht="14.1" customHeight="1" x14ac:dyDescent="0.2"/>
    <row r="33" spans="1:10" ht="14.1" customHeight="1" x14ac:dyDescent="0.2">
      <c r="A33" s="127"/>
      <c r="B33" s="124" t="s">
        <v>229</v>
      </c>
      <c r="C33" s="8"/>
      <c r="D33" s="8"/>
      <c r="E33" s="55"/>
      <c r="F33" s="8" t="s">
        <v>241</v>
      </c>
      <c r="G33" s="8"/>
      <c r="H33" s="8"/>
    </row>
    <row r="34" spans="1:10" ht="14.1" customHeight="1" x14ac:dyDescent="0.2">
      <c r="A34" s="128"/>
      <c r="B34" s="44" t="s">
        <v>283</v>
      </c>
      <c r="C34" s="44" t="s">
        <v>284</v>
      </c>
      <c r="D34" s="44" t="s">
        <v>285</v>
      </c>
      <c r="E34" s="44"/>
      <c r="F34" s="44" t="s">
        <v>283</v>
      </c>
      <c r="G34" s="44" t="s">
        <v>284</v>
      </c>
      <c r="H34" s="44" t="s">
        <v>285</v>
      </c>
    </row>
    <row r="35" spans="1:10" ht="14.1" customHeight="1" x14ac:dyDescent="0.2">
      <c r="A35" s="10"/>
      <c r="B35" s="13"/>
      <c r="C35" s="13"/>
      <c r="D35" s="13"/>
      <c r="E35" s="13"/>
      <c r="F35" s="3"/>
      <c r="G35" s="3"/>
      <c r="H35" s="3"/>
    </row>
    <row r="36" spans="1:10" ht="14.1" customHeight="1" x14ac:dyDescent="0.2">
      <c r="A36" s="14" t="s">
        <v>20</v>
      </c>
      <c r="B36" s="12">
        <v>8164</v>
      </c>
      <c r="C36" s="12">
        <v>6617</v>
      </c>
      <c r="D36" s="12">
        <v>1547</v>
      </c>
      <c r="E36" s="12"/>
      <c r="F36" s="12">
        <v>7565</v>
      </c>
      <c r="G36" s="12">
        <v>6157</v>
      </c>
      <c r="H36" s="12">
        <v>1408</v>
      </c>
    </row>
    <row r="37" spans="1:10" ht="14.1" customHeight="1" x14ac:dyDescent="0.2">
      <c r="A37" s="10" t="s">
        <v>322</v>
      </c>
      <c r="B37" s="12">
        <v>2233</v>
      </c>
      <c r="C37" s="12">
        <v>1835</v>
      </c>
      <c r="D37" s="12">
        <v>398</v>
      </c>
      <c r="E37" s="12"/>
      <c r="F37" s="12">
        <v>2309</v>
      </c>
      <c r="G37" s="12">
        <v>1891</v>
      </c>
      <c r="H37" s="12">
        <v>418</v>
      </c>
      <c r="J37" s="164"/>
    </row>
    <row r="38" spans="1:10" ht="14.1" customHeight="1" x14ac:dyDescent="0.2">
      <c r="A38" s="10" t="s">
        <v>323</v>
      </c>
      <c r="B38" s="12">
        <v>168</v>
      </c>
      <c r="C38" s="12">
        <v>137</v>
      </c>
      <c r="D38" s="12">
        <v>31</v>
      </c>
      <c r="E38" s="12"/>
      <c r="F38" s="12">
        <v>165</v>
      </c>
      <c r="G38" s="12">
        <v>132</v>
      </c>
      <c r="H38" s="12">
        <v>33</v>
      </c>
      <c r="J38" s="164"/>
    </row>
    <row r="39" spans="1:10" ht="14.1" customHeight="1" x14ac:dyDescent="0.2">
      <c r="A39" s="10" t="s">
        <v>324</v>
      </c>
      <c r="B39" s="12">
        <v>2422</v>
      </c>
      <c r="C39" s="12">
        <v>2151</v>
      </c>
      <c r="D39" s="12">
        <v>271</v>
      </c>
      <c r="E39" s="12"/>
      <c r="F39" s="12">
        <v>2204</v>
      </c>
      <c r="G39" s="12">
        <v>1977</v>
      </c>
      <c r="H39" s="12">
        <v>227</v>
      </c>
      <c r="J39" s="164"/>
    </row>
    <row r="40" spans="1:10" ht="14.1" customHeight="1" x14ac:dyDescent="0.2">
      <c r="A40" s="10" t="s">
        <v>325</v>
      </c>
      <c r="B40" s="12">
        <v>313</v>
      </c>
      <c r="C40" s="12">
        <v>267</v>
      </c>
      <c r="D40" s="12">
        <v>46</v>
      </c>
      <c r="E40" s="12"/>
      <c r="F40" s="12">
        <v>298</v>
      </c>
      <c r="G40" s="12">
        <v>250</v>
      </c>
      <c r="H40" s="12">
        <v>48</v>
      </c>
      <c r="J40" s="164"/>
    </row>
    <row r="41" spans="1:10" ht="14.1" customHeight="1" x14ac:dyDescent="0.2">
      <c r="A41" s="10" t="s">
        <v>326</v>
      </c>
      <c r="B41" s="12">
        <v>21</v>
      </c>
      <c r="C41" s="12">
        <v>13</v>
      </c>
      <c r="D41" s="12">
        <v>8</v>
      </c>
      <c r="E41" s="12"/>
      <c r="F41" s="12">
        <v>22</v>
      </c>
      <c r="G41" s="12">
        <v>10</v>
      </c>
      <c r="H41" s="12">
        <v>12</v>
      </c>
      <c r="J41" s="164"/>
    </row>
    <row r="42" spans="1:10" ht="14.1" customHeight="1" x14ac:dyDescent="0.2">
      <c r="A42" s="10" t="s">
        <v>327</v>
      </c>
      <c r="B42" s="12">
        <v>136</v>
      </c>
      <c r="C42" s="12">
        <v>89</v>
      </c>
      <c r="D42" s="12">
        <v>47</v>
      </c>
      <c r="E42" s="12"/>
      <c r="F42" s="12">
        <v>128</v>
      </c>
      <c r="G42" s="12">
        <v>86</v>
      </c>
      <c r="H42" s="12">
        <v>42</v>
      </c>
      <c r="J42" s="164"/>
    </row>
    <row r="43" spans="1:10" ht="14.1" customHeight="1" x14ac:dyDescent="0.2">
      <c r="A43" s="10" t="s">
        <v>328</v>
      </c>
      <c r="B43" s="12">
        <v>1644</v>
      </c>
      <c r="C43" s="12">
        <v>1076</v>
      </c>
      <c r="D43" s="12">
        <v>568</v>
      </c>
      <c r="E43" s="12"/>
      <c r="F43" s="12">
        <v>1327</v>
      </c>
      <c r="G43" s="12">
        <v>862</v>
      </c>
      <c r="H43" s="12">
        <v>465</v>
      </c>
      <c r="J43" s="164"/>
    </row>
    <row r="44" spans="1:10" ht="14.1" customHeight="1" x14ac:dyDescent="0.2">
      <c r="A44" s="10" t="s">
        <v>329</v>
      </c>
      <c r="B44" s="12">
        <v>1227</v>
      </c>
      <c r="C44" s="12">
        <v>1049</v>
      </c>
      <c r="D44" s="12">
        <v>178</v>
      </c>
      <c r="E44" s="12"/>
      <c r="F44" s="12">
        <v>1110</v>
      </c>
      <c r="G44" s="12">
        <v>948</v>
      </c>
      <c r="H44" s="12">
        <v>162</v>
      </c>
      <c r="J44" s="164"/>
    </row>
    <row r="45" spans="1:10" ht="14.1" customHeight="1" x14ac:dyDescent="0.2">
      <c r="A45" s="10" t="s">
        <v>330</v>
      </c>
      <c r="B45" s="12" t="s">
        <v>15</v>
      </c>
      <c r="C45" s="12" t="s">
        <v>15</v>
      </c>
      <c r="D45" s="12" t="s">
        <v>15</v>
      </c>
      <c r="E45" s="12"/>
      <c r="F45" s="12">
        <v>2</v>
      </c>
      <c r="G45" s="12">
        <v>1</v>
      </c>
      <c r="H45" s="12">
        <v>1</v>
      </c>
      <c r="J45" s="164"/>
    </row>
    <row r="46" spans="1:10" ht="14.1" customHeight="1" x14ac:dyDescent="0.2">
      <c r="A46" s="17"/>
      <c r="B46" s="17"/>
      <c r="C46" s="17"/>
      <c r="D46" s="17"/>
      <c r="E46" s="17"/>
      <c r="F46" s="17"/>
      <c r="G46" s="125"/>
      <c r="H46" s="133"/>
    </row>
    <row r="47" spans="1:10" ht="14.1" customHeight="1" x14ac:dyDescent="0.2">
      <c r="A47" s="18" t="s">
        <v>275</v>
      </c>
      <c r="B47" s="3"/>
      <c r="C47" s="3"/>
      <c r="D47" s="3"/>
      <c r="E47" s="3"/>
      <c r="F47" s="3"/>
      <c r="G47" s="3"/>
      <c r="H47" s="3"/>
    </row>
    <row r="48" spans="1:10" ht="14.1" customHeight="1" x14ac:dyDescent="0.2"/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zoomScaleNormal="100" workbookViewId="0">
      <selection activeCell="K41" sqref="K41"/>
    </sheetView>
  </sheetViews>
  <sheetFormatPr baseColWidth="10" defaultRowHeight="12.75" x14ac:dyDescent="0.2"/>
  <cols>
    <col min="1" max="1" width="36.5703125" customWidth="1"/>
    <col min="2" max="2" width="8.5703125" customWidth="1"/>
    <col min="3" max="4" width="8.140625" customWidth="1"/>
    <col min="5" max="5" width="5.7109375" customWidth="1"/>
    <col min="6" max="6" width="8.5703125" customWidth="1"/>
    <col min="7" max="8" width="8.140625" customWidth="1"/>
  </cols>
  <sheetData>
    <row r="1" spans="1:13" ht="14.1" customHeight="1" thickBot="1" x14ac:dyDescent="0.25">
      <c r="A1" s="131" t="s">
        <v>216</v>
      </c>
      <c r="B1" s="132"/>
      <c r="C1" s="132"/>
      <c r="D1" s="132"/>
      <c r="E1" s="132"/>
      <c r="F1" s="132"/>
      <c r="G1" s="132"/>
      <c r="H1" s="132"/>
    </row>
    <row r="2" spans="1:13" ht="14.1" customHeight="1" x14ac:dyDescent="0.2">
      <c r="A2" s="3"/>
      <c r="J2" s="123" t="s">
        <v>257</v>
      </c>
    </row>
    <row r="3" spans="1:13" ht="14.1" customHeight="1" x14ac:dyDescent="0.2">
      <c r="A3" s="4" t="s">
        <v>422</v>
      </c>
    </row>
    <row r="4" spans="1:13" ht="14.1" customHeight="1" x14ac:dyDescent="0.2">
      <c r="A4" s="4"/>
    </row>
    <row r="5" spans="1:13" ht="14.1" customHeight="1" x14ac:dyDescent="0.2">
      <c r="A5" s="130"/>
      <c r="B5" s="124" t="s">
        <v>273</v>
      </c>
      <c r="C5" s="124"/>
      <c r="D5" s="124"/>
      <c r="E5" s="130"/>
      <c r="F5" s="124" t="s">
        <v>479</v>
      </c>
      <c r="G5" s="124"/>
      <c r="H5" s="124"/>
    </row>
    <row r="6" spans="1:13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3" ht="14.1" customHeight="1" x14ac:dyDescent="0.2">
      <c r="A7" s="129"/>
      <c r="B7" s="129"/>
      <c r="C7" s="129"/>
      <c r="D7" s="129"/>
      <c r="E7" s="129"/>
      <c r="F7" s="129"/>
      <c r="G7" s="129"/>
      <c r="H7" s="129"/>
    </row>
    <row r="8" spans="1:13" ht="14.1" customHeight="1" x14ac:dyDescent="0.2">
      <c r="A8" s="14" t="s">
        <v>260</v>
      </c>
      <c r="B8" s="12">
        <v>4669</v>
      </c>
      <c r="C8" s="12">
        <v>1371</v>
      </c>
      <c r="D8" s="12">
        <v>3298</v>
      </c>
      <c r="E8" s="12"/>
      <c r="F8" s="12">
        <v>4722</v>
      </c>
      <c r="G8" s="12">
        <v>1354</v>
      </c>
      <c r="H8" s="12">
        <v>3368</v>
      </c>
      <c r="J8" s="164"/>
      <c r="L8" s="164"/>
      <c r="M8" s="164"/>
    </row>
    <row r="9" spans="1:13" ht="14.1" customHeight="1" x14ac:dyDescent="0.2">
      <c r="A9" s="10" t="s">
        <v>279</v>
      </c>
      <c r="B9" s="12">
        <v>2524</v>
      </c>
      <c r="C9" s="12">
        <v>442</v>
      </c>
      <c r="D9" s="12">
        <v>2082</v>
      </c>
      <c r="E9" s="12"/>
      <c r="F9" s="12">
        <v>2576</v>
      </c>
      <c r="G9" s="12">
        <v>453</v>
      </c>
      <c r="H9" s="12">
        <v>2123</v>
      </c>
      <c r="J9" s="164"/>
    </row>
    <row r="10" spans="1:13" ht="14.1" customHeight="1" x14ac:dyDescent="0.2">
      <c r="A10" s="10" t="s">
        <v>281</v>
      </c>
      <c r="B10" s="12">
        <v>1785</v>
      </c>
      <c r="C10" s="12">
        <v>799</v>
      </c>
      <c r="D10" s="12">
        <v>986</v>
      </c>
      <c r="E10" s="12"/>
      <c r="F10" s="12">
        <v>1742</v>
      </c>
      <c r="G10" s="12">
        <v>763</v>
      </c>
      <c r="H10" s="12">
        <v>979</v>
      </c>
      <c r="J10" s="164"/>
    </row>
    <row r="11" spans="1:13" ht="14.1" customHeight="1" x14ac:dyDescent="0.2">
      <c r="A11" s="10" t="s">
        <v>282</v>
      </c>
      <c r="B11" s="12">
        <v>294</v>
      </c>
      <c r="C11" s="12">
        <v>122</v>
      </c>
      <c r="D11" s="12">
        <v>172</v>
      </c>
      <c r="E11" s="12"/>
      <c r="F11" s="12">
        <v>336</v>
      </c>
      <c r="G11" s="12">
        <v>130</v>
      </c>
      <c r="H11" s="12">
        <v>206</v>
      </c>
      <c r="J11" s="164"/>
    </row>
    <row r="12" spans="1:13" ht="14.1" customHeight="1" x14ac:dyDescent="0.2">
      <c r="A12" s="10" t="s">
        <v>280</v>
      </c>
      <c r="B12" s="12">
        <v>66</v>
      </c>
      <c r="C12" s="12">
        <v>8</v>
      </c>
      <c r="D12" s="12">
        <v>58</v>
      </c>
      <c r="E12" s="12"/>
      <c r="F12" s="12">
        <v>68</v>
      </c>
      <c r="G12" s="12">
        <v>8</v>
      </c>
      <c r="H12" s="12">
        <v>60</v>
      </c>
      <c r="J12" s="164"/>
    </row>
    <row r="13" spans="1:13" ht="14.1" customHeight="1" x14ac:dyDescent="0.2">
      <c r="B13" s="12" t="s">
        <v>146</v>
      </c>
      <c r="C13" s="12" t="s">
        <v>146</v>
      </c>
      <c r="D13" s="12" t="s">
        <v>146</v>
      </c>
      <c r="E13" s="12"/>
      <c r="F13" s="12" t="s">
        <v>146</v>
      </c>
      <c r="G13" s="12" t="s">
        <v>146</v>
      </c>
      <c r="H13" s="12" t="s">
        <v>146</v>
      </c>
    </row>
    <row r="14" spans="1:13" ht="14.1" customHeight="1" x14ac:dyDescent="0.2">
      <c r="A14" s="14" t="s">
        <v>25</v>
      </c>
      <c r="B14" s="12">
        <v>3339</v>
      </c>
      <c r="C14" s="12">
        <v>998</v>
      </c>
      <c r="D14" s="12">
        <v>2341</v>
      </c>
      <c r="E14" s="12"/>
      <c r="F14" s="12">
        <v>3379</v>
      </c>
      <c r="G14" s="12">
        <v>965</v>
      </c>
      <c r="H14" s="12">
        <v>2414</v>
      </c>
      <c r="J14" s="164"/>
    </row>
    <row r="15" spans="1:13" ht="14.1" customHeight="1" x14ac:dyDescent="0.2">
      <c r="A15" s="10" t="s">
        <v>279</v>
      </c>
      <c r="B15" s="12">
        <v>1791</v>
      </c>
      <c r="C15" s="12">
        <v>324</v>
      </c>
      <c r="D15" s="12">
        <v>1467</v>
      </c>
      <c r="E15" s="12"/>
      <c r="F15" s="12">
        <v>1836</v>
      </c>
      <c r="G15" s="12">
        <v>326</v>
      </c>
      <c r="H15" s="12">
        <v>1510</v>
      </c>
      <c r="J15" s="164"/>
    </row>
    <row r="16" spans="1:13" ht="14.1" customHeight="1" x14ac:dyDescent="0.2">
      <c r="A16" s="10" t="s">
        <v>281</v>
      </c>
      <c r="B16" s="12">
        <v>1311</v>
      </c>
      <c r="C16" s="12">
        <v>595</v>
      </c>
      <c r="D16" s="12">
        <v>716</v>
      </c>
      <c r="E16" s="12"/>
      <c r="F16" s="12">
        <v>1235</v>
      </c>
      <c r="G16" s="12">
        <v>536</v>
      </c>
      <c r="H16" s="12">
        <v>699</v>
      </c>
      <c r="J16" s="164"/>
    </row>
    <row r="17" spans="1:10" ht="14.1" customHeight="1" x14ac:dyDescent="0.2">
      <c r="A17" s="10" t="s">
        <v>282</v>
      </c>
      <c r="B17" s="12">
        <v>185</v>
      </c>
      <c r="C17" s="12">
        <v>71</v>
      </c>
      <c r="D17" s="12">
        <v>114</v>
      </c>
      <c r="E17" s="12"/>
      <c r="F17" s="12">
        <v>255</v>
      </c>
      <c r="G17" s="12">
        <v>95</v>
      </c>
      <c r="H17" s="12">
        <v>160</v>
      </c>
      <c r="J17" s="164"/>
    </row>
    <row r="18" spans="1:10" ht="14.1" customHeight="1" x14ac:dyDescent="0.2">
      <c r="A18" s="10" t="s">
        <v>280</v>
      </c>
      <c r="B18" s="12">
        <v>52</v>
      </c>
      <c r="C18" s="12">
        <v>8</v>
      </c>
      <c r="D18" s="12">
        <v>44</v>
      </c>
      <c r="E18" s="12"/>
      <c r="F18" s="12">
        <v>53</v>
      </c>
      <c r="G18" s="12">
        <v>8</v>
      </c>
      <c r="H18" s="12">
        <v>45</v>
      </c>
      <c r="J18" s="164"/>
    </row>
    <row r="19" spans="1:10" ht="14.1" customHeight="1" x14ac:dyDescent="0.2">
      <c r="B19" s="12" t="s">
        <v>146</v>
      </c>
      <c r="C19" s="12" t="s">
        <v>146</v>
      </c>
      <c r="D19" s="12" t="s">
        <v>146</v>
      </c>
      <c r="E19" s="12"/>
      <c r="F19" s="12" t="s">
        <v>146</v>
      </c>
      <c r="G19" s="12" t="s">
        <v>146</v>
      </c>
      <c r="H19" s="12" t="s">
        <v>146</v>
      </c>
      <c r="J19" s="164"/>
    </row>
    <row r="20" spans="1:10" ht="14.1" customHeight="1" x14ac:dyDescent="0.2">
      <c r="A20" s="14" t="s">
        <v>26</v>
      </c>
      <c r="B20" s="12">
        <v>1330</v>
      </c>
      <c r="C20" s="12">
        <v>373</v>
      </c>
      <c r="D20" s="12">
        <v>957</v>
      </c>
      <c r="E20" s="12"/>
      <c r="F20" s="12">
        <v>1343</v>
      </c>
      <c r="G20" s="12">
        <v>389</v>
      </c>
      <c r="H20" s="12">
        <v>954</v>
      </c>
      <c r="J20" s="164"/>
    </row>
    <row r="21" spans="1:10" ht="14.1" customHeight="1" x14ac:dyDescent="0.2">
      <c r="A21" s="10" t="s">
        <v>279</v>
      </c>
      <c r="B21" s="12">
        <v>733</v>
      </c>
      <c r="C21" s="12">
        <v>118</v>
      </c>
      <c r="D21" s="12">
        <v>615</v>
      </c>
      <c r="E21" s="12"/>
      <c r="F21" s="12">
        <v>740</v>
      </c>
      <c r="G21" s="12">
        <v>127</v>
      </c>
      <c r="H21" s="12">
        <v>613</v>
      </c>
    </row>
    <row r="22" spans="1:10" ht="14.1" customHeight="1" x14ac:dyDescent="0.2">
      <c r="A22" s="10" t="s">
        <v>281</v>
      </c>
      <c r="B22" s="12">
        <v>474</v>
      </c>
      <c r="C22" s="12">
        <v>204</v>
      </c>
      <c r="D22" s="12">
        <v>270</v>
      </c>
      <c r="E22" s="12"/>
      <c r="F22" s="12">
        <v>507</v>
      </c>
      <c r="G22" s="12">
        <v>227</v>
      </c>
      <c r="H22" s="12">
        <v>280</v>
      </c>
    </row>
    <row r="23" spans="1:10" ht="14.1" customHeight="1" x14ac:dyDescent="0.2">
      <c r="A23" s="10" t="s">
        <v>282</v>
      </c>
      <c r="B23" s="12">
        <v>109</v>
      </c>
      <c r="C23" s="12">
        <v>51</v>
      </c>
      <c r="D23" s="12">
        <v>58</v>
      </c>
      <c r="E23" s="12"/>
      <c r="F23" s="12">
        <v>81</v>
      </c>
      <c r="G23" s="12">
        <v>35</v>
      </c>
      <c r="H23" s="12">
        <v>46</v>
      </c>
    </row>
    <row r="24" spans="1:10" ht="14.1" customHeight="1" x14ac:dyDescent="0.2">
      <c r="A24" s="10" t="s">
        <v>280</v>
      </c>
      <c r="B24" s="12">
        <v>14</v>
      </c>
      <c r="C24" s="12" t="s">
        <v>15</v>
      </c>
      <c r="D24" s="12">
        <v>14</v>
      </c>
      <c r="E24" s="12"/>
      <c r="F24" s="12">
        <v>15</v>
      </c>
      <c r="G24" s="12" t="s">
        <v>15</v>
      </c>
      <c r="H24" s="12">
        <v>15</v>
      </c>
    </row>
    <row r="25" spans="1:10" ht="14.1" customHeight="1" x14ac:dyDescent="0.2">
      <c r="A25" s="17"/>
      <c r="B25" s="17"/>
      <c r="C25" s="17"/>
      <c r="D25" s="17"/>
      <c r="E25" s="125"/>
      <c r="F25" s="17"/>
      <c r="G25" s="17"/>
      <c r="H25" s="20"/>
    </row>
    <row r="26" spans="1:10" ht="14.1" customHeight="1" x14ac:dyDescent="0.2">
      <c r="A26" s="18" t="s">
        <v>275</v>
      </c>
      <c r="B26" s="3"/>
      <c r="C26" s="3"/>
      <c r="D26" s="3"/>
      <c r="E26" s="126"/>
      <c r="F26" s="3"/>
      <c r="G26" s="116"/>
      <c r="H26" s="3"/>
    </row>
    <row r="27" spans="1:10" ht="14.1" customHeight="1" x14ac:dyDescent="0.2">
      <c r="A27" s="18" t="s">
        <v>476</v>
      </c>
    </row>
    <row r="28" spans="1:10" ht="14.1" customHeight="1" x14ac:dyDescent="0.2">
      <c r="A28" s="18" t="s">
        <v>477</v>
      </c>
    </row>
    <row r="29" spans="1:10" ht="14.1" customHeight="1" x14ac:dyDescent="0.2">
      <c r="A29" s="18" t="s">
        <v>478</v>
      </c>
    </row>
  </sheetData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K295"/>
  <sheetViews>
    <sheetView zoomScaleNormal="100" workbookViewId="0">
      <selection activeCell="K41" sqref="K41"/>
    </sheetView>
  </sheetViews>
  <sheetFormatPr baseColWidth="10" defaultColWidth="6.42578125" defaultRowHeight="11.25" customHeight="1" x14ac:dyDescent="0.2"/>
  <cols>
    <col min="1" max="1" width="39" style="3" customWidth="1"/>
    <col min="2" max="2" width="9" style="3" customWidth="1"/>
    <col min="3" max="4" width="8" style="3" customWidth="1"/>
    <col min="5" max="5" width="3.140625" style="3" customWidth="1"/>
    <col min="6" max="6" width="9" style="3" customWidth="1"/>
    <col min="7" max="8" width="8" style="3" customWidth="1"/>
    <col min="9" max="9" width="6.42578125" style="3" customWidth="1"/>
    <col min="10" max="10" width="34.28515625" style="3" customWidth="1"/>
    <col min="11" max="15" width="6.42578125" style="3"/>
    <col min="16" max="16" width="19.7109375" style="3" customWidth="1"/>
    <col min="17" max="16383" width="6.42578125" style="3"/>
    <col min="16384" max="16384" width="17.5703125" style="3" customWidth="1"/>
  </cols>
  <sheetData>
    <row r="1" spans="1:11" ht="14.1" customHeight="1" thickBot="1" x14ac:dyDescent="0.25">
      <c r="A1" s="1" t="s">
        <v>216</v>
      </c>
      <c r="B1" s="2"/>
      <c r="C1" s="2"/>
      <c r="D1" s="2"/>
      <c r="E1" s="2"/>
      <c r="F1" s="2"/>
      <c r="G1" s="2"/>
      <c r="H1" s="2"/>
    </row>
    <row r="2" spans="1:11" ht="14.1" customHeight="1" x14ac:dyDescent="0.2">
      <c r="A2" s="22"/>
      <c r="B2" s="27"/>
      <c r="C2" s="27"/>
      <c r="D2" s="27"/>
      <c r="E2" s="27"/>
      <c r="J2" s="123" t="s">
        <v>257</v>
      </c>
    </row>
    <row r="3" spans="1:11" ht="14.1" customHeight="1" x14ac:dyDescent="0.2">
      <c r="A3" s="4" t="s">
        <v>524</v>
      </c>
    </row>
    <row r="4" spans="1:11" ht="14.1" customHeight="1" x14ac:dyDescent="0.2">
      <c r="A4" s="5"/>
      <c r="B4" s="6"/>
      <c r="C4" s="6"/>
      <c r="D4" s="6"/>
      <c r="E4" s="6"/>
      <c r="F4" s="6"/>
    </row>
    <row r="5" spans="1:11" s="9" customFormat="1" ht="14.1" customHeight="1" x14ac:dyDescent="0.2">
      <c r="A5" s="130"/>
      <c r="B5" s="124" t="s">
        <v>273</v>
      </c>
      <c r="C5" s="124"/>
      <c r="D5" s="124"/>
      <c r="E5" s="130"/>
      <c r="F5" s="124" t="s">
        <v>272</v>
      </c>
      <c r="G5" s="124"/>
      <c r="H5" s="124"/>
    </row>
    <row r="6" spans="1:11" ht="14.1" customHeight="1" x14ac:dyDescent="0.2">
      <c r="A6" s="44"/>
      <c r="B6" s="8" t="s">
        <v>55</v>
      </c>
      <c r="C6" s="8" t="s">
        <v>258</v>
      </c>
      <c r="D6" s="8" t="s">
        <v>259</v>
      </c>
      <c r="E6" s="44"/>
      <c r="F6" s="8" t="s">
        <v>55</v>
      </c>
      <c r="G6" s="8" t="s">
        <v>258</v>
      </c>
      <c r="H6" s="8" t="s">
        <v>259</v>
      </c>
    </row>
    <row r="7" spans="1:11" ht="14.1" customHeight="1" x14ac:dyDescent="0.2">
      <c r="A7" s="14"/>
      <c r="B7" s="32"/>
      <c r="C7" s="32"/>
      <c r="D7" s="32"/>
      <c r="E7" s="32"/>
      <c r="F7" s="32"/>
      <c r="G7" s="117"/>
      <c r="H7" s="117"/>
    </row>
    <row r="8" spans="1:11" ht="14.1" customHeight="1" x14ac:dyDescent="0.2">
      <c r="A8" s="14" t="s">
        <v>525</v>
      </c>
      <c r="B8" s="32">
        <v>330</v>
      </c>
      <c r="C8" s="32">
        <v>163</v>
      </c>
      <c r="D8" s="32">
        <v>167</v>
      </c>
      <c r="E8" s="32"/>
      <c r="F8" s="32">
        <v>348</v>
      </c>
      <c r="G8" s="32">
        <v>173</v>
      </c>
      <c r="H8" s="32">
        <v>175</v>
      </c>
      <c r="I8" s="25"/>
      <c r="J8" s="25"/>
      <c r="K8" s="116"/>
    </row>
    <row r="9" spans="1:11" ht="14.1" customHeight="1" x14ac:dyDescent="0.2">
      <c r="A9" s="78"/>
      <c r="B9" s="32"/>
      <c r="C9" s="32"/>
      <c r="D9" s="32"/>
      <c r="E9" s="32"/>
      <c r="F9" s="32"/>
      <c r="G9" s="32"/>
      <c r="H9" s="32"/>
    </row>
    <row r="10" spans="1:11" ht="14.1" customHeight="1" x14ac:dyDescent="0.2">
      <c r="A10" s="136" t="s">
        <v>480</v>
      </c>
      <c r="B10" s="32"/>
      <c r="C10" s="32"/>
      <c r="D10" s="32"/>
      <c r="E10" s="32"/>
      <c r="F10" s="32"/>
      <c r="G10" s="32"/>
      <c r="H10" s="32"/>
    </row>
    <row r="11" spans="1:11" ht="14.1" customHeight="1" x14ac:dyDescent="0.2">
      <c r="A11" s="78" t="s">
        <v>321</v>
      </c>
      <c r="B11" s="12" t="s">
        <v>15</v>
      </c>
      <c r="C11" s="12" t="s">
        <v>15</v>
      </c>
      <c r="D11" s="12" t="s">
        <v>15</v>
      </c>
      <c r="E11" s="32"/>
      <c r="F11" s="12" t="s">
        <v>15</v>
      </c>
      <c r="G11" s="12" t="s">
        <v>15</v>
      </c>
      <c r="H11" s="12" t="s">
        <v>15</v>
      </c>
      <c r="I11" s="25"/>
      <c r="J11" s="25"/>
    </row>
    <row r="12" spans="1:11" ht="14.1" customHeight="1" x14ac:dyDescent="0.2">
      <c r="A12" s="78" t="s">
        <v>432</v>
      </c>
      <c r="B12" s="32">
        <v>100</v>
      </c>
      <c r="C12" s="32">
        <v>54</v>
      </c>
      <c r="D12" s="32">
        <v>46</v>
      </c>
      <c r="E12" s="32"/>
      <c r="F12" s="32">
        <v>104</v>
      </c>
      <c r="G12" s="32">
        <v>55</v>
      </c>
      <c r="H12" s="32">
        <v>49</v>
      </c>
    </row>
    <row r="13" spans="1:11" ht="14.1" customHeight="1" x14ac:dyDescent="0.2">
      <c r="A13" s="78" t="s">
        <v>433</v>
      </c>
      <c r="B13" s="32">
        <v>35</v>
      </c>
      <c r="C13" s="32">
        <v>21</v>
      </c>
      <c r="D13" s="32">
        <v>14</v>
      </c>
      <c r="E13" s="32"/>
      <c r="F13" s="32">
        <v>36</v>
      </c>
      <c r="G13" s="32">
        <v>22</v>
      </c>
      <c r="H13" s="32">
        <v>14</v>
      </c>
    </row>
    <row r="14" spans="1:11" ht="14.1" customHeight="1" x14ac:dyDescent="0.2">
      <c r="A14" s="78" t="s">
        <v>434</v>
      </c>
      <c r="B14" s="32">
        <v>85</v>
      </c>
      <c r="C14" s="32">
        <v>47</v>
      </c>
      <c r="D14" s="32">
        <v>38</v>
      </c>
      <c r="E14" s="32"/>
      <c r="F14" s="32">
        <v>86</v>
      </c>
      <c r="G14" s="32">
        <v>48</v>
      </c>
      <c r="H14" s="32">
        <v>38</v>
      </c>
    </row>
    <row r="15" spans="1:11" ht="14.1" customHeight="1" x14ac:dyDescent="0.2">
      <c r="A15" s="78" t="s">
        <v>319</v>
      </c>
      <c r="B15" s="32">
        <v>9</v>
      </c>
      <c r="C15" s="32">
        <v>6</v>
      </c>
      <c r="D15" s="32">
        <v>3</v>
      </c>
      <c r="E15" s="32"/>
      <c r="F15" s="32">
        <v>9</v>
      </c>
      <c r="G15" s="32">
        <v>6</v>
      </c>
      <c r="H15" s="32">
        <v>3</v>
      </c>
      <c r="I15" s="25"/>
      <c r="J15" s="25"/>
    </row>
    <row r="16" spans="1:11" ht="14.1" customHeight="1" x14ac:dyDescent="0.2">
      <c r="A16" s="78" t="s">
        <v>320</v>
      </c>
      <c r="B16" s="32">
        <v>40</v>
      </c>
      <c r="C16" s="32">
        <v>24</v>
      </c>
      <c r="D16" s="32">
        <v>16</v>
      </c>
      <c r="E16" s="32"/>
      <c r="F16" s="32">
        <v>41</v>
      </c>
      <c r="G16" s="32">
        <v>25</v>
      </c>
      <c r="H16" s="32">
        <v>16</v>
      </c>
    </row>
    <row r="17" spans="1:10" ht="14.1" customHeight="1" x14ac:dyDescent="0.2">
      <c r="A17" s="78"/>
      <c r="B17" s="32"/>
      <c r="C17" s="32"/>
      <c r="D17" s="32"/>
      <c r="E17" s="32"/>
      <c r="F17" s="32"/>
      <c r="G17" s="32"/>
      <c r="H17" s="32"/>
      <c r="I17" s="25"/>
      <c r="J17" s="25"/>
    </row>
    <row r="18" spans="1:10" ht="14.1" customHeight="1" x14ac:dyDescent="0.2">
      <c r="A18" s="136" t="s">
        <v>430</v>
      </c>
      <c r="B18" s="32">
        <v>61</v>
      </c>
      <c r="C18" s="32">
        <v>11</v>
      </c>
      <c r="D18" s="32">
        <v>50</v>
      </c>
      <c r="E18" s="32"/>
      <c r="F18" s="32">
        <v>72</v>
      </c>
      <c r="G18" s="32">
        <v>17</v>
      </c>
      <c r="H18" s="32">
        <v>55</v>
      </c>
    </row>
    <row r="19" spans="1:10" ht="14.1" customHeight="1" x14ac:dyDescent="0.2">
      <c r="A19" s="78" t="s">
        <v>435</v>
      </c>
      <c r="B19" s="32">
        <v>51</v>
      </c>
      <c r="C19" s="32">
        <v>8</v>
      </c>
      <c r="D19" s="32">
        <v>43</v>
      </c>
      <c r="E19" s="32"/>
      <c r="F19" s="32">
        <v>61</v>
      </c>
      <c r="G19" s="32">
        <v>13</v>
      </c>
      <c r="H19" s="32">
        <v>48</v>
      </c>
    </row>
    <row r="20" spans="1:10" ht="14.1" customHeight="1" x14ac:dyDescent="0.2">
      <c r="A20" s="78" t="s">
        <v>434</v>
      </c>
      <c r="B20" s="12" t="s">
        <v>15</v>
      </c>
      <c r="C20" s="12" t="s">
        <v>15</v>
      </c>
      <c r="D20" s="12" t="s">
        <v>15</v>
      </c>
      <c r="E20" s="32"/>
      <c r="F20" s="12" t="s">
        <v>15</v>
      </c>
      <c r="G20" s="12" t="s">
        <v>15</v>
      </c>
      <c r="H20" s="12" t="s">
        <v>15</v>
      </c>
    </row>
    <row r="21" spans="1:10" ht="14.1" customHeight="1" x14ac:dyDescent="0.2">
      <c r="A21" s="78" t="s">
        <v>436</v>
      </c>
      <c r="B21" s="32">
        <v>9</v>
      </c>
      <c r="C21" s="32">
        <v>3</v>
      </c>
      <c r="D21" s="32">
        <v>6</v>
      </c>
      <c r="E21" s="32"/>
      <c r="F21" s="32">
        <v>11</v>
      </c>
      <c r="G21" s="32">
        <v>4</v>
      </c>
      <c r="H21" s="32">
        <v>7</v>
      </c>
      <c r="I21" s="25"/>
      <c r="J21" s="25"/>
    </row>
    <row r="22" spans="1:10" ht="14.1" customHeight="1" x14ac:dyDescent="0.2">
      <c r="A22" s="78" t="s">
        <v>319</v>
      </c>
      <c r="B22" s="32">
        <v>1</v>
      </c>
      <c r="C22" s="12" t="s">
        <v>15</v>
      </c>
      <c r="D22" s="32">
        <v>1</v>
      </c>
      <c r="E22" s="32"/>
      <c r="F22" s="12" t="s">
        <v>15</v>
      </c>
      <c r="G22" s="12" t="s">
        <v>15</v>
      </c>
      <c r="H22" s="12" t="s">
        <v>15</v>
      </c>
    </row>
    <row r="23" spans="1:10" ht="14.1" customHeight="1" x14ac:dyDescent="0.2">
      <c r="A23" s="78"/>
      <c r="B23" s="32"/>
      <c r="C23" s="32"/>
      <c r="D23" s="32"/>
      <c r="E23" s="32"/>
      <c r="F23" s="32"/>
      <c r="G23" s="32"/>
      <c r="H23" s="32"/>
    </row>
    <row r="24" spans="1:10" ht="14.1" customHeight="1" x14ac:dyDescent="0.2">
      <c r="A24" s="136" t="s">
        <v>431</v>
      </c>
      <c r="B24" s="12" t="s">
        <v>15</v>
      </c>
      <c r="C24" s="12" t="s">
        <v>15</v>
      </c>
      <c r="D24" s="12" t="s">
        <v>15</v>
      </c>
      <c r="E24" s="32"/>
      <c r="F24" s="12" t="s">
        <v>15</v>
      </c>
      <c r="G24" s="12" t="s">
        <v>15</v>
      </c>
      <c r="H24" s="12" t="s">
        <v>15</v>
      </c>
      <c r="I24" s="25"/>
      <c r="J24" s="25"/>
    </row>
    <row r="25" spans="1:10" s="4" customFormat="1" ht="14.1" customHeight="1" x14ac:dyDescent="0.2">
      <c r="A25" s="17"/>
      <c r="B25" s="17"/>
      <c r="C25" s="17"/>
      <c r="D25" s="17"/>
      <c r="E25" s="17"/>
      <c r="F25" s="17"/>
      <c r="G25" s="17"/>
      <c r="H25" s="17"/>
    </row>
    <row r="26" spans="1:10" s="4" customFormat="1" ht="14.1" customHeight="1" x14ac:dyDescent="0.2">
      <c r="A26" s="18" t="s">
        <v>275</v>
      </c>
      <c r="B26" s="3"/>
      <c r="C26" s="3"/>
      <c r="D26" s="3"/>
      <c r="E26" s="3"/>
      <c r="F26" s="3"/>
      <c r="G26" s="3"/>
      <c r="H26" s="3"/>
    </row>
    <row r="27" spans="1:10" s="4" customFormat="1" ht="14.1" customHeight="1" x14ac:dyDescent="0.2">
      <c r="A27" s="18" t="s">
        <v>506</v>
      </c>
      <c r="B27" s="32"/>
      <c r="C27" s="32"/>
      <c r="D27" s="32"/>
      <c r="E27" s="32"/>
      <c r="F27" s="32"/>
      <c r="H27" s="117"/>
    </row>
    <row r="28" spans="1:10" s="4" customFormat="1" ht="14.1" customHeight="1" x14ac:dyDescent="0.2">
      <c r="A28" s="10"/>
      <c r="B28" s="32"/>
      <c r="C28" s="32"/>
      <c r="D28" s="32"/>
      <c r="E28" s="32"/>
      <c r="F28" s="32"/>
      <c r="H28" s="117"/>
    </row>
    <row r="29" spans="1:10" s="4" customFormat="1" ht="14.1" customHeight="1" x14ac:dyDescent="0.2">
      <c r="A29" s="14"/>
      <c r="B29" s="32"/>
      <c r="C29" s="32"/>
      <c r="D29" s="32"/>
      <c r="E29" s="32"/>
      <c r="F29" s="105"/>
      <c r="H29" s="13"/>
    </row>
    <row r="30" spans="1:10" ht="9.9499999999999993" customHeight="1" x14ac:dyDescent="0.2">
      <c r="A30" s="118"/>
      <c r="B30" s="32"/>
      <c r="C30" s="32"/>
      <c r="D30" s="32"/>
      <c r="E30" s="32"/>
      <c r="F30" s="105"/>
      <c r="G30" s="4"/>
      <c r="H30" s="13"/>
    </row>
    <row r="31" spans="1:10" ht="14.1" customHeight="1" x14ac:dyDescent="0.2">
      <c r="A31" s="78"/>
      <c r="B31" s="32"/>
      <c r="C31" s="32"/>
      <c r="D31" s="32"/>
      <c r="E31" s="32"/>
      <c r="F31" s="105"/>
      <c r="G31" s="4"/>
      <c r="H31" s="13"/>
    </row>
    <row r="32" spans="1:10" ht="14.1" customHeight="1" x14ac:dyDescent="0.2">
      <c r="A32" s="78"/>
      <c r="B32" s="32"/>
      <c r="C32" s="32"/>
      <c r="D32" s="32"/>
      <c r="E32" s="32"/>
      <c r="F32" s="105"/>
    </row>
    <row r="33" spans="1:8" ht="14.1" customHeight="1" x14ac:dyDescent="0.2">
      <c r="A33" s="78"/>
      <c r="B33" s="137"/>
      <c r="C33" s="137"/>
      <c r="D33" s="32"/>
      <c r="E33" s="32"/>
      <c r="F33" s="105"/>
    </row>
    <row r="34" spans="1:8" ht="14.1" customHeight="1" x14ac:dyDescent="0.2">
      <c r="A34" s="78"/>
      <c r="B34" s="137"/>
      <c r="C34" s="137"/>
      <c r="D34" s="32"/>
      <c r="E34" s="32"/>
      <c r="F34" s="105"/>
    </row>
    <row r="35" spans="1:8" ht="14.1" customHeight="1" x14ac:dyDescent="0.2">
      <c r="A35" s="78"/>
      <c r="B35" s="32"/>
      <c r="C35" s="32"/>
      <c r="D35" s="32"/>
      <c r="E35" s="32"/>
      <c r="F35" s="115"/>
    </row>
    <row r="36" spans="1:8" ht="14.1" customHeight="1" x14ac:dyDescent="0.2">
      <c r="A36" s="78"/>
      <c r="B36" s="32"/>
      <c r="C36" s="32"/>
      <c r="D36" s="32"/>
      <c r="E36" s="32"/>
      <c r="F36" s="105"/>
    </row>
    <row r="37" spans="1:8" ht="14.1" customHeight="1" x14ac:dyDescent="0.2">
      <c r="A37" s="78"/>
      <c r="B37" s="32"/>
      <c r="C37" s="32"/>
      <c r="D37" s="32"/>
      <c r="E37" s="32"/>
      <c r="F37" s="105"/>
    </row>
    <row r="38" spans="1:8" ht="14.1" customHeight="1" x14ac:dyDescent="0.2">
      <c r="A38" s="78"/>
      <c r="B38" s="137"/>
      <c r="C38" s="137"/>
      <c r="D38" s="32"/>
      <c r="E38" s="32"/>
      <c r="F38" s="105"/>
    </row>
    <row r="39" spans="1:8" ht="14.1" customHeight="1" x14ac:dyDescent="0.2">
      <c r="A39" s="118"/>
      <c r="B39" s="32"/>
      <c r="C39" s="32"/>
      <c r="D39" s="32"/>
      <c r="E39" s="32"/>
      <c r="F39" s="105"/>
    </row>
    <row r="40" spans="1:8" ht="14.1" customHeight="1" x14ac:dyDescent="0.2">
      <c r="A40" s="78"/>
      <c r="B40" s="32"/>
      <c r="C40" s="32"/>
      <c r="D40" s="32"/>
      <c r="E40" s="32"/>
      <c r="F40" s="105"/>
    </row>
    <row r="41" spans="1:8" ht="14.1" customHeight="1" x14ac:dyDescent="0.2">
      <c r="A41" s="78"/>
      <c r="B41" s="32"/>
      <c r="C41" s="32"/>
      <c r="D41" s="32"/>
      <c r="E41" s="32"/>
      <c r="F41" s="32"/>
    </row>
    <row r="42" spans="1:8" ht="14.1" customHeight="1" x14ac:dyDescent="0.2">
      <c r="A42" s="78"/>
      <c r="B42" s="32"/>
      <c r="C42" s="32"/>
      <c r="D42" s="32"/>
      <c r="E42" s="32"/>
      <c r="F42" s="105"/>
    </row>
    <row r="43" spans="1:8" ht="14.1" customHeight="1" x14ac:dyDescent="0.2">
      <c r="A43" s="78"/>
      <c r="B43" s="32"/>
      <c r="C43" s="32"/>
      <c r="D43" s="32"/>
      <c r="E43" s="32"/>
      <c r="F43" s="105"/>
    </row>
    <row r="44" spans="1:8" ht="14.1" customHeight="1" x14ac:dyDescent="0.2">
      <c r="A44" s="78"/>
      <c r="B44" s="32"/>
      <c r="C44" s="32"/>
      <c r="D44" s="32"/>
      <c r="E44" s="32"/>
      <c r="F44" s="105"/>
    </row>
    <row r="45" spans="1:8" ht="14.1" customHeight="1" x14ac:dyDescent="0.2">
      <c r="A45" s="78"/>
      <c r="B45" s="32"/>
      <c r="C45" s="32"/>
      <c r="D45" s="32"/>
      <c r="E45" s="32"/>
      <c r="F45" s="105"/>
    </row>
    <row r="46" spans="1:8" ht="14.1" customHeight="1" x14ac:dyDescent="0.2">
      <c r="A46" s="78"/>
      <c r="B46" s="32"/>
      <c r="C46" s="32"/>
      <c r="D46" s="32"/>
      <c r="E46" s="32"/>
      <c r="F46" s="105"/>
    </row>
    <row r="47" spans="1:8" ht="14.1" customHeight="1" x14ac:dyDescent="0.2">
      <c r="A47"/>
      <c r="B47"/>
      <c r="C47"/>
      <c r="D47"/>
      <c r="E47"/>
      <c r="F47"/>
      <c r="G47"/>
      <c r="H47"/>
    </row>
    <row r="48" spans="1:8" ht="14.1" customHeight="1" x14ac:dyDescent="0.2">
      <c r="A48"/>
      <c r="B48"/>
      <c r="C48"/>
      <c r="D48"/>
      <c r="E48"/>
      <c r="F48"/>
      <c r="G48"/>
      <c r="H48"/>
    </row>
    <row r="49" spans="1:8" ht="14.1" customHeight="1" x14ac:dyDescent="0.2">
      <c r="A49"/>
      <c r="B49"/>
      <c r="C49"/>
      <c r="D49"/>
      <c r="E49"/>
      <c r="F49"/>
      <c r="G49"/>
      <c r="H49"/>
    </row>
    <row r="50" spans="1:8" ht="14.1" customHeight="1" x14ac:dyDescent="0.2">
      <c r="A50"/>
      <c r="B50"/>
      <c r="C50"/>
      <c r="D50"/>
      <c r="E50"/>
      <c r="F50"/>
      <c r="G50"/>
      <c r="H50"/>
    </row>
    <row r="51" spans="1:8" ht="14.1" customHeight="1" x14ac:dyDescent="0.2">
      <c r="A51"/>
      <c r="B51"/>
      <c r="C51"/>
      <c r="D51"/>
      <c r="E51"/>
      <c r="F51"/>
      <c r="G51"/>
      <c r="H51"/>
    </row>
    <row r="52" spans="1:8" ht="14.1" customHeight="1" x14ac:dyDescent="0.2">
      <c r="A52"/>
      <c r="B52"/>
      <c r="C52"/>
      <c r="D52"/>
      <c r="E52"/>
      <c r="F52"/>
      <c r="G52"/>
      <c r="H52"/>
    </row>
    <row r="53" spans="1:8" ht="14.1" customHeight="1" x14ac:dyDescent="0.2"/>
    <row r="54" spans="1:8" ht="14.1" customHeight="1" x14ac:dyDescent="0.2"/>
    <row r="55" spans="1:8" ht="14.1" customHeight="1" x14ac:dyDescent="0.2"/>
    <row r="56" spans="1:8" ht="14.1" customHeight="1" x14ac:dyDescent="0.2"/>
    <row r="57" spans="1:8" ht="14.1" customHeight="1" x14ac:dyDescent="0.2"/>
    <row r="58" spans="1:8" ht="14.1" customHeight="1" x14ac:dyDescent="0.2"/>
    <row r="59" spans="1:8" ht="14.1" customHeight="1" x14ac:dyDescent="0.2"/>
    <row r="60" spans="1:8" ht="14.1" customHeight="1" x14ac:dyDescent="0.2"/>
    <row r="61" spans="1:8" ht="14.1" customHeight="1" x14ac:dyDescent="0.2"/>
    <row r="62" spans="1:8" ht="14.1" customHeight="1" x14ac:dyDescent="0.2"/>
    <row r="63" spans="1:8" ht="14.1" customHeight="1" x14ac:dyDescent="0.2"/>
    <row r="64" spans="1:8" ht="14.1" customHeight="1" x14ac:dyDescent="0.2"/>
    <row r="65" ht="14.1" customHeight="1" x14ac:dyDescent="0.2"/>
    <row r="66" ht="14.1" customHeight="1" x14ac:dyDescent="0.2"/>
    <row r="67" ht="14.1" customHeight="1" x14ac:dyDescent="0.2"/>
    <row r="68" ht="14.1" customHeight="1" x14ac:dyDescent="0.2"/>
    <row r="69" ht="14.1" customHeight="1" x14ac:dyDescent="0.2"/>
    <row r="70" ht="14.1" customHeight="1" x14ac:dyDescent="0.2"/>
    <row r="71" ht="14.1" customHeight="1" x14ac:dyDescent="0.2"/>
    <row r="72" ht="14.1" customHeight="1" x14ac:dyDescent="0.2"/>
    <row r="73" ht="14.1" customHeight="1" x14ac:dyDescent="0.2"/>
    <row r="74" ht="14.1" customHeight="1" x14ac:dyDescent="0.2"/>
    <row r="75" ht="14.1" customHeight="1" x14ac:dyDescent="0.2"/>
    <row r="76" ht="14.1" customHeight="1" x14ac:dyDescent="0.2"/>
    <row r="77" ht="14.1" customHeight="1" x14ac:dyDescent="0.2"/>
    <row r="78" ht="14.1" customHeight="1" x14ac:dyDescent="0.2"/>
    <row r="79" ht="14.1" customHeight="1" x14ac:dyDescent="0.2"/>
    <row r="80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14.1" customHeight="1" x14ac:dyDescent="0.2"/>
    <row r="102" ht="14.1" customHeight="1" x14ac:dyDescent="0.2"/>
    <row r="103" ht="14.1" customHeight="1" x14ac:dyDescent="0.2"/>
    <row r="104" ht="14.1" customHeight="1" x14ac:dyDescent="0.2"/>
    <row r="105" ht="14.1" customHeight="1" x14ac:dyDescent="0.2"/>
    <row r="106" ht="14.1" customHeight="1" x14ac:dyDescent="0.2"/>
    <row r="107" ht="14.1" customHeight="1" x14ac:dyDescent="0.2"/>
    <row r="108" ht="14.1" customHeight="1" x14ac:dyDescent="0.2"/>
    <row r="109" ht="14.1" customHeight="1" x14ac:dyDescent="0.2"/>
    <row r="110" ht="14.1" customHeight="1" x14ac:dyDescent="0.2"/>
    <row r="111" ht="14.1" customHeight="1" x14ac:dyDescent="0.2"/>
    <row r="112" ht="14.1" customHeight="1" x14ac:dyDescent="0.2"/>
    <row r="113" ht="14.1" customHeight="1" x14ac:dyDescent="0.2"/>
    <row r="114" ht="14.1" customHeight="1" x14ac:dyDescent="0.2"/>
    <row r="115" ht="14.1" customHeight="1" x14ac:dyDescent="0.2"/>
    <row r="116" ht="14.1" customHeight="1" x14ac:dyDescent="0.2"/>
    <row r="117" ht="14.1" customHeight="1" x14ac:dyDescent="0.2"/>
    <row r="118" ht="14.1" customHeight="1" x14ac:dyDescent="0.2"/>
    <row r="119" ht="14.1" customHeight="1" x14ac:dyDescent="0.2"/>
    <row r="120" ht="14.1" customHeight="1" x14ac:dyDescent="0.2"/>
    <row r="121" ht="14.1" customHeight="1" x14ac:dyDescent="0.2"/>
    <row r="122" ht="14.1" customHeight="1" x14ac:dyDescent="0.2"/>
    <row r="123" ht="14.1" customHeight="1" x14ac:dyDescent="0.2"/>
    <row r="124" ht="14.1" customHeight="1" x14ac:dyDescent="0.2"/>
    <row r="125" ht="14.1" customHeight="1" x14ac:dyDescent="0.2"/>
    <row r="126" ht="14.1" customHeight="1" x14ac:dyDescent="0.2"/>
    <row r="127" ht="14.1" customHeight="1" x14ac:dyDescent="0.2"/>
    <row r="128" ht="14.1" customHeight="1" x14ac:dyDescent="0.2"/>
    <row r="129" ht="14.1" customHeight="1" x14ac:dyDescent="0.2"/>
    <row r="130" ht="14.1" customHeight="1" x14ac:dyDescent="0.2"/>
    <row r="131" ht="14.1" customHeight="1" x14ac:dyDescent="0.2"/>
    <row r="132" ht="14.1" customHeight="1" x14ac:dyDescent="0.2"/>
    <row r="133" ht="14.1" customHeight="1" x14ac:dyDescent="0.2"/>
    <row r="134" ht="14.1" customHeight="1" x14ac:dyDescent="0.2"/>
    <row r="135" ht="14.1" customHeight="1" x14ac:dyDescent="0.2"/>
    <row r="136" ht="14.1" customHeight="1" x14ac:dyDescent="0.2"/>
    <row r="137" ht="14.1" customHeight="1" x14ac:dyDescent="0.2"/>
    <row r="138" ht="14.1" customHeight="1" x14ac:dyDescent="0.2"/>
    <row r="139" ht="14.1" customHeight="1" x14ac:dyDescent="0.2"/>
    <row r="140" ht="14.1" customHeight="1" x14ac:dyDescent="0.2"/>
    <row r="141" ht="14.1" customHeight="1" x14ac:dyDescent="0.2"/>
    <row r="142" ht="14.1" customHeight="1" x14ac:dyDescent="0.2"/>
    <row r="143" ht="14.1" customHeight="1" x14ac:dyDescent="0.2"/>
    <row r="144" ht="14.1" customHeight="1" x14ac:dyDescent="0.2"/>
    <row r="145" ht="14.1" customHeight="1" x14ac:dyDescent="0.2"/>
    <row r="146" ht="14.1" customHeight="1" x14ac:dyDescent="0.2"/>
    <row r="147" ht="14.1" customHeight="1" x14ac:dyDescent="0.2"/>
    <row r="148" ht="14.1" customHeight="1" x14ac:dyDescent="0.2"/>
    <row r="149" ht="14.1" customHeight="1" x14ac:dyDescent="0.2"/>
    <row r="150" ht="14.1" customHeight="1" x14ac:dyDescent="0.2"/>
    <row r="151" ht="14.1" customHeight="1" x14ac:dyDescent="0.2"/>
    <row r="152" ht="14.1" customHeight="1" x14ac:dyDescent="0.2"/>
    <row r="153" ht="14.1" customHeight="1" x14ac:dyDescent="0.2"/>
    <row r="154" ht="14.1" customHeight="1" x14ac:dyDescent="0.2"/>
    <row r="155" ht="14.1" customHeight="1" x14ac:dyDescent="0.2"/>
    <row r="156" ht="14.1" customHeight="1" x14ac:dyDescent="0.2"/>
    <row r="157" ht="14.1" customHeight="1" x14ac:dyDescent="0.2"/>
    <row r="158" ht="14.1" customHeight="1" x14ac:dyDescent="0.2"/>
    <row r="159" ht="14.1" customHeight="1" x14ac:dyDescent="0.2"/>
    <row r="160" ht="14.1" customHeight="1" x14ac:dyDescent="0.2"/>
    <row r="161" ht="14.1" customHeight="1" x14ac:dyDescent="0.2"/>
    <row r="162" ht="14.1" customHeight="1" x14ac:dyDescent="0.2"/>
    <row r="163" ht="14.1" customHeight="1" x14ac:dyDescent="0.2"/>
    <row r="164" ht="14.1" customHeight="1" x14ac:dyDescent="0.2"/>
    <row r="165" ht="14.1" customHeight="1" x14ac:dyDescent="0.2"/>
    <row r="166" ht="14.1" customHeight="1" x14ac:dyDescent="0.2"/>
    <row r="167" ht="14.1" customHeight="1" x14ac:dyDescent="0.2"/>
    <row r="168" ht="14.1" customHeight="1" x14ac:dyDescent="0.2"/>
    <row r="169" ht="14.1" customHeight="1" x14ac:dyDescent="0.2"/>
    <row r="170" ht="14.1" customHeight="1" x14ac:dyDescent="0.2"/>
    <row r="171" ht="14.1" customHeight="1" x14ac:dyDescent="0.2"/>
    <row r="172" ht="14.1" customHeight="1" x14ac:dyDescent="0.2"/>
    <row r="173" ht="14.1" customHeight="1" x14ac:dyDescent="0.2"/>
    <row r="174" ht="14.1" customHeight="1" x14ac:dyDescent="0.2"/>
    <row r="175" ht="14.1" customHeight="1" x14ac:dyDescent="0.2"/>
    <row r="176" ht="14.1" customHeight="1" x14ac:dyDescent="0.2"/>
    <row r="177" ht="14.1" customHeight="1" x14ac:dyDescent="0.2"/>
    <row r="178" ht="14.1" customHeight="1" x14ac:dyDescent="0.2"/>
    <row r="179" ht="14.1" customHeight="1" x14ac:dyDescent="0.2"/>
    <row r="180" ht="14.1" customHeight="1" x14ac:dyDescent="0.2"/>
    <row r="181" ht="14.1" customHeight="1" x14ac:dyDescent="0.2"/>
    <row r="182" ht="14.1" customHeight="1" x14ac:dyDescent="0.2"/>
    <row r="183" ht="14.1" customHeight="1" x14ac:dyDescent="0.2"/>
    <row r="184" ht="14.1" customHeight="1" x14ac:dyDescent="0.2"/>
    <row r="185" ht="14.1" customHeight="1" x14ac:dyDescent="0.2"/>
    <row r="186" ht="14.1" customHeight="1" x14ac:dyDescent="0.2"/>
    <row r="187" ht="14.1" customHeight="1" x14ac:dyDescent="0.2"/>
    <row r="188" ht="14.1" customHeight="1" x14ac:dyDescent="0.2"/>
    <row r="189" ht="14.1" customHeight="1" x14ac:dyDescent="0.2"/>
    <row r="190" ht="14.1" customHeight="1" x14ac:dyDescent="0.2"/>
    <row r="191" ht="14.1" customHeight="1" x14ac:dyDescent="0.2"/>
    <row r="192" ht="14.1" customHeight="1" x14ac:dyDescent="0.2"/>
    <row r="193" ht="14.1" customHeight="1" x14ac:dyDescent="0.2"/>
    <row r="194" ht="14.1" customHeight="1" x14ac:dyDescent="0.2"/>
    <row r="195" ht="14.1" customHeight="1" x14ac:dyDescent="0.2"/>
    <row r="196" ht="14.1" customHeight="1" x14ac:dyDescent="0.2"/>
    <row r="197" ht="14.1" customHeight="1" x14ac:dyDescent="0.2"/>
    <row r="198" ht="14.1" customHeight="1" x14ac:dyDescent="0.2"/>
    <row r="199" ht="14.1" customHeight="1" x14ac:dyDescent="0.2"/>
    <row r="200" ht="14.1" customHeight="1" x14ac:dyDescent="0.2"/>
    <row r="201" ht="14.1" customHeight="1" x14ac:dyDescent="0.2"/>
    <row r="202" ht="14.1" customHeight="1" x14ac:dyDescent="0.2"/>
    <row r="203" ht="14.1" customHeight="1" x14ac:dyDescent="0.2"/>
    <row r="204" ht="14.1" customHeight="1" x14ac:dyDescent="0.2"/>
    <row r="205" ht="14.1" customHeight="1" x14ac:dyDescent="0.2"/>
    <row r="206" ht="14.1" customHeight="1" x14ac:dyDescent="0.2"/>
    <row r="207" ht="14.1" customHeight="1" x14ac:dyDescent="0.2"/>
    <row r="208" ht="14.1" customHeight="1" x14ac:dyDescent="0.2"/>
    <row r="209" ht="14.1" customHeight="1" x14ac:dyDescent="0.2"/>
    <row r="210" ht="14.1" customHeight="1" x14ac:dyDescent="0.2"/>
    <row r="211" ht="14.1" customHeight="1" x14ac:dyDescent="0.2"/>
    <row r="212" ht="14.1" customHeight="1" x14ac:dyDescent="0.2"/>
    <row r="213" ht="14.1" customHeight="1" x14ac:dyDescent="0.2"/>
    <row r="214" ht="14.1" customHeight="1" x14ac:dyDescent="0.2"/>
    <row r="215" ht="14.1" customHeight="1" x14ac:dyDescent="0.2"/>
    <row r="216" ht="14.1" customHeight="1" x14ac:dyDescent="0.2"/>
    <row r="217" ht="14.1" customHeight="1" x14ac:dyDescent="0.2"/>
    <row r="218" ht="14.1" customHeight="1" x14ac:dyDescent="0.2"/>
    <row r="219" ht="14.1" customHeight="1" x14ac:dyDescent="0.2"/>
    <row r="220" ht="14.1" customHeight="1" x14ac:dyDescent="0.2"/>
    <row r="221" ht="14.1" customHeight="1" x14ac:dyDescent="0.2"/>
    <row r="222" ht="14.1" customHeight="1" x14ac:dyDescent="0.2"/>
    <row r="223" ht="14.1" customHeight="1" x14ac:dyDescent="0.2"/>
    <row r="224" ht="14.1" customHeight="1" x14ac:dyDescent="0.2"/>
    <row r="225" ht="14.1" customHeight="1" x14ac:dyDescent="0.2"/>
    <row r="226" ht="14.1" customHeight="1" x14ac:dyDescent="0.2"/>
    <row r="227" ht="14.1" customHeight="1" x14ac:dyDescent="0.2"/>
    <row r="228" ht="14.1" customHeight="1" x14ac:dyDescent="0.2"/>
    <row r="229" ht="14.1" customHeight="1" x14ac:dyDescent="0.2"/>
    <row r="230" ht="14.1" customHeight="1" x14ac:dyDescent="0.2"/>
    <row r="231" ht="14.1" customHeight="1" x14ac:dyDescent="0.2"/>
    <row r="232" ht="14.1" customHeight="1" x14ac:dyDescent="0.2"/>
    <row r="233" ht="14.1" customHeight="1" x14ac:dyDescent="0.2"/>
    <row r="234" ht="14.1" customHeight="1" x14ac:dyDescent="0.2"/>
    <row r="235" ht="14.1" customHeight="1" x14ac:dyDescent="0.2"/>
    <row r="236" ht="14.1" customHeight="1" x14ac:dyDescent="0.2"/>
    <row r="237" ht="14.1" customHeight="1" x14ac:dyDescent="0.2"/>
    <row r="238" ht="14.1" customHeight="1" x14ac:dyDescent="0.2"/>
    <row r="239" ht="14.1" customHeight="1" x14ac:dyDescent="0.2"/>
    <row r="240" ht="14.1" customHeight="1" x14ac:dyDescent="0.2"/>
    <row r="241" ht="14.1" customHeight="1" x14ac:dyDescent="0.2"/>
    <row r="242" ht="14.1" customHeight="1" x14ac:dyDescent="0.2"/>
    <row r="243" ht="14.1" customHeight="1" x14ac:dyDescent="0.2"/>
    <row r="244" ht="14.1" customHeight="1" x14ac:dyDescent="0.2"/>
    <row r="245" ht="14.1" customHeight="1" x14ac:dyDescent="0.2"/>
    <row r="246" ht="14.1" customHeight="1" x14ac:dyDescent="0.2"/>
    <row r="247" ht="14.1" customHeight="1" x14ac:dyDescent="0.2"/>
    <row r="248" ht="14.1" customHeight="1" x14ac:dyDescent="0.2"/>
    <row r="249" ht="14.1" customHeight="1" x14ac:dyDescent="0.2"/>
    <row r="250" ht="14.1" customHeight="1" x14ac:dyDescent="0.2"/>
    <row r="251" ht="14.1" customHeight="1" x14ac:dyDescent="0.2"/>
    <row r="252" ht="14.1" customHeight="1" x14ac:dyDescent="0.2"/>
    <row r="253" ht="14.1" customHeight="1" x14ac:dyDescent="0.2"/>
    <row r="254" ht="14.1" customHeight="1" x14ac:dyDescent="0.2"/>
    <row r="255" ht="14.1" customHeight="1" x14ac:dyDescent="0.2"/>
    <row r="256" ht="14.1" customHeight="1" x14ac:dyDescent="0.2"/>
    <row r="257" ht="14.1" customHeight="1" x14ac:dyDescent="0.2"/>
    <row r="258" ht="14.1" customHeight="1" x14ac:dyDescent="0.2"/>
    <row r="259" ht="14.1" customHeight="1" x14ac:dyDescent="0.2"/>
    <row r="260" ht="14.1" customHeight="1" x14ac:dyDescent="0.2"/>
    <row r="261" ht="14.1" customHeight="1" x14ac:dyDescent="0.2"/>
    <row r="262" ht="14.1" customHeight="1" x14ac:dyDescent="0.2"/>
    <row r="263" ht="14.1" customHeight="1" x14ac:dyDescent="0.2"/>
    <row r="264" ht="14.1" customHeight="1" x14ac:dyDescent="0.2"/>
    <row r="265" ht="14.1" customHeight="1" x14ac:dyDescent="0.2"/>
    <row r="266" ht="14.1" customHeight="1" x14ac:dyDescent="0.2"/>
    <row r="267" ht="14.1" customHeight="1" x14ac:dyDescent="0.2"/>
    <row r="268" ht="14.1" customHeight="1" x14ac:dyDescent="0.2"/>
    <row r="269" ht="14.1" customHeight="1" x14ac:dyDescent="0.2"/>
    <row r="270" ht="14.1" customHeight="1" x14ac:dyDescent="0.2"/>
    <row r="271" ht="14.1" customHeight="1" x14ac:dyDescent="0.2"/>
    <row r="272" ht="14.1" customHeight="1" x14ac:dyDescent="0.2"/>
    <row r="273" ht="14.1" customHeight="1" x14ac:dyDescent="0.2"/>
    <row r="274" ht="14.1" customHeight="1" x14ac:dyDescent="0.2"/>
    <row r="275" ht="14.1" customHeight="1" x14ac:dyDescent="0.2"/>
    <row r="276" ht="14.1" customHeight="1" x14ac:dyDescent="0.2"/>
    <row r="277" ht="14.1" customHeight="1" x14ac:dyDescent="0.2"/>
    <row r="278" ht="14.1" customHeight="1" x14ac:dyDescent="0.2"/>
    <row r="279" ht="14.1" customHeight="1" x14ac:dyDescent="0.2"/>
    <row r="280" ht="14.1" customHeight="1" x14ac:dyDescent="0.2"/>
    <row r="281" ht="14.1" customHeight="1" x14ac:dyDescent="0.2"/>
    <row r="282" ht="14.1" customHeight="1" x14ac:dyDescent="0.2"/>
    <row r="283" ht="14.1" customHeight="1" x14ac:dyDescent="0.2"/>
    <row r="284" ht="14.1" customHeight="1" x14ac:dyDescent="0.2"/>
    <row r="285" ht="14.1" customHeight="1" x14ac:dyDescent="0.2"/>
    <row r="286" ht="14.1" customHeight="1" x14ac:dyDescent="0.2"/>
    <row r="287" ht="14.1" customHeight="1" x14ac:dyDescent="0.2"/>
    <row r="288" ht="14.1" customHeight="1" x14ac:dyDescent="0.2"/>
    <row r="289" ht="14.1" customHeight="1" x14ac:dyDescent="0.2"/>
    <row r="290" ht="14.1" customHeight="1" x14ac:dyDescent="0.2"/>
    <row r="291" ht="14.1" customHeight="1" x14ac:dyDescent="0.2"/>
    <row r="292" ht="14.1" customHeight="1" x14ac:dyDescent="0.2"/>
    <row r="293" ht="14.1" customHeight="1" x14ac:dyDescent="0.2"/>
    <row r="294" ht="14.1" customHeight="1" x14ac:dyDescent="0.2"/>
    <row r="295" ht="14.1" customHeight="1" x14ac:dyDescent="0.2"/>
  </sheetData>
  <phoneticPr fontId="1" type="noConversion"/>
  <hyperlinks>
    <hyperlink ref="J2" location="'Índice cap_10'!B8" display="Volver al índice"/>
  </hyperlinks>
  <pageMargins left="0.59055118110236227" right="0.59055118110236227" top="0.98425196850393704" bottom="0.98425196850393704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31</vt:i4>
      </vt:variant>
    </vt:vector>
  </HeadingPairs>
  <TitlesOfParts>
    <vt:vector size="64" baseType="lpstr">
      <vt:lpstr>Índice cap_10</vt:lpstr>
      <vt:lpstr>10.1.1</vt:lpstr>
      <vt:lpstr>10.1.2</vt:lpstr>
      <vt:lpstr>10.1.3</vt:lpstr>
      <vt:lpstr>10.1.4</vt:lpstr>
      <vt:lpstr>10.1.5</vt:lpstr>
      <vt:lpstr>10.1.6_10.1.7</vt:lpstr>
      <vt:lpstr>10.1.8</vt:lpstr>
      <vt:lpstr>10.1.9</vt:lpstr>
      <vt:lpstr>10.1.10</vt:lpstr>
      <vt:lpstr>10.1.11</vt:lpstr>
      <vt:lpstr>10.1.12</vt:lpstr>
      <vt:lpstr>10.1.13</vt:lpstr>
      <vt:lpstr>10.1.14</vt:lpstr>
      <vt:lpstr>10.1.15</vt:lpstr>
      <vt:lpstr>10.1.16</vt:lpstr>
      <vt:lpstr>10.1.17</vt:lpstr>
      <vt:lpstr>10.2.1</vt:lpstr>
      <vt:lpstr>10.2.2</vt:lpstr>
      <vt:lpstr>10.2.3</vt:lpstr>
      <vt:lpstr>10.2.4</vt:lpstr>
      <vt:lpstr>10.2.5</vt:lpstr>
      <vt:lpstr>10.2.6</vt:lpstr>
      <vt:lpstr>10.2.7</vt:lpstr>
      <vt:lpstr>10.2.8</vt:lpstr>
      <vt:lpstr>10.2.9</vt:lpstr>
      <vt:lpstr>10.2.10</vt:lpstr>
      <vt:lpstr>10.2.11-10.2.13</vt:lpstr>
      <vt:lpstr>10.2.14-10.2.15</vt:lpstr>
      <vt:lpstr>10.3.1</vt:lpstr>
      <vt:lpstr>10.3.2</vt:lpstr>
      <vt:lpstr>10.4.1</vt:lpstr>
      <vt:lpstr>Hoja1</vt:lpstr>
      <vt:lpstr>'10.1.1'!Área_de_impresión</vt:lpstr>
      <vt:lpstr>'10.1.10'!Área_de_impresión</vt:lpstr>
      <vt:lpstr>'10.1.11'!Área_de_impresión</vt:lpstr>
      <vt:lpstr>'10.1.12'!Área_de_impresión</vt:lpstr>
      <vt:lpstr>'10.1.13'!Área_de_impresión</vt:lpstr>
      <vt:lpstr>'10.1.14'!Área_de_impresión</vt:lpstr>
      <vt:lpstr>'10.1.15'!Área_de_impresión</vt:lpstr>
      <vt:lpstr>'10.1.16'!Área_de_impresión</vt:lpstr>
      <vt:lpstr>'10.1.17'!Área_de_impresión</vt:lpstr>
      <vt:lpstr>'10.1.2'!Área_de_impresión</vt:lpstr>
      <vt:lpstr>'10.1.3'!Área_de_impresión</vt:lpstr>
      <vt:lpstr>'10.1.4'!Área_de_impresión</vt:lpstr>
      <vt:lpstr>'10.1.5'!Área_de_impresión</vt:lpstr>
      <vt:lpstr>'10.1.6_10.1.7'!Área_de_impresión</vt:lpstr>
      <vt:lpstr>'10.1.8'!Área_de_impresión</vt:lpstr>
      <vt:lpstr>'10.1.9'!Área_de_impresión</vt:lpstr>
      <vt:lpstr>'10.2.1'!Área_de_impresión</vt:lpstr>
      <vt:lpstr>'10.2.10'!Área_de_impresión</vt:lpstr>
      <vt:lpstr>'10.2.11-10.2.13'!Área_de_impresión</vt:lpstr>
      <vt:lpstr>'10.2.14-10.2.15'!Área_de_impresión</vt:lpstr>
      <vt:lpstr>'10.2.2'!Área_de_impresión</vt:lpstr>
      <vt:lpstr>'10.2.3'!Área_de_impresión</vt:lpstr>
      <vt:lpstr>'10.2.4'!Área_de_impresión</vt:lpstr>
      <vt:lpstr>'10.2.5'!Área_de_impresión</vt:lpstr>
      <vt:lpstr>'10.2.6'!Área_de_impresión</vt:lpstr>
      <vt:lpstr>'10.2.7'!Área_de_impresión</vt:lpstr>
      <vt:lpstr>'10.2.8'!Área_de_impresión</vt:lpstr>
      <vt:lpstr>'10.2.9'!Área_de_impresión</vt:lpstr>
      <vt:lpstr>'10.3.1'!Área_de_impresión</vt:lpstr>
      <vt:lpstr>'10.3.2'!Área_de_impresión</vt:lpstr>
      <vt:lpstr>'10.4.1'!Área_de_impresión</vt:lpstr>
    </vt:vector>
  </TitlesOfParts>
  <Company>Me&amp;Ta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Ana Alegría Fernández</cp:lastModifiedBy>
  <cp:lastPrinted>2016-12-20T09:14:20Z</cp:lastPrinted>
  <dcterms:created xsi:type="dcterms:W3CDTF">1996-11-27T10:00:04Z</dcterms:created>
  <dcterms:modified xsi:type="dcterms:W3CDTF">2017-05-19T11:31:18Z</dcterms:modified>
</cp:coreProperties>
</file>