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772"/>
  </bookViews>
  <sheets>
    <sheet name="Índice cap_10" sheetId="86" r:id="rId1"/>
    <sheet name="10.1.1" sheetId="49" r:id="rId2"/>
    <sheet name="10.1.2" sheetId="50" r:id="rId3"/>
    <sheet name="10.1.3" sheetId="51" r:id="rId4"/>
    <sheet name="10.1.4" sheetId="52" r:id="rId5"/>
    <sheet name="10.1.5A" sheetId="53" r:id="rId6"/>
    <sheet name="10.1.5B" sheetId="54" r:id="rId7"/>
    <sheet name="10.1.6" sheetId="55" r:id="rId8"/>
    <sheet name="10.1.7" sheetId="56" r:id="rId9"/>
    <sheet name="10.1.8" sheetId="57" r:id="rId10"/>
    <sheet name="10.1.9" sheetId="60" r:id="rId11"/>
    <sheet name="10.1.10" sheetId="35" r:id="rId12"/>
    <sheet name="10.1.11A" sheetId="13" r:id="rId13"/>
    <sheet name="10.1.11B" sheetId="14" r:id="rId14"/>
    <sheet name="10.1.11C" sheetId="27" r:id="rId15"/>
    <sheet name="10.1.12" sheetId="82" r:id="rId16"/>
    <sheet name="10.1.13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4" sheetId="76" r:id="rId28"/>
    <sheet name="10.2.15-10.2.16" sheetId="74" r:id="rId29"/>
    <sheet name="10.3.1" sheetId="38" r:id="rId30"/>
    <sheet name="10.3.2" sheetId="63" r:id="rId31"/>
    <sheet name="10.4.1" sheetId="40" r:id="rId32"/>
    <sheet name="Hoja1" sheetId="85" r:id="rId33"/>
  </sheets>
  <definedNames>
    <definedName name="_xlnm.Print_Area" localSheetId="1">'10.1.1'!$A$1:$F$40</definedName>
    <definedName name="_xlnm.Print_Area" localSheetId="11">'10.1.10'!$A$1:$H$35</definedName>
    <definedName name="_xlnm.Print_Area" localSheetId="12">'10.1.11A'!$A$1:$F$45</definedName>
    <definedName name="_xlnm.Print_Area" localSheetId="13">'10.1.11B'!$A$1:$F$48</definedName>
    <definedName name="_xlnm.Print_Area" localSheetId="14">'10.1.11C'!$A$1:$F$34</definedName>
    <definedName name="_xlnm.Print_Area" localSheetId="15">'10.1.12'!$A$1:$F$53</definedName>
    <definedName name="_xlnm.Print_Area" localSheetId="16">'10.1.13'!$A$1:$O$15</definedName>
    <definedName name="_xlnm.Print_Area" localSheetId="2">'10.1.2'!$A$1:$F$38</definedName>
    <definedName name="_xlnm.Print_Area" localSheetId="3">'10.1.3'!$A$1:$F$15</definedName>
    <definedName name="_xlnm.Print_Area" localSheetId="4">'10.1.4'!$A$1:$F$46</definedName>
    <definedName name="_xlnm.Print_Area" localSheetId="5">'10.1.5A'!$A$1:$F$46</definedName>
    <definedName name="_xlnm.Print_Area" localSheetId="6">'10.1.5B'!$A$1:$F$47</definedName>
    <definedName name="_xlnm.Print_Area" localSheetId="7">'10.1.6'!$A$1:$F$16</definedName>
    <definedName name="_xlnm.Print_Area" localSheetId="8">'10.1.7'!$A$1:$F$52</definedName>
    <definedName name="_xlnm.Print_Area" localSheetId="9">'10.1.8'!$A$1:$F$31</definedName>
    <definedName name="_xlnm.Print_Area" localSheetId="10">'10.1.9'!$A$1:$F$51</definedName>
    <definedName name="_xlnm.Print_Area" localSheetId="17">'10.2.1'!$A$1:$H$17</definedName>
    <definedName name="_xlnm.Print_Area" localSheetId="26">'10.2.10'!$A$1:$H$24</definedName>
    <definedName name="_xlnm.Print_Area" localSheetId="27">'10.2.11-10.2.14'!$A$1:$H$90</definedName>
    <definedName name="_xlnm.Print_Area" localSheetId="28">'10.2.15-10.2.16'!$A$1:$H$37</definedName>
    <definedName name="_xlnm.Print_Area" localSheetId="18">'10.2.2'!$A$1:$H$22</definedName>
    <definedName name="_xlnm.Print_Area" localSheetId="19">'10.2.3'!$A$1:$G$51</definedName>
    <definedName name="_xlnm.Print_Area" localSheetId="20">'10.2.4'!$A$1:$G$22</definedName>
    <definedName name="_xlnm.Print_Area" localSheetId="21">'10.2.5'!$A$1:$H$14</definedName>
    <definedName name="_xlnm.Print_Area" localSheetId="22">'10.2.6'!$A$1:$G$26</definedName>
    <definedName name="_xlnm.Print_Area" localSheetId="23">'10.2.7'!$A$1:$H$31</definedName>
    <definedName name="_xlnm.Print_Area" localSheetId="24">'10.2.8'!$A$1:$H$34</definedName>
    <definedName name="_xlnm.Print_Area" localSheetId="25">'10.2.9'!$A$1:$G$30</definedName>
    <definedName name="_xlnm.Print_Area" localSheetId="29">'10.3.1'!$A$1:$F$29</definedName>
    <definedName name="_xlnm.Print_Area" localSheetId="30">'10.3.2'!$A$1:$K$19</definedName>
    <definedName name="_xlnm.Print_Area" localSheetId="31">'10.4.1'!$A$1:$J$53</definedName>
  </definedNames>
  <calcPr calcId="145621"/>
</workbook>
</file>

<file path=xl/calcChain.xml><?xml version="1.0" encoding="utf-8"?>
<calcChain xmlns="http://schemas.openxmlformats.org/spreadsheetml/2006/main">
  <c r="G16" i="40" l="1"/>
  <c r="G15" i="40" s="1"/>
  <c r="B16" i="40"/>
  <c r="C17" i="40"/>
  <c r="H17" i="40"/>
  <c r="D15" i="40" l="1"/>
  <c r="D16" i="40"/>
  <c r="D17" i="40"/>
  <c r="E17" i="40"/>
  <c r="D23" i="40"/>
  <c r="D24" i="40"/>
  <c r="D25" i="40"/>
  <c r="D27" i="40"/>
  <c r="E27" i="40"/>
  <c r="D28" i="40"/>
  <c r="E28" i="40"/>
  <c r="D29" i="40"/>
  <c r="E29" i="40"/>
  <c r="I15" i="40"/>
  <c r="I16" i="40"/>
  <c r="I17" i="40"/>
  <c r="J17" i="40"/>
  <c r="I18" i="40"/>
  <c r="I27" i="40"/>
  <c r="J27" i="40"/>
  <c r="I28" i="40"/>
  <c r="J28" i="40"/>
  <c r="I29" i="40"/>
  <c r="J29" i="40"/>
  <c r="I23" i="40"/>
  <c r="I24" i="40"/>
  <c r="I25" i="40"/>
  <c r="I26" i="40"/>
  <c r="H26" i="40"/>
  <c r="J26" i="40" s="1"/>
  <c r="H25" i="40"/>
  <c r="G22" i="40"/>
  <c r="I22" i="40" s="1"/>
  <c r="B22" i="40"/>
  <c r="D22" i="40" s="1"/>
  <c r="C25" i="40"/>
  <c r="E25" i="40" s="1"/>
  <c r="H24" i="40"/>
  <c r="J24" i="40" s="1"/>
  <c r="C24" i="40"/>
  <c r="E24" i="40" s="1"/>
  <c r="C23" i="40"/>
  <c r="E23" i="40" s="1"/>
  <c r="H23" i="40"/>
  <c r="J23" i="40" s="1"/>
  <c r="D20" i="40"/>
  <c r="G21" i="40"/>
  <c r="H21" i="40" s="1"/>
  <c r="J21" i="40" s="1"/>
  <c r="B21" i="40"/>
  <c r="D21" i="40" s="1"/>
  <c r="B19" i="40"/>
  <c r="B13" i="40" s="1"/>
  <c r="D13" i="40" s="1"/>
  <c r="C20" i="40"/>
  <c r="E20" i="40" s="1"/>
  <c r="B37" i="40"/>
  <c r="B39" i="40"/>
  <c r="C39" i="40" s="1"/>
  <c r="H39" i="40"/>
  <c r="G39" i="40"/>
  <c r="C38" i="40"/>
  <c r="G38" i="40"/>
  <c r="H38" i="40" s="1"/>
  <c r="H37" i="40" s="1"/>
  <c r="G20" i="40"/>
  <c r="H20" i="40" s="1"/>
  <c r="I21" i="40" l="1"/>
  <c r="G37" i="40"/>
  <c r="C37" i="40"/>
  <c r="J20" i="40"/>
  <c r="H19" i="40"/>
  <c r="J19" i="40" s="1"/>
  <c r="H22" i="40"/>
  <c r="J22" i="40" s="1"/>
  <c r="J25" i="40"/>
  <c r="I20" i="40"/>
  <c r="C21" i="40"/>
  <c r="G19" i="40"/>
  <c r="C22" i="40"/>
  <c r="E22" i="40" s="1"/>
  <c r="D19" i="40"/>
  <c r="C26" i="44"/>
  <c r="D26" i="44"/>
  <c r="E26" i="44"/>
  <c r="F26" i="44"/>
  <c r="H26" i="44"/>
  <c r="B26" i="44"/>
  <c r="C18" i="44"/>
  <c r="D18" i="44"/>
  <c r="E18" i="44"/>
  <c r="F18" i="44"/>
  <c r="H18" i="44"/>
  <c r="B18" i="44"/>
  <c r="E7" i="82"/>
  <c r="B10" i="54"/>
  <c r="B11" i="54"/>
  <c r="B9" i="54"/>
  <c r="F18" i="53"/>
  <c r="F17" i="53"/>
  <c r="F16" i="53"/>
  <c r="F15" i="53"/>
  <c r="F14" i="53"/>
  <c r="F13" i="53"/>
  <c r="E14" i="53"/>
  <c r="E15" i="53"/>
  <c r="E16" i="53"/>
  <c r="E17" i="53"/>
  <c r="E18" i="53"/>
  <c r="E13" i="53"/>
  <c r="G13" i="40" l="1"/>
  <c r="I13" i="40" s="1"/>
  <c r="I19" i="40"/>
  <c r="E21" i="40"/>
  <c r="C19" i="40"/>
  <c r="E19" i="40" s="1"/>
  <c r="D7" i="63"/>
  <c r="C7" i="63"/>
  <c r="E7" i="63"/>
  <c r="F7" i="63"/>
  <c r="G7" i="63"/>
  <c r="H7" i="63"/>
  <c r="I7" i="63"/>
  <c r="J7" i="63"/>
  <c r="K7" i="63"/>
  <c r="B8" i="63"/>
  <c r="B9" i="63"/>
  <c r="B10" i="63"/>
  <c r="B11" i="63"/>
  <c r="B12" i="63"/>
  <c r="B13" i="63"/>
  <c r="B14" i="63"/>
  <c r="B15" i="63"/>
  <c r="B16" i="63"/>
  <c r="B17" i="63"/>
  <c r="B7" i="63"/>
  <c r="F9" i="38"/>
  <c r="E9" i="38"/>
  <c r="D9" i="38"/>
  <c r="C9" i="38"/>
  <c r="B9" i="38"/>
  <c r="H82" i="76"/>
  <c r="H10" i="77"/>
</calcChain>
</file>

<file path=xl/sharedStrings.xml><?xml version="1.0" encoding="utf-8"?>
<sst xmlns="http://schemas.openxmlformats.org/spreadsheetml/2006/main" count="1129" uniqueCount="500">
  <si>
    <t>NÚMERO DE ALUMNOS</t>
  </si>
  <si>
    <t>Ingeniero Industrial (2º ciclo)</t>
  </si>
  <si>
    <t>Ciclos Formativos de Grado Medio</t>
  </si>
  <si>
    <t xml:space="preserve">               Otros</t>
  </si>
  <si>
    <t>FUENTE: Universidad de La Rioja.</t>
  </si>
  <si>
    <t>Escáneres</t>
  </si>
  <si>
    <t>Número de grupos</t>
  </si>
  <si>
    <t>Licenciatura en Ciencias del Trabajo (2º ciclo)</t>
  </si>
  <si>
    <t>Nacionales</t>
  </si>
  <si>
    <t>…/…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</si>
  <si>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</si>
  <si>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</si>
  <si>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</si>
  <si>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</si>
  <si>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</si>
  <si>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</si>
  <si>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</si>
  <si>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</si>
  <si>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</si>
  <si>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</si>
  <si>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CURSOS TERMINADOS</t>
  </si>
  <si>
    <t xml:space="preserve">    3º DE E.S.O. </t>
  </si>
  <si>
    <t xml:space="preserve">    4º DE E.S.O. </t>
  </si>
  <si>
    <t>ESCUELA TÉCNICA SUPERIOR DE INGENIERÍA INDUSTRIAL</t>
  </si>
  <si>
    <t>FACULTAD DE CIENCIAS, ESTUDIOS AGROALIMENTARIOS E INFORMÁTICA</t>
  </si>
  <si>
    <t>FACULTAD DE CC. EMPRESARIALES</t>
  </si>
  <si>
    <t>Centros privados</t>
  </si>
  <si>
    <t>Centros públicos</t>
  </si>
  <si>
    <t xml:space="preserve">     Bachillerato</t>
  </si>
  <si>
    <t>Diplomatura de Maestro en Educación Infantil</t>
  </si>
  <si>
    <t>Diplomatura en Trabajo Social</t>
  </si>
  <si>
    <t>Escuela de Turismo</t>
  </si>
  <si>
    <t>PROFESORADO POR DEPARTAMENTOS</t>
  </si>
  <si>
    <t>Agricultura y Alimentación</t>
  </si>
  <si>
    <t>Ingeniería Mecánica</t>
  </si>
  <si>
    <t>Derecho</t>
  </si>
  <si>
    <t>Diplomatura de Maestro en Educación Musical</t>
  </si>
  <si>
    <t>Licenciatura en Historia y Ciencias de la Música (2º ciclo)</t>
  </si>
  <si>
    <t>-</t>
  </si>
  <si>
    <t xml:space="preserve">          De 35 y más años</t>
  </si>
  <si>
    <t>Lectores/reproductores de microformas</t>
  </si>
  <si>
    <t xml:space="preserve">     Fondos</t>
  </si>
  <si>
    <t>Centros Privados</t>
  </si>
  <si>
    <t>Lectores/reproductores de imagen</t>
  </si>
  <si>
    <t>Licenciatura en Enología (2º ciclo)</t>
  </si>
  <si>
    <t xml:space="preserve">    1º DE E.S.O. </t>
  </si>
  <si>
    <t xml:space="preserve">    2º DE E.S.O. </t>
  </si>
  <si>
    <t>Nº de Centros</t>
  </si>
  <si>
    <t>Centros  privados</t>
  </si>
  <si>
    <t xml:space="preserve">               Primer Ciclo</t>
  </si>
  <si>
    <t xml:space="preserve">               Segundo y Tercer Ciclo</t>
  </si>
  <si>
    <t>TOTAL LOGROÑO</t>
  </si>
  <si>
    <t>Diplomatura en Ciencias Empresariales</t>
  </si>
  <si>
    <t>2. Publicaciones periódicas encuadernadas</t>
  </si>
  <si>
    <t>TOTAL</t>
  </si>
  <si>
    <t>Especializadas</t>
  </si>
  <si>
    <t>Públicas</t>
  </si>
  <si>
    <t xml:space="preserve">    3º DE E.S.O.</t>
  </si>
  <si>
    <t>PRIVADO</t>
  </si>
  <si>
    <t>Profesores</t>
  </si>
  <si>
    <t xml:space="preserve">          Hombres</t>
  </si>
  <si>
    <t xml:space="preserve">          Mujeres</t>
  </si>
  <si>
    <t xml:space="preserve">          Menores de 25 años</t>
  </si>
  <si>
    <t xml:space="preserve">FUENTE: Estadística de Bibliotecas. INE. </t>
  </si>
  <si>
    <t>Diplomatura de Maestro en Lengua Extranjera</t>
  </si>
  <si>
    <t>Diplomatura de Maestro en Educación Física</t>
  </si>
  <si>
    <t>CENTROS ADSCRITOS</t>
  </si>
  <si>
    <t>Diplomado en Relaciones Laborales</t>
  </si>
  <si>
    <t>Alumnos</t>
  </si>
  <si>
    <t>Ciclos Formativos de Grado Superior</t>
  </si>
  <si>
    <t>Impresoras</t>
  </si>
  <si>
    <t>CENTROS PÚBLICOS</t>
  </si>
  <si>
    <t>Alumnos matriculados</t>
  </si>
  <si>
    <t>TOTAL LA RIOJA</t>
  </si>
  <si>
    <t>CENTROS PRIVADOS</t>
  </si>
  <si>
    <t>Economía y Empresa</t>
  </si>
  <si>
    <t>Filologías Modernas</t>
  </si>
  <si>
    <t>Gestionadas al País Vasco</t>
  </si>
  <si>
    <t>Licenciatura en Matemáticas</t>
  </si>
  <si>
    <t>1. Libros y folletos</t>
  </si>
  <si>
    <t>3. Manuscritos y documentos</t>
  </si>
  <si>
    <t>FACULTAD DE CC. JURÍDICAS Y SOCIALES</t>
  </si>
  <si>
    <t>FACULTAD DE LETRAS Y DE LA EDUCACIÓN</t>
  </si>
  <si>
    <t>Lectores/reproductores de sonido</t>
  </si>
  <si>
    <t>Alfaro</t>
  </si>
  <si>
    <t>Arnedo</t>
  </si>
  <si>
    <t>Calahorra</t>
  </si>
  <si>
    <t>Cervera del Río Alhama</t>
  </si>
  <si>
    <t>Haro</t>
  </si>
  <si>
    <t>Logroño</t>
  </si>
  <si>
    <t>Murillo de Río Leza</t>
  </si>
  <si>
    <t>Nájera</t>
  </si>
  <si>
    <t>Torrecilla en Cameros</t>
  </si>
  <si>
    <t>atletismo</t>
  </si>
  <si>
    <t>Ingeniero Técnico en Electricidad</t>
  </si>
  <si>
    <t>Matemáticas y Computación</t>
  </si>
  <si>
    <t>4. Documentos sonoros</t>
  </si>
  <si>
    <t>5. Documentos audiovisuales</t>
  </si>
  <si>
    <t>Pistas de atletismo</t>
  </si>
  <si>
    <t>Pistas de tenis</t>
  </si>
  <si>
    <t>ESPAÑA</t>
  </si>
  <si>
    <t>Ingeniero Técnico en Electrónica Industrial</t>
  </si>
  <si>
    <t>Ingeniero Técnico en Mecánica</t>
  </si>
  <si>
    <t xml:space="preserve">     Altas en el año</t>
  </si>
  <si>
    <t xml:space="preserve">     A tiempo completo</t>
  </si>
  <si>
    <t xml:space="preserve">     A tiempo parcial</t>
  </si>
  <si>
    <t>FUENTE: Estadística de la Producción Editorial de Libros. INE.</t>
  </si>
  <si>
    <t>Centrales de Comunidades Autónomas</t>
  </si>
  <si>
    <t>Para grupos específicos de usuarios (no especializadas)</t>
  </si>
  <si>
    <t>Instituciones de enseñanza superior</t>
  </si>
  <si>
    <t>ALUMNOS FORMADOS</t>
  </si>
  <si>
    <t>Licenciatura en Derecho</t>
  </si>
  <si>
    <t>Licenciatura en Administración y Dirección de Empresas</t>
  </si>
  <si>
    <t>Licenciatura en Humanidades</t>
  </si>
  <si>
    <t>Licenciatura en Filología Inglesa</t>
  </si>
  <si>
    <t>Licenciatura en Filología Hispánica</t>
  </si>
  <si>
    <t>Salas de exhibición</t>
  </si>
  <si>
    <t>LA RIOJA</t>
  </si>
  <si>
    <t>Ingeniero Técnico en Informática de Gestión</t>
  </si>
  <si>
    <t xml:space="preserve">    4º DE E.S.O.</t>
  </si>
  <si>
    <t xml:space="preserve">          Analfabetos</t>
  </si>
  <si>
    <t xml:space="preserve">    1º Bachillerato</t>
  </si>
  <si>
    <t>Grupos</t>
  </si>
  <si>
    <t xml:space="preserve">               Educación General</t>
  </si>
  <si>
    <t>Filología Hispánica y Clásica</t>
  </si>
  <si>
    <t>Ingeniería Eléctrica</t>
  </si>
  <si>
    <t>Fotocopiadoras</t>
  </si>
  <si>
    <t>FUENTE: Estadística de Bibliotecas. INE.</t>
  </si>
  <si>
    <t xml:space="preserve">     E.S.O.</t>
  </si>
  <si>
    <t>PÚBLICO</t>
  </si>
  <si>
    <t>Química</t>
  </si>
  <si>
    <t>Total</t>
  </si>
  <si>
    <t>Gasto medio por espectador (euros)</t>
  </si>
  <si>
    <t xml:space="preserve">         Nº de Centros</t>
  </si>
  <si>
    <t xml:space="preserve">         Unidades</t>
  </si>
  <si>
    <t xml:space="preserve">         Profesores</t>
  </si>
  <si>
    <t xml:space="preserve">         Alumnos</t>
  </si>
  <si>
    <t>Según sexo</t>
  </si>
  <si>
    <t>Según grupos de edad</t>
  </si>
  <si>
    <t>Por el nivel de estudios</t>
  </si>
  <si>
    <t>Piscinas</t>
  </si>
  <si>
    <t>Campos</t>
  </si>
  <si>
    <t>Pistas de</t>
  </si>
  <si>
    <t>Espectadores (millones)</t>
  </si>
  <si>
    <t>Recaudación (millones de euros)</t>
  </si>
  <si>
    <t>Valor medio/habitante</t>
  </si>
  <si>
    <t>Casinos</t>
  </si>
  <si>
    <t>Bingos</t>
  </si>
  <si>
    <t>Máquinas 'B' (2)</t>
  </si>
  <si>
    <t>Juegos Pasivos (3)</t>
  </si>
  <si>
    <t>Juegos Activos (4)</t>
  </si>
  <si>
    <t>JUEGOS GESTIÓN PRIVADA</t>
  </si>
  <si>
    <t>Gasto</t>
  </si>
  <si>
    <t xml:space="preserve">         Nº de Centros (1)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</si>
  <si>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</si>
  <si>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</si>
  <si>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</si>
  <si>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</si>
  <si>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</si>
  <si>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Cantidades</t>
  </si>
  <si>
    <t xml:space="preserve"> jugadas</t>
  </si>
  <si>
    <t>Real (1)</t>
  </si>
  <si>
    <t>Cant. Jug.</t>
  </si>
  <si>
    <t>Gasto real</t>
  </si>
  <si>
    <t xml:space="preserve">(1 ): El gasto real es la cantidad jugada menos los premios obtenidos. </t>
  </si>
  <si>
    <t>(3): "Juegos Pasivos" se refiere a la Lotería Nacional del jueves y sábado.</t>
  </si>
  <si>
    <t xml:space="preserve">(4): "Juegos Activos" se refiere a Quiniela, Quinigol, conjunto de la  Primitiva (Lotería Primitiva, Gordo de la Primitiva, Bono-Loto,  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</si>
  <si>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</si>
  <si>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</si>
  <si>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</si>
  <si>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</si>
  <si>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</si>
  <si>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</si>
  <si>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</si>
  <si>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</si>
  <si>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</si>
  <si>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</si>
  <si>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</si>
  <si>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</si>
  <si>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</si>
  <si>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</si>
  <si>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</si>
  <si>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</si>
  <si>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</si>
  <si>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</si>
  <si>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Sitio histório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</si>
  <si>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</si>
  <si>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</si>
  <si>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</si>
  <si>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</si>
  <si>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</si>
  <si>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</si>
  <si>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</si>
  <si>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</si>
  <si>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</si>
  <si>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</si>
  <si>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Grado en Trabajo Social</t>
  </si>
  <si>
    <t>Grado en Derecho</t>
  </si>
  <si>
    <t>Grado en Ingeniería Informática</t>
  </si>
  <si>
    <t>Grado en Matemáticas</t>
  </si>
  <si>
    <t>Grado en Administración y Dirección de Empresas</t>
  </si>
  <si>
    <t>Grado en Educación Infantil</t>
  </si>
  <si>
    <t>Grado en Educación Primaria</t>
  </si>
  <si>
    <t>Grado en Estudios Ingleses</t>
  </si>
  <si>
    <t>Grado en Geografía e Historia</t>
  </si>
  <si>
    <t>TOTAL PROFESORES EN LA RIOJA</t>
  </si>
  <si>
    <t>TOTAL PROFESORES EN LOGROÑO</t>
  </si>
  <si>
    <t xml:space="preserve">     Bachillerato </t>
  </si>
  <si>
    <t xml:space="preserve">    2º Bachillerato </t>
  </si>
  <si>
    <t xml:space="preserve">    1º Bachillerato </t>
  </si>
  <si>
    <t>TOTAL CENTROS ESCOLARES</t>
  </si>
  <si>
    <t xml:space="preserve">        Ciclos formativos grado medio</t>
  </si>
  <si>
    <t xml:space="preserve">        Ciclos formativos grado superior</t>
  </si>
  <si>
    <t>NOTA: No se incluyen las actuaciones fuera de centros.</t>
  </si>
  <si>
    <t>EDUCACIÓN DE ADULTOS</t>
  </si>
  <si>
    <t>EDUCACIÓN A DISTANCIA</t>
  </si>
  <si>
    <t>ENSEÑANZAS ARTÍSTICAS</t>
  </si>
  <si>
    <t>IDIOMAS</t>
  </si>
  <si>
    <t>LOGROÑO</t>
  </si>
  <si>
    <t>NOTA: En Bachillerato se incluye régimen ordinario y nocturno.</t>
  </si>
  <si>
    <t>Gasto medio por habitante (euros)</t>
  </si>
  <si>
    <t xml:space="preserve">      Euromillones), Lototurf y Quíntuple Plus.</t>
  </si>
  <si>
    <t xml:space="preserve">        Grupos</t>
  </si>
  <si>
    <t xml:space="preserve">        Alumnos</t>
  </si>
  <si>
    <t xml:space="preserve">        Nº de Centros</t>
  </si>
  <si>
    <t xml:space="preserve">          Entre 25 y 34 años</t>
  </si>
  <si>
    <t>Grado en Lengua y Literatura Hispánica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</si>
  <si>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</si>
  <si>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</si>
  <si>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</si>
  <si>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</si>
  <si>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</si>
  <si>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</si>
  <si>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Unidades: Espectadores: miles de personas; recaudación: miles de euros</t>
  </si>
  <si>
    <t>Representaciones de danza</t>
  </si>
  <si>
    <t>Conciertos de música clásica</t>
  </si>
  <si>
    <t>Conciertos de música popular</t>
  </si>
  <si>
    <t>Pistas de petanca</t>
  </si>
  <si>
    <t>Pistas y</t>
  </si>
  <si>
    <t>con frontón</t>
  </si>
  <si>
    <t>Otros</t>
  </si>
  <si>
    <t>polideportivos</t>
  </si>
  <si>
    <t>Pistas de squash</t>
  </si>
  <si>
    <t>de tenis</t>
  </si>
  <si>
    <t>Pistas</t>
  </si>
  <si>
    <t>petanca</t>
  </si>
  <si>
    <t>squash</t>
  </si>
  <si>
    <t>Grado en Ingeniería Eléctrica</t>
  </si>
  <si>
    <t>Grado en Ingeniería Electrónica, Industrial y Automática</t>
  </si>
  <si>
    <t>Grado en Ingeniería Mecánica</t>
  </si>
  <si>
    <t>Grado en Ingeniería Agrícola</t>
  </si>
  <si>
    <t>Licenciatura en Química</t>
  </si>
  <si>
    <t>Grado en Química</t>
  </si>
  <si>
    <t xml:space="preserve">Grado en Enología </t>
  </si>
  <si>
    <t>Grado en Turismo</t>
  </si>
  <si>
    <t>Grado en Relaciones Laborales y Recursos Humanos</t>
  </si>
  <si>
    <t>Escuela de Enfermería (Diplomatura)</t>
  </si>
  <si>
    <t>Escuela de Enfermería (Grado)</t>
  </si>
  <si>
    <t>Deneg.</t>
  </si>
  <si>
    <t>Conced.</t>
  </si>
  <si>
    <t>Gestionadas al Mº de Educación</t>
  </si>
  <si>
    <t>(P): Datos provisionales.</t>
  </si>
  <si>
    <t>ENSEÑANZAS DEPORTIVAS</t>
  </si>
  <si>
    <t>fútbol</t>
  </si>
  <si>
    <t xml:space="preserve"> </t>
  </si>
  <si>
    <t>Lectores de e-books</t>
  </si>
  <si>
    <t>Lectores de códigos de barras</t>
  </si>
  <si>
    <t xml:space="preserve">      De uso mixto</t>
  </si>
  <si>
    <t>10. Microformas</t>
  </si>
  <si>
    <t>11. Documentos cartográficos</t>
  </si>
  <si>
    <t>12. Documentos de música impresa</t>
  </si>
  <si>
    <t>13. Documentos gráficos</t>
  </si>
  <si>
    <t>14. Otros documentos</t>
  </si>
  <si>
    <t>7. Libros electrónicos (2)</t>
  </si>
  <si>
    <t>9. Juegos (2)</t>
  </si>
  <si>
    <t>8. Bases de datos, aplicaciones y otros elect. (2)</t>
  </si>
  <si>
    <t>6. Documentos electrónicos (1)</t>
  </si>
  <si>
    <t>"</t>
  </si>
  <si>
    <t/>
  </si>
  <si>
    <t>Ciencias de la Educación</t>
  </si>
  <si>
    <t>Unidades: Empresas</t>
  </si>
  <si>
    <t>1. En determinadas actividades de la industria y de los servicios</t>
  </si>
  <si>
    <t>1.1. Actividades de bibliotecas, archivos, museos y otras actividades culturales</t>
  </si>
  <si>
    <t xml:space="preserve">1.2. Edición de libros, periódicos y otras actividades editoriales </t>
  </si>
  <si>
    <t xml:space="preserve">1.3. Actividades cinematográficas, de vídeo, radio, televisión y edición musical 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</si>
  <si>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</si>
  <si>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</si>
  <si>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</si>
  <si>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</si>
  <si>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</si>
  <si>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</si>
  <si>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</si>
  <si>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</si>
  <si>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</si>
  <si>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</si>
  <si>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C.VIII y C. IX. Activos y pasivos financieros</t>
  </si>
  <si>
    <t>Ayuntamientos</t>
  </si>
  <si>
    <t>Diputaciones, Consejos y Cabildos</t>
  </si>
  <si>
    <t>Obras literarias y científicas</t>
  </si>
  <si>
    <t>Obras artísticas y técnicas</t>
  </si>
  <si>
    <t>Autores</t>
  </si>
  <si>
    <t>Otros titulares originarios</t>
  </si>
  <si>
    <t>Curso 10/11</t>
  </si>
  <si>
    <t xml:space="preserve">Curso 10/11 </t>
  </si>
  <si>
    <t>Curso  10/11</t>
  </si>
  <si>
    <t>Curso  11/12</t>
  </si>
  <si>
    <t>Unidades: Miles de euros</t>
  </si>
  <si>
    <t>Unidades: Inscripciones</t>
  </si>
  <si>
    <t>Unidades: Titulares</t>
  </si>
  <si>
    <t>Curso 11/12</t>
  </si>
  <si>
    <t>Curso  12/13</t>
  </si>
  <si>
    <t xml:space="preserve">Curso 11/12 </t>
  </si>
  <si>
    <t>ONCE</t>
  </si>
  <si>
    <t>Cupón</t>
  </si>
  <si>
    <t>LOTERÍAS Y APUESTAS DEL ESTADO</t>
  </si>
  <si>
    <t xml:space="preserve">(2): Las Máquinas 'B' son las máquinas que a cambio del precio de la  partida, conceden al usuario un tiempo de juego y, </t>
  </si>
  <si>
    <t xml:space="preserve">      eventualmente, de acuerdo con el programa de juego, un premio en metálico, según art. 5 del R.D. 2110/1998 de 2 de octubre.            </t>
  </si>
  <si>
    <t>Bienes y servicios culturales</t>
  </si>
  <si>
    <t>Artes plásticas, escénicas y musicales</t>
  </si>
  <si>
    <t>Libro y audiovisuales</t>
  </si>
  <si>
    <t>Interdisciplinar y no distribuido</t>
  </si>
  <si>
    <t xml:space="preserve">TOTAL </t>
  </si>
  <si>
    <t>Gastos corrientes</t>
  </si>
  <si>
    <t>Gastos de capital</t>
  </si>
  <si>
    <t>Activos y pasivos financieros</t>
  </si>
  <si>
    <t>En % del PIB</t>
  </si>
  <si>
    <t>ON LINE (5)</t>
  </si>
  <si>
    <t xml:space="preserve">(5): Datos de junio a diciembre del año en curso.  </t>
  </si>
  <si>
    <t>Obras musicales, cinematográficas y audiovisuales</t>
  </si>
  <si>
    <t>TOTAL CENTROS</t>
  </si>
  <si>
    <t>Ciencias Humanas</t>
  </si>
  <si>
    <t>(1): Este epígrafe desaparece en 2010; (2): Estos epígrafes aparecen en 2010.</t>
  </si>
  <si>
    <t>Curso 12/13</t>
  </si>
  <si>
    <t xml:space="preserve">Curso 12/13 </t>
  </si>
  <si>
    <t>Curso  13/14</t>
  </si>
  <si>
    <t>AÑO 2013</t>
  </si>
  <si>
    <t>FUENTE: Ministerio de Educación, Cultura y Deporte.</t>
  </si>
  <si>
    <t>FUENTE: Ministerio de Empleo y Seguridad Social (MEYSS).</t>
  </si>
  <si>
    <t>FUENTE: Estadística de Cinematografía. Ministerio de Educación, Cultura y Deporte.</t>
  </si>
  <si>
    <t>MÁSTER UNIVERSITARIOS</t>
  </si>
  <si>
    <t>Artes y Humanidades</t>
  </si>
  <si>
    <t>Crítica e Interpretación de textos hispánicos</t>
  </si>
  <si>
    <t>Patrimonio (Historia, Cultura y Territorio)</t>
  </si>
  <si>
    <t>Ciencias</t>
  </si>
  <si>
    <t>Química Avanzada</t>
  </si>
  <si>
    <t>Modelización e Investigación Matemática</t>
  </si>
  <si>
    <t>Ciencias Sociales y Jurídicas</t>
  </si>
  <si>
    <t>Acceso a la Abogacía</t>
  </si>
  <si>
    <t>Derecho y Libertades fundamentales</t>
  </si>
  <si>
    <t>Investigación en Bases psicológicas de la Actividad Físico-deportiva</t>
  </si>
  <si>
    <t>Investigación en Economía de la Empresa</t>
  </si>
  <si>
    <t>Ingeniería y Arquitectura</t>
  </si>
  <si>
    <t>Dirección de Proyectos [Interuniversitario]</t>
  </si>
  <si>
    <t>Profesorado de E.S.O. y Bachillerato, F.P. y Enseñanzas de Idiomas</t>
  </si>
  <si>
    <t>DOCTORADOS</t>
  </si>
  <si>
    <t>Crítica e interpretación de textos hispánicos</t>
  </si>
  <si>
    <t>Historia, Cultura y Territorio</t>
  </si>
  <si>
    <t>Doctorados antiguos</t>
  </si>
  <si>
    <t>Ciencias Biomédicas y Biotecnológicas</t>
  </si>
  <si>
    <t>Matemáticas</t>
  </si>
  <si>
    <t xml:space="preserve">Química </t>
  </si>
  <si>
    <t>Ecosistemas Agrícolas Sostenibles</t>
  </si>
  <si>
    <t>Ing. Eléctrica, Matemáticas y Computación</t>
  </si>
  <si>
    <t xml:space="preserve">Derecho </t>
  </si>
  <si>
    <t>Economía de la Empresa</t>
  </si>
  <si>
    <t>Psicología y Educación Físico-Deportiva</t>
  </si>
  <si>
    <t>Ing. Informática</t>
  </si>
  <si>
    <t>Innovación en Ing. de Producto y Procesos Industriales</t>
  </si>
  <si>
    <r>
      <t>ESCUELA DE POSTGRADOS (MÁSTER Y DOCTORADOS)</t>
    </r>
    <r>
      <rPr>
        <vertAlign val="superscript"/>
        <sz val="8"/>
        <rFont val="HelveticaNeue LT 55 Roman"/>
      </rPr>
      <t>*</t>
    </r>
  </si>
  <si>
    <t xml:space="preserve">              ECONÓMICA DEL GASTO</t>
  </si>
  <si>
    <t xml:space="preserve">              DEL GASTO</t>
  </si>
  <si>
    <t>10.1.1 EVOLUCIÓN DE CENTROS, UNIDADES Y ALUMNOS EN EDUCACIÓN INFANTIL</t>
  </si>
  <si>
    <t>10.1.2 EVOLUCIÓN DE CENTROS, UNIDADES Y ALUMNOS EN EDUCACIÓN PRIMARIA</t>
  </si>
  <si>
    <t>10.1.3 EVOLUCIÓN DE PROFESORES EN EDUCACIÓN INFANTIL Y PRIMARIA</t>
  </si>
  <si>
    <t>10.1.5 EVOLUCIÓN DE CENTROS, GRUPOS Y ALUMNOS EN ESO Y BACHILLERATO</t>
  </si>
  <si>
    <t>10.1.5 EVOLUCIÓN DE CENTROS, GRUPOS Y ALUMNOS EN ESO Y BACHILLERATO (Continuación)</t>
  </si>
  <si>
    <t>10.1.6 EVOLUCIÓN DE PROFESORES EN ESO, BACHILLERATO Y FORMACIÓN PROFESIONAL</t>
  </si>
  <si>
    <t>10.1.7 FORMACION PROFESIONAL. EVOLUCIÓN DE CENTROS, GRUPOS Y ALUMNOS</t>
  </si>
  <si>
    <t>10.1.8 CICLOS FORMATIVOS. ALUMNOS POR RAMAS</t>
  </si>
  <si>
    <t>10.1.9 EVOLUCIÓN DE CENTROS, ALUMNOS Y PROFESORES EN EDUCACIÓN DE ADULTOS, EDUCACIÓN</t>
  </si>
  <si>
    <t>10.1.10 FORMACIÓN PROFESIONAL PARA EL EMPLEO</t>
  </si>
  <si>
    <t>10.1.11 ENSEÑANZAS UNIVERSITARIAS</t>
  </si>
  <si>
    <t>10.1.11 ENSEÑANZAS UNIVERSITARIAS (Continuación)</t>
  </si>
  <si>
    <t>10.1.12 PROFESORADO POR DEPARTAMENTOS EN LA ENSEÑANZA UNIVERSITARIA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</si>
  <si>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</si>
  <si>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</si>
  <si>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</si>
  <si>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</si>
  <si>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</si>
  <si>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10.4.1 CANTIDADES JUGADAS, GASTO REAL (1) Y VALORES MEDIOS/HABITANTE</t>
  </si>
  <si>
    <t>10.3.1 ESPACIOS DEPORTIVOS POR CLASES</t>
  </si>
  <si>
    <t>Campos de tiro</t>
  </si>
  <si>
    <t>Campos de golf</t>
  </si>
  <si>
    <t>Piscinas cubiertas</t>
  </si>
  <si>
    <t>Pistas polideportivas</t>
  </si>
  <si>
    <t>Piscinas al aire libre</t>
  </si>
  <si>
    <t>Pabellones polideportivos</t>
  </si>
  <si>
    <t>Frontones</t>
  </si>
  <si>
    <t>Sto. Domingo de la Calzada</t>
  </si>
  <si>
    <t>pabellones</t>
  </si>
  <si>
    <t>10.2.10 EMPRESAS CULTURALES SEGÚN ACTIVIDAD ECONÓMICA</t>
  </si>
  <si>
    <t>10.2.11  GASTO LIQUIDADO EN CULTURA POR LA ADMINISTRACIÓN AUTONÓMICA SEGÚN NATURALEZA</t>
  </si>
  <si>
    <t>10.2.12  GASTO LIQUIDADO EN CULTURA POR LA ADMINISTRACIÓN AUTÓNOMICA SEGÚN DESTINO</t>
  </si>
  <si>
    <t xml:space="preserve">10.2.13  GASTO LIQUIDADO EN CULTURA POR LA ADMINISTRACIÓN LOCAL SEGÚN NATURALEZA </t>
  </si>
  <si>
    <t xml:space="preserve">10.2.16  TITULARES DE PRIMERAS INSCRIPCIONES DE DERECHOS DE PROPIEDAD INTELECTUAL </t>
  </si>
  <si>
    <t xml:space="preserve">10.2.15  PRIMERAS INSCRIPCIONES DE DERECHOS DE PROPIEDAD INTELECTUAL REALIZADAS EN </t>
  </si>
  <si>
    <t>10.2 CULTURA</t>
  </si>
  <si>
    <t>10.3 DEPORTES</t>
  </si>
  <si>
    <t>10.4 OCIO</t>
  </si>
  <si>
    <t>10. EDUCACIÓN, CULTURA Y DEPORTE</t>
  </si>
  <si>
    <t>10.1.13 BECAS Y AYUDAS A ESTUDIOS UNIVERSITARIOS, TRAMITADAS POR LA UNIVERSIDAD DE</t>
  </si>
  <si>
    <t>10.2.2 BIBLIOTECAS</t>
  </si>
  <si>
    <t>10. EDUCACIÓN, CULTURA Y DEPORTES</t>
  </si>
  <si>
    <t>10.1 EDUCACIÓN</t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</si>
  <si>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</si>
  <si>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</si>
  <si>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</si>
  <si>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Rocódromos</t>
  </si>
  <si>
    <t>Pistas de pádel</t>
  </si>
  <si>
    <t>Pabellones con frontón</t>
  </si>
  <si>
    <t>Campos de fútbol</t>
  </si>
  <si>
    <t>Frontón y</t>
  </si>
  <si>
    <t>Ing. Tco. Agríc. en Hortofruticultura y Jardinería</t>
  </si>
  <si>
    <t>Ing. Tco. Agríc. en Industrias Agrarias y Alimentarias</t>
  </si>
  <si>
    <t xml:space="preserve">(P): Datos provisionales </t>
  </si>
  <si>
    <t>NOTA: La información corresponde a Ayuntamientos con más de 5.000 habitantes.</t>
  </si>
  <si>
    <t>Entidades Locales</t>
  </si>
  <si>
    <t>FUENTE: Dirección General de Ordenación del Juego. Ministerio de Hacienda y Administraciones Públicas.</t>
  </si>
  <si>
    <t>NOTA: Desde 2012, no se incluye información sobre ejemplares impresos.</t>
  </si>
  <si>
    <t>(*): La Escuela de Postgrado responsable de los Máster y Doctorados fue creada en el curso 2012/2013.</t>
  </si>
  <si>
    <t>Curso 13/14</t>
  </si>
  <si>
    <t>Curso  14/15</t>
  </si>
  <si>
    <t>Musicología</t>
  </si>
  <si>
    <t>Ingeniería Industrial</t>
  </si>
  <si>
    <t>Humanidades</t>
  </si>
  <si>
    <t>Filología Inglesa</t>
  </si>
  <si>
    <t>Enología, Viticultura y Sostenibilidad</t>
  </si>
  <si>
    <t>Curso 14/15 (P)</t>
  </si>
  <si>
    <t>AÑO 2014</t>
  </si>
  <si>
    <t>JUEGO ESPECÍFICO</t>
  </si>
  <si>
    <t>OnLine</t>
  </si>
  <si>
    <t>Presencial</t>
  </si>
  <si>
    <t>Población de 18 o más años</t>
  </si>
  <si>
    <t>La Rioja</t>
  </si>
  <si>
    <t>España</t>
  </si>
  <si>
    <t>83,9</t>
  </si>
  <si>
    <t>1.7. Actividades de traducción e interpretación</t>
  </si>
  <si>
    <t>1.8. Artes gráficas y reproducción de soportes grabados</t>
  </si>
  <si>
    <t>1.10. Educación cultural</t>
  </si>
  <si>
    <t>2012(P)</t>
  </si>
  <si>
    <t>NOTA: El valor medio por habitante se calcula con la población de 18 o más a ños a 1 de enero del año en curso</t>
  </si>
  <si>
    <t>Curso 14/15</t>
  </si>
  <si>
    <t>10.3.2 TIPOS DE ESPACIOS DEPORTIVOS POR ZONAS. AÑO 2014</t>
  </si>
  <si>
    <t>FUENTE: Consejería de Educación, Formación y Empleo.</t>
  </si>
  <si>
    <t>FUENTE: D.G. del Deporte y del Instituto Riojano de la Juventud. Consejería de Políticas Sociales, Familia, Igualdad y Justicia.</t>
  </si>
  <si>
    <t>C.F. Grado Medio (Régimen Ordinario)</t>
  </si>
  <si>
    <t>C.F. Grado Medio Presencial (LOE)</t>
  </si>
  <si>
    <t>C.F. Grado Medio Distancia (LOE)</t>
  </si>
  <si>
    <t>C.F. Grado Superior (Régimen Ordinario)</t>
  </si>
  <si>
    <t>C.F. Grado Superior Presencial (LOE)</t>
  </si>
  <si>
    <t>C.F. Grado Superior (Régimen Adultos / Nocturno) (LOE)</t>
  </si>
  <si>
    <t>C.F. Grado Superior Distancia (LOE)</t>
  </si>
  <si>
    <t>C.F. Grado Superior a distancia</t>
  </si>
  <si>
    <t xml:space="preserve">      en el 2012/13</t>
  </si>
  <si>
    <t>C.F. Formación Profesional Básica (Régimen Ordinario)</t>
  </si>
  <si>
    <t>(1): En el curso 2010/11,  además de los Centros indicados, también se utilizan 5 aulas autorizadas en colegios de Infantil y Primaria y 6 aulas</t>
  </si>
  <si>
    <t>PROGRAMAS DE CUALIFICACIÓN PROFESIONAL INICIAL (PCPI) / FPB*</t>
  </si>
  <si>
    <t xml:space="preserve">               Técnicos Profesionales Superiores</t>
  </si>
  <si>
    <t>Perspectivas Lingüísticas y Literarias sobre el texto</t>
  </si>
  <si>
    <t>10.2.8 ARTES ESCÉNICAS Y MUSICALES</t>
  </si>
  <si>
    <t>Modalidad de juego activo</t>
  </si>
  <si>
    <t>Modalidad de juego lotería instantánea</t>
  </si>
  <si>
    <t>Otra modalidad de juego</t>
  </si>
  <si>
    <t>Programas de cualificación profesional inicial (PCPI)</t>
  </si>
  <si>
    <t xml:space="preserve">          Estudios Primarios incompletos</t>
  </si>
  <si>
    <t xml:space="preserve">          Estudios Primarios completos</t>
  </si>
  <si>
    <t xml:space="preserve">          Estudios Secundarios</t>
  </si>
  <si>
    <t xml:space="preserve">         Estudios Postsecundarios</t>
  </si>
  <si>
    <t xml:space="preserve">               Programas de Formación Profesional</t>
  </si>
  <si>
    <t>Unidades: Cantidades jugadas y gasto real: millones de euros; valor medio por habitante y juego específico: euros</t>
  </si>
  <si>
    <t xml:space="preserve">           A DISTANCIA, ENSEÑANZAS ARTÍSTICAS, DEPORTIVAS E IDIOMAS</t>
  </si>
  <si>
    <t>NOTA: Enseñanzas artísticas comprende Enseñanzas Regladas de la Música , CF de enseñanzas artísticas y Estudios Superiores de Diseño.</t>
  </si>
  <si>
    <t xml:space="preserve">             LA RIOJA</t>
  </si>
  <si>
    <t xml:space="preserve">           INSCRITOS EN ISBN, SEGÚN CARACTERÍSTICAS</t>
  </si>
  <si>
    <t xml:space="preserve">1.9. Fabricación de soportes, aparatos de imagen y sonido, e instrumentos musicales </t>
  </si>
  <si>
    <t>10.1.4 EVOLUCIÓN DE CENTROS, UNIDADES, ALUMNOS Y PROFESORES EN EDUCACIÓN ESPECIAL</t>
  </si>
  <si>
    <t>10.2.14  GASTO LIQUIDADO EN CULTURA POR LA ADMINISTRACIÓN LOCAL SEGÚN TIPO DE ENTIDAD</t>
  </si>
  <si>
    <t xml:space="preserve">              EN EL REGISTRO GENERAL DE PROPIEDAD INTELECTUAL SEGÚN TIPO DE TITULAR</t>
  </si>
  <si>
    <t xml:space="preserve"> módulos voluntarios</t>
  </si>
  <si>
    <t>(*) La Formación Profesional Básica se implanta en el curso 2014-15 en sustitución de los PCPI que en este mismo curso solo imparte los</t>
  </si>
  <si>
    <t>NÚMERO DE TÍTULOS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</si>
  <si>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</si>
  <si>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</si>
  <si>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</si>
  <si>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</si>
  <si>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</si>
  <si>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</si>
  <si>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10.4: Ocio</t>
  </si>
  <si>
    <t>Volver al índice</t>
  </si>
  <si>
    <t xml:space="preserve">              EL REGISTRO GENERAL DE PROPIEDAD INTELECTUAL SEGÚN CLASE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</si>
</sst>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00"/>
    <numFmt numFmtId="166" formatCode="0.0000"/>
    <numFmt numFmtId="167" formatCode="#,##0.000"/>
    <numFmt numFmtId="168" formatCode="#,##0.0000"/>
    <numFmt numFmtId="169" formatCode="0.0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sz val="6"/>
      <name val="HelveticaNeue LT 55 Roman"/>
    </font>
    <font>
      <i/>
      <sz val="10"/>
      <name val="HelveticaNeue LT 55 Roman"/>
    </font>
    <font>
      <b/>
      <sz val="8"/>
      <color indexed="10"/>
      <name val="HelveticaNeue LT 55 Roman"/>
    </font>
    <font>
      <b/>
      <sz val="10"/>
      <color indexed="10"/>
      <name val="HelveticaNeue LT 55 Roman"/>
    </font>
    <font>
      <sz val="10"/>
      <name val="Arial"/>
      <family val="2"/>
    </font>
    <font>
      <vertAlign val="superscript"/>
      <sz val="8"/>
      <name val="HelveticaNeue LT 55 Roman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color theme="0"/>
      <name val="HelveticaNeue LT 55 Roman"/>
    </font>
    <font>
      <sz val="11"/>
      <color rgb="FF007771"/>
      <name val="HelveticaNeue LT 65 Medium"/>
    </font>
    <font>
      <sz val="11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20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1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3" fontId="4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3" xfId="0" applyFont="1" applyBorder="1"/>
    <xf numFmtId="0" fontId="8" fillId="0" borderId="0" xfId="0" applyFont="1" applyFill="1" applyBorder="1" applyAlignment="1"/>
    <xf numFmtId="0" fontId="4" fillId="0" borderId="0" xfId="0" applyFont="1" applyBorder="1" applyAlignment="1"/>
    <xf numFmtId="0" fontId="5" fillId="0" borderId="3" xfId="0" applyFont="1" applyBorder="1"/>
    <xf numFmtId="0" fontId="9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0" fillId="0" borderId="0" xfId="0" applyFont="1" applyAlignment="1"/>
    <xf numFmtId="0" fontId="8" fillId="0" borderId="0" xfId="0" applyFont="1" applyFill="1" applyBorder="1"/>
    <xf numFmtId="0" fontId="2" fillId="0" borderId="0" xfId="0" applyFont="1" applyBorder="1" applyAlignment="1"/>
    <xf numFmtId="0" fontId="6" fillId="0" borderId="0" xfId="0" applyFont="1" applyBorder="1" applyAlignment="1"/>
    <xf numFmtId="0" fontId="4" fillId="3" borderId="0" xfId="0" applyFont="1" applyFill="1" applyBorder="1" applyAlignment="1"/>
    <xf numFmtId="3" fontId="3" fillId="0" borderId="0" xfId="0" applyNumberFormat="1" applyFont="1" applyAlignment="1"/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9" fillId="0" borderId="0" xfId="0" applyFont="1" applyFill="1" applyBorder="1" applyAlignment="1"/>
    <xf numFmtId="0" fontId="3" fillId="0" borderId="0" xfId="0" applyFont="1"/>
    <xf numFmtId="0" fontId="11" fillId="0" borderId="0" xfId="0" applyFont="1" applyAlignment="1"/>
    <xf numFmtId="3" fontId="3" fillId="0" borderId="3" xfId="0" applyNumberFormat="1" applyFont="1" applyBorder="1"/>
    <xf numFmtId="0" fontId="8" fillId="0" borderId="0" xfId="0" applyFont="1" applyAlignment="1"/>
    <xf numFmtId="0" fontId="7" fillId="0" borderId="0" xfId="0" applyFont="1" applyAlignment="1"/>
    <xf numFmtId="3" fontId="4" fillId="0" borderId="0" xfId="0" applyNumberFormat="1" applyFont="1" applyBorder="1" applyAlignment="1"/>
    <xf numFmtId="3" fontId="12" fillId="0" borderId="0" xfId="0" applyNumberFormat="1" applyFont="1" applyAlignment="1"/>
    <xf numFmtId="0" fontId="4" fillId="0" borderId="3" xfId="0" applyFont="1" applyBorder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8" fillId="0" borderId="0" xfId="0" applyFont="1" applyBorder="1" applyAlignment="1"/>
    <xf numFmtId="3" fontId="4" fillId="0" borderId="0" xfId="0" applyNumberFormat="1" applyFont="1" applyAlignment="1"/>
    <xf numFmtId="0" fontId="4" fillId="0" borderId="3" xfId="0" applyFont="1" applyBorder="1"/>
    <xf numFmtId="0" fontId="4" fillId="0" borderId="0" xfId="0" applyFont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4" fillId="0" borderId="0" xfId="0" applyFont="1"/>
    <xf numFmtId="0" fontId="4" fillId="0" borderId="0" xfId="0" applyFont="1" applyBorder="1"/>
    <xf numFmtId="0" fontId="3" fillId="0" borderId="3" xfId="0" applyFont="1" applyBorder="1" applyAlignment="1"/>
    <xf numFmtId="4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2" xfId="0" quotePrefix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 vertical="center"/>
    </xf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49" fontId="4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4" fillId="2" borderId="3" xfId="0" applyFont="1" applyFill="1" applyBorder="1" applyAlignment="1">
      <alignment vertical="center"/>
    </xf>
    <xf numFmtId="0" fontId="4" fillId="0" borderId="0" xfId="0" applyFont="1" applyFill="1" applyBorder="1" applyAlignment="1"/>
    <xf numFmtId="49" fontId="4" fillId="0" borderId="0" xfId="0" applyNumberFormat="1" applyFont="1" applyAlignment="1"/>
    <xf numFmtId="0" fontId="3" fillId="2" borderId="4" xfId="0" applyFont="1" applyFill="1" applyBorder="1" applyAlignment="1"/>
    <xf numFmtId="0" fontId="4" fillId="2" borderId="2" xfId="0" applyFont="1" applyFill="1" applyBorder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8" fillId="3" borderId="0" xfId="0" applyFont="1" applyFill="1" applyBorder="1" applyAlignme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1" fillId="0" borderId="0" xfId="0" applyFont="1" applyBorder="1" applyAlignment="1"/>
    <xf numFmtId="0" fontId="8" fillId="0" borderId="0" xfId="0" applyFont="1"/>
    <xf numFmtId="0" fontId="3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2" borderId="0" xfId="0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2" borderId="4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3" xfId="0" applyNumberFormat="1" applyFont="1" applyFill="1" applyBorder="1" applyAlignment="1">
      <alignment horizontal="left"/>
    </xf>
    <xf numFmtId="0" fontId="8" fillId="0" borderId="0" xfId="0" applyNumberFormat="1" applyFont="1" applyAlignment="1"/>
    <xf numFmtId="0" fontId="8" fillId="0" borderId="0" xfId="0" applyNumberFormat="1" applyFont="1" applyBorder="1" applyAlignment="1"/>
    <xf numFmtId="0" fontId="13" fillId="0" borderId="0" xfId="0" applyFont="1"/>
    <xf numFmtId="0" fontId="12" fillId="0" borderId="0" xfId="0" applyFont="1"/>
    <xf numFmtId="0" fontId="8" fillId="0" borderId="0" xfId="0" applyNumberFormat="1" applyFont="1" applyBorder="1" applyAlignment="1">
      <alignment wrapText="1"/>
    </xf>
    <xf numFmtId="3" fontId="0" fillId="0" borderId="0" xfId="0" applyNumberFormat="1"/>
    <xf numFmtId="2" fontId="17" fillId="0" borderId="0" xfId="0" applyNumberFormat="1" applyFont="1" applyAlignment="1"/>
    <xf numFmtId="4" fontId="17" fillId="0" borderId="0" xfId="0" applyNumberFormat="1" applyFont="1"/>
    <xf numFmtId="3" fontId="17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4" fillId="5" borderId="3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2" fontId="3" fillId="0" borderId="0" xfId="0" applyNumberFormat="1" applyFont="1"/>
    <xf numFmtId="166" fontId="3" fillId="0" borderId="0" xfId="0" applyNumberFormat="1" applyFont="1"/>
    <xf numFmtId="0" fontId="16" fillId="0" borderId="0" xfId="0" applyFont="1"/>
    <xf numFmtId="0" fontId="4" fillId="0" borderId="0" xfId="0" applyFont="1" applyBorder="1" applyAlignment="1">
      <alignment horizontal="left" wrapText="1" indent="1"/>
    </xf>
    <xf numFmtId="0" fontId="4" fillId="4" borderId="0" xfId="0" applyFont="1" applyFill="1" applyAlignment="1">
      <alignment horizontal="left" indent="1"/>
    </xf>
    <xf numFmtId="4" fontId="18" fillId="0" borderId="0" xfId="0" applyNumberFormat="1" applyFont="1"/>
    <xf numFmtId="164" fontId="4" fillId="0" borderId="0" xfId="0" applyNumberFormat="1" applyFont="1" applyAlignment="1">
      <alignment horizontal="right"/>
    </xf>
    <xf numFmtId="3" fontId="19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horizontal="left"/>
    </xf>
    <xf numFmtId="3" fontId="19" fillId="0" borderId="0" xfId="2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0" fontId="2" fillId="0" borderId="0" xfId="0" applyFont="1"/>
    <xf numFmtId="0" fontId="20" fillId="0" borderId="0" xfId="3"/>
    <xf numFmtId="3" fontId="11" fillId="0" borderId="0" xfId="0" applyNumberFormat="1" applyFont="1" applyAlignment="1"/>
    <xf numFmtId="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169" fontId="3" fillId="0" borderId="0" xfId="0" applyNumberFormat="1" applyFont="1" applyAlignment="1"/>
    <xf numFmtId="169" fontId="4" fillId="0" borderId="0" xfId="0" applyNumberFormat="1" applyFont="1" applyAlignment="1">
      <alignment vertical="center"/>
    </xf>
    <xf numFmtId="169" fontId="8" fillId="0" borderId="0" xfId="0" applyNumberFormat="1" applyFont="1" applyFill="1" applyBorder="1" applyAlignment="1"/>
    <xf numFmtId="169" fontId="5" fillId="0" borderId="0" xfId="0" applyNumberFormat="1" applyFont="1" applyAlignment="1"/>
    <xf numFmtId="169" fontId="10" fillId="0" borderId="0" xfId="0" applyNumberFormat="1" applyFont="1" applyAlignment="1"/>
    <xf numFmtId="0" fontId="6" fillId="0" borderId="0" xfId="0" applyFont="1" applyAlignment="1">
      <alignment horizontal="left" indent="1"/>
    </xf>
    <xf numFmtId="164" fontId="4" fillId="0" borderId="0" xfId="0" applyNumberFormat="1" applyFont="1" applyBorder="1" applyAlignment="1">
      <alignment horizontal="left" indent="1"/>
    </xf>
    <xf numFmtId="0" fontId="21" fillId="0" borderId="0" xfId="0" applyFont="1" applyAlignment="1"/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3" applyFont="1" applyAlignment="1" applyProtection="1">
      <alignment horizontal="left" vertical="center" indent="1"/>
    </xf>
    <xf numFmtId="0" fontId="22" fillId="0" borderId="0" xfId="3" applyFont="1" applyAlignment="1" applyProtection="1">
      <alignment vertical="center"/>
    </xf>
    <xf numFmtId="0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4">
    <cellStyle name="Hipervínculo" xfId="3" builtinId="8"/>
    <cellStyle name="Normal" xfId="0" builtinId="0"/>
    <cellStyle name="Normal 2" xfId="1"/>
    <cellStyle name="Normal_ANUARIO-FP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609600</xdr:colOff>
      <xdr:row>4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7229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277</xdr:row>
          <xdr:rowOff>0</xdr:rowOff>
        </xdr:from>
        <xdr:to>
          <xdr:col>0</xdr:col>
          <xdr:colOff>914400</xdr:colOff>
          <xdr:row>282</xdr:row>
          <xdr:rowOff>57150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277</xdr:row>
          <xdr:rowOff>0</xdr:rowOff>
        </xdr:from>
        <xdr:to>
          <xdr:col>0</xdr:col>
          <xdr:colOff>914400</xdr:colOff>
          <xdr:row>282</xdr:row>
          <xdr:rowOff>57150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277</xdr:row>
          <xdr:rowOff>0</xdr:rowOff>
        </xdr:from>
        <xdr:to>
          <xdr:col>0</xdr:col>
          <xdr:colOff>914400</xdr:colOff>
          <xdr:row>282</xdr:row>
          <xdr:rowOff>57150</xdr:rowOff>
        </xdr:to>
        <xdr:sp macro="" textlink="">
          <xdr:nvSpPr>
            <xdr:cNvPr id="10243" name="Control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277</xdr:row>
          <xdr:rowOff>0</xdr:rowOff>
        </xdr:from>
        <xdr:to>
          <xdr:col>0</xdr:col>
          <xdr:colOff>914400</xdr:colOff>
          <xdr:row>282</xdr:row>
          <xdr:rowOff>57150</xdr:rowOff>
        </xdr:to>
        <xdr:sp macro="" textlink="">
          <xdr:nvSpPr>
            <xdr:cNvPr id="10244" name="Control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4</xdr:col>
      <xdr:colOff>142875</xdr:colOff>
      <xdr:row>40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619125</xdr:colOff>
      <xdr:row>40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619125</xdr:colOff>
      <xdr:row>40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619125</xdr:colOff>
      <xdr:row>40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419100</xdr:colOff>
      <xdr:row>40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619125</xdr:colOff>
      <xdr:row>40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I31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 x14ac:dyDescent="0.2"/>
  <cols>
    <col min="1" max="1" width="11.42578125" customWidth="1"/>
    <col min="2" max="2" width="53.5703125" customWidth="1"/>
    <col min="3" max="9" width="11.42578125" customWidth="1"/>
    <col min="10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x14ac:dyDescent="0.2"/>
    <row r="8" spans="2:2" ht="14.25" x14ac:dyDescent="0.2">
      <c r="B8" s="156" t="s">
        <v>493</v>
      </c>
    </row>
    <row r="9" spans="2:2" ht="14.25" x14ac:dyDescent="0.2">
      <c r="B9" s="157"/>
    </row>
    <row r="10" spans="2:2" ht="14.25" x14ac:dyDescent="0.2">
      <c r="B10" s="158" t="s">
        <v>494</v>
      </c>
    </row>
    <row r="11" spans="2:2" ht="14.25" x14ac:dyDescent="0.2">
      <c r="B11" s="158" t="s">
        <v>495</v>
      </c>
    </row>
    <row r="12" spans="2:2" ht="14.25" x14ac:dyDescent="0.2">
      <c r="B12" s="158" t="s">
        <v>496</v>
      </c>
    </row>
    <row r="13" spans="2:2" ht="14.25" x14ac:dyDescent="0.2">
      <c r="B13" s="158" t="s">
        <v>497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297"/>
  <sheetViews>
    <sheetView zoomScaleNormal="100" workbookViewId="0"/>
  </sheetViews>
  <sheetFormatPr baseColWidth="10" defaultColWidth="5.85546875" defaultRowHeight="11.25" customHeight="1" x14ac:dyDescent="0.2"/>
  <cols>
    <col min="1" max="1" width="48.42578125" style="3" customWidth="1"/>
    <col min="2" max="2" width="8.28515625" style="3" customWidth="1"/>
    <col min="3" max="6" width="8.85546875" style="3" customWidth="1"/>
    <col min="7" max="7" width="7.28515625" style="3" customWidth="1"/>
    <col min="8" max="9" width="8" style="3" customWidth="1"/>
    <col min="10" max="13" width="9.140625" style="3" customWidth="1"/>
    <col min="14" max="16383" width="5.85546875" style="3"/>
    <col min="16384" max="16384" width="20.28515625" style="3" customWidth="1"/>
  </cols>
  <sheetData>
    <row r="1" spans="1:13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3" ht="14.1" customHeight="1" x14ac:dyDescent="0.2">
      <c r="I2" s="159" t="s">
        <v>498</v>
      </c>
    </row>
    <row r="3" spans="1:13" ht="14.1" customHeight="1" x14ac:dyDescent="0.2">
      <c r="A3" s="4" t="s">
        <v>378</v>
      </c>
    </row>
    <row r="4" spans="1:13" ht="14.1" customHeight="1" x14ac:dyDescent="0.2">
      <c r="A4" s="5"/>
      <c r="B4" s="6"/>
      <c r="C4" s="6"/>
      <c r="D4" s="6"/>
      <c r="E4" s="6"/>
      <c r="F4" s="6"/>
    </row>
    <row r="5" spans="1:13" s="43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</row>
    <row r="6" spans="1:13" ht="14.1" customHeight="1" x14ac:dyDescent="0.2">
      <c r="A6" s="21"/>
      <c r="B6" s="14"/>
      <c r="C6" s="13"/>
      <c r="E6" s="18"/>
      <c r="F6" s="18"/>
    </row>
    <row r="7" spans="1:13" ht="14.1" customHeight="1" x14ac:dyDescent="0.2">
      <c r="A7" s="12" t="s">
        <v>329</v>
      </c>
      <c r="B7" s="14">
        <v>4240</v>
      </c>
      <c r="C7" s="14">
        <v>4277</v>
      </c>
      <c r="D7" s="14">
        <v>4447</v>
      </c>
      <c r="E7" s="14">
        <v>4916</v>
      </c>
      <c r="F7" s="14">
        <v>4905</v>
      </c>
      <c r="G7" s="30"/>
      <c r="H7" s="45"/>
      <c r="I7" s="45"/>
      <c r="J7" s="45"/>
    </row>
    <row r="8" spans="1:13" s="33" customFormat="1" ht="14.1" customHeight="1" x14ac:dyDescent="0.2">
      <c r="A8" s="21"/>
      <c r="B8" s="14"/>
      <c r="C8" s="14"/>
      <c r="D8" s="14"/>
      <c r="E8" s="14"/>
      <c r="F8" s="14"/>
      <c r="G8" s="68"/>
      <c r="H8" s="45"/>
      <c r="I8" s="45"/>
      <c r="J8" s="45"/>
    </row>
    <row r="9" spans="1:13" ht="14.1" customHeight="1" x14ac:dyDescent="0.2">
      <c r="A9" s="12" t="s">
        <v>129</v>
      </c>
      <c r="B9" s="14">
        <v>3437</v>
      </c>
      <c r="C9" s="14">
        <v>3508</v>
      </c>
      <c r="D9" s="14">
        <v>3622</v>
      </c>
      <c r="E9" s="14">
        <v>4017</v>
      </c>
      <c r="F9" s="14">
        <v>4069</v>
      </c>
      <c r="H9" s="45"/>
      <c r="I9" s="45"/>
      <c r="J9" s="45"/>
      <c r="K9" s="45"/>
      <c r="L9" s="45"/>
      <c r="M9" s="45"/>
    </row>
    <row r="10" spans="1:13" ht="14.1" customHeight="1" x14ac:dyDescent="0.2">
      <c r="A10" s="12" t="s">
        <v>2</v>
      </c>
      <c r="B10" s="14">
        <v>1513</v>
      </c>
      <c r="C10" s="14">
        <v>1534</v>
      </c>
      <c r="D10" s="14">
        <v>1569</v>
      </c>
      <c r="E10" s="14">
        <v>1815</v>
      </c>
      <c r="F10" s="14">
        <v>1877</v>
      </c>
      <c r="G10" s="44"/>
      <c r="H10" s="45"/>
      <c r="I10" s="45"/>
      <c r="J10" s="45"/>
      <c r="K10" s="45"/>
      <c r="L10" s="45"/>
      <c r="M10" s="45"/>
    </row>
    <row r="11" spans="1:13" ht="14.1" customHeight="1" x14ac:dyDescent="0.2">
      <c r="A11" s="98" t="s">
        <v>455</v>
      </c>
      <c r="B11" s="14">
        <v>514</v>
      </c>
      <c r="C11" s="14">
        <v>510</v>
      </c>
      <c r="D11" s="14">
        <v>521</v>
      </c>
      <c r="E11" s="14">
        <v>577</v>
      </c>
      <c r="F11" s="14">
        <v>448</v>
      </c>
      <c r="G11" s="46"/>
      <c r="H11" s="45"/>
      <c r="I11" s="30"/>
      <c r="J11" s="30"/>
      <c r="K11" s="30"/>
      <c r="L11" s="30"/>
      <c r="M11" s="30"/>
    </row>
    <row r="12" spans="1:13" ht="14.1" customHeight="1" x14ac:dyDescent="0.2">
      <c r="A12" s="98" t="s">
        <v>456</v>
      </c>
      <c r="B12" s="14">
        <v>552</v>
      </c>
      <c r="C12" s="14">
        <v>861</v>
      </c>
      <c r="D12" s="14">
        <v>1031</v>
      </c>
      <c r="E12" s="14">
        <v>1190</v>
      </c>
      <c r="F12" s="14">
        <v>1364</v>
      </c>
      <c r="G12" s="46"/>
      <c r="H12" s="45"/>
    </row>
    <row r="13" spans="1:13" ht="14.1" customHeight="1" x14ac:dyDescent="0.2">
      <c r="A13" s="98" t="s">
        <v>457</v>
      </c>
      <c r="B13" s="14">
        <v>447</v>
      </c>
      <c r="C13" s="14">
        <v>163</v>
      </c>
      <c r="D13" s="14">
        <v>17</v>
      </c>
      <c r="E13" s="14">
        <v>48</v>
      </c>
      <c r="F13" s="14">
        <v>65</v>
      </c>
      <c r="G13" s="46"/>
      <c r="H13" s="45"/>
    </row>
    <row r="14" spans="1:13" ht="14.1" customHeight="1" x14ac:dyDescent="0.2">
      <c r="A14" s="98"/>
      <c r="B14" s="14"/>
      <c r="C14" s="14"/>
      <c r="D14" s="14"/>
      <c r="E14" s="14"/>
      <c r="F14" s="14"/>
      <c r="G14" s="46"/>
      <c r="H14" s="45"/>
    </row>
    <row r="15" spans="1:13" ht="14.1" customHeight="1" x14ac:dyDescent="0.2">
      <c r="A15" s="12" t="s">
        <v>69</v>
      </c>
      <c r="B15" s="14">
        <v>1924</v>
      </c>
      <c r="C15" s="14">
        <v>1974</v>
      </c>
      <c r="D15" s="14">
        <v>2053</v>
      </c>
      <c r="E15" s="14">
        <v>2202</v>
      </c>
      <c r="F15" s="14">
        <v>2192</v>
      </c>
      <c r="G15" s="46"/>
    </row>
    <row r="16" spans="1:13" ht="14.1" customHeight="1" x14ac:dyDescent="0.2">
      <c r="A16" s="98" t="s">
        <v>458</v>
      </c>
      <c r="B16" s="14">
        <v>1059</v>
      </c>
      <c r="C16" s="14">
        <v>1055</v>
      </c>
      <c r="D16" s="14">
        <v>1012</v>
      </c>
      <c r="E16" s="14">
        <v>1118</v>
      </c>
      <c r="F16" s="14">
        <v>739</v>
      </c>
      <c r="G16" s="46"/>
    </row>
    <row r="17" spans="1:7" ht="14.1" customHeight="1" x14ac:dyDescent="0.2">
      <c r="A17" s="98" t="s">
        <v>459</v>
      </c>
      <c r="B17" s="14">
        <v>358</v>
      </c>
      <c r="C17" s="14">
        <v>597</v>
      </c>
      <c r="D17" s="14">
        <v>783</v>
      </c>
      <c r="E17" s="14">
        <v>848</v>
      </c>
      <c r="F17" s="14">
        <v>1104</v>
      </c>
      <c r="G17" s="46"/>
    </row>
    <row r="18" spans="1:7" ht="14.1" customHeight="1" x14ac:dyDescent="0.2">
      <c r="A18" s="98" t="s">
        <v>460</v>
      </c>
      <c r="B18" s="14">
        <v>57</v>
      </c>
      <c r="C18" s="14">
        <v>64</v>
      </c>
      <c r="D18" s="14">
        <v>60</v>
      </c>
      <c r="E18" s="14">
        <v>67</v>
      </c>
      <c r="F18" s="14">
        <v>56</v>
      </c>
      <c r="G18" s="46"/>
    </row>
    <row r="19" spans="1:7" ht="14.1" customHeight="1" x14ac:dyDescent="0.2">
      <c r="A19" s="98" t="s">
        <v>461</v>
      </c>
      <c r="B19" s="14">
        <v>414</v>
      </c>
      <c r="C19" s="14">
        <v>258</v>
      </c>
      <c r="D19" s="14">
        <v>198</v>
      </c>
      <c r="E19" s="14">
        <v>169</v>
      </c>
      <c r="F19" s="14">
        <v>293</v>
      </c>
      <c r="G19" s="46"/>
    </row>
    <row r="20" spans="1:7" ht="14.1" customHeight="1" x14ac:dyDescent="0.2">
      <c r="A20" s="98" t="s">
        <v>462</v>
      </c>
      <c r="B20" s="14">
        <v>36</v>
      </c>
      <c r="C20" s="14"/>
      <c r="D20" s="14"/>
      <c r="E20" s="14"/>
      <c r="F20" s="14"/>
      <c r="G20" s="46"/>
    </row>
    <row r="21" spans="1:7" ht="14.1" customHeight="1" x14ac:dyDescent="0.2">
      <c r="A21" s="98"/>
      <c r="B21" s="14"/>
      <c r="C21" s="14"/>
      <c r="D21" s="14"/>
      <c r="E21" s="14"/>
      <c r="F21" s="14"/>
      <c r="G21" s="46"/>
    </row>
    <row r="22" spans="1:7" ht="14.1" customHeight="1" x14ac:dyDescent="0.2">
      <c r="A22" s="12" t="s">
        <v>58</v>
      </c>
      <c r="B22" s="14">
        <v>803</v>
      </c>
      <c r="C22" s="14">
        <v>769</v>
      </c>
      <c r="D22" s="14">
        <v>825</v>
      </c>
      <c r="E22" s="14">
        <v>899</v>
      </c>
      <c r="F22" s="14">
        <v>836</v>
      </c>
      <c r="G22" s="48"/>
    </row>
    <row r="23" spans="1:7" ht="14.1" customHeight="1" x14ac:dyDescent="0.2">
      <c r="A23" s="81" t="s">
        <v>2</v>
      </c>
      <c r="B23" s="14">
        <v>629</v>
      </c>
      <c r="C23" s="14">
        <v>599</v>
      </c>
      <c r="D23" s="14">
        <v>631</v>
      </c>
      <c r="E23" s="14">
        <v>670</v>
      </c>
      <c r="F23" s="14">
        <v>615</v>
      </c>
      <c r="G23" s="48"/>
    </row>
    <row r="24" spans="1:7" ht="14.1" customHeight="1" x14ac:dyDescent="0.2">
      <c r="A24" s="118" t="s">
        <v>455</v>
      </c>
      <c r="B24" s="14">
        <v>343</v>
      </c>
      <c r="C24" s="14">
        <v>334</v>
      </c>
      <c r="D24" s="14">
        <v>357</v>
      </c>
      <c r="E24" s="14">
        <v>406</v>
      </c>
      <c r="F24" s="14">
        <v>281</v>
      </c>
      <c r="G24" s="46"/>
    </row>
    <row r="25" spans="1:7" ht="14.1" customHeight="1" x14ac:dyDescent="0.2">
      <c r="A25" s="118" t="s">
        <v>456</v>
      </c>
      <c r="B25" s="14">
        <v>286</v>
      </c>
      <c r="C25" s="14">
        <v>265</v>
      </c>
      <c r="D25" s="14">
        <v>274</v>
      </c>
      <c r="E25" s="14">
        <v>264</v>
      </c>
      <c r="F25" s="14">
        <v>334</v>
      </c>
      <c r="G25" s="46"/>
    </row>
    <row r="26" spans="1:7" ht="14.1" customHeight="1" x14ac:dyDescent="0.2">
      <c r="A26" s="118"/>
      <c r="B26" s="14"/>
      <c r="C26" s="14"/>
      <c r="D26" s="14"/>
      <c r="E26" s="14"/>
      <c r="F26" s="14"/>
      <c r="G26" s="46"/>
    </row>
    <row r="27" spans="1:7" ht="14.1" customHeight="1" x14ac:dyDescent="0.2">
      <c r="A27" s="12" t="s">
        <v>69</v>
      </c>
      <c r="B27" s="14">
        <v>174</v>
      </c>
      <c r="C27" s="14">
        <v>170</v>
      </c>
      <c r="D27" s="14">
        <v>194</v>
      </c>
      <c r="E27" s="14">
        <v>229</v>
      </c>
      <c r="F27" s="14">
        <v>221</v>
      </c>
      <c r="G27" s="147"/>
    </row>
    <row r="28" spans="1:7" ht="14.1" customHeight="1" x14ac:dyDescent="0.2">
      <c r="A28" s="98" t="s">
        <v>458</v>
      </c>
      <c r="B28" s="14">
        <v>104</v>
      </c>
      <c r="C28" s="14">
        <v>101</v>
      </c>
      <c r="D28" s="14">
        <v>138</v>
      </c>
      <c r="E28" s="14">
        <v>163</v>
      </c>
      <c r="F28" s="14">
        <v>102</v>
      </c>
      <c r="G28" s="46"/>
    </row>
    <row r="29" spans="1:7" ht="14.1" customHeight="1" x14ac:dyDescent="0.2">
      <c r="A29" s="98" t="s">
        <v>459</v>
      </c>
      <c r="B29" s="14">
        <v>70</v>
      </c>
      <c r="C29" s="14">
        <v>69</v>
      </c>
      <c r="D29" s="14">
        <v>56</v>
      </c>
      <c r="E29" s="14">
        <v>66</v>
      </c>
      <c r="F29" s="14">
        <v>119</v>
      </c>
      <c r="G29" s="46"/>
    </row>
    <row r="30" spans="1:7" ht="14.1" customHeight="1" x14ac:dyDescent="0.2">
      <c r="A30" s="19"/>
      <c r="B30" s="19"/>
      <c r="C30" s="19"/>
      <c r="D30" s="19"/>
      <c r="E30" s="19"/>
      <c r="F30" s="19"/>
    </row>
    <row r="31" spans="1:7" ht="14.1" customHeight="1" x14ac:dyDescent="0.2">
      <c r="A31" s="20" t="s">
        <v>453</v>
      </c>
      <c r="B31" s="13"/>
      <c r="C31" s="13"/>
      <c r="D31" s="13"/>
      <c r="E31" s="31"/>
      <c r="F31" s="32"/>
    </row>
    <row r="32" spans="1:7" ht="14.1" customHeight="1" x14ac:dyDescent="0.2">
      <c r="A32" s="21"/>
      <c r="B32" s="13"/>
      <c r="C32" s="13"/>
      <c r="D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J479"/>
  <sheetViews>
    <sheetView zoomScaleNormal="100" workbookViewId="0"/>
  </sheetViews>
  <sheetFormatPr baseColWidth="10" defaultColWidth="8.42578125" defaultRowHeight="11.25" customHeight="1" x14ac:dyDescent="0.2"/>
  <cols>
    <col min="1" max="1" width="47.28515625" style="3" customWidth="1"/>
    <col min="2" max="2" width="8.7109375" style="3" customWidth="1"/>
    <col min="3" max="6" width="9" style="3" customWidth="1"/>
    <col min="7" max="7" width="13" style="3" customWidth="1"/>
    <col min="8" max="10" width="8.42578125" style="3" customWidth="1"/>
    <col min="11" max="16383" width="8.42578125" style="3"/>
    <col min="16384" max="16384" width="22.7109375" style="3" customWidth="1"/>
  </cols>
  <sheetData>
    <row r="1" spans="1:10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0" ht="14.1" customHeight="1" x14ac:dyDescent="0.2">
      <c r="J2" s="159" t="s">
        <v>498</v>
      </c>
    </row>
    <row r="3" spans="1:10" ht="14.1" customHeight="1" x14ac:dyDescent="0.2">
      <c r="A3" s="4" t="s">
        <v>379</v>
      </c>
    </row>
    <row r="4" spans="1:10" ht="12" customHeight="1" x14ac:dyDescent="0.2">
      <c r="A4" s="4" t="s">
        <v>480</v>
      </c>
    </row>
    <row r="5" spans="1:10" ht="14.1" customHeight="1" x14ac:dyDescent="0.2">
      <c r="A5" s="5"/>
      <c r="B5" s="6"/>
      <c r="C5" s="6"/>
      <c r="D5" s="6"/>
      <c r="E5" s="6"/>
      <c r="F5" s="6"/>
    </row>
    <row r="6" spans="1:10" s="12" customFormat="1" ht="15.95" customHeight="1" x14ac:dyDescent="0.15">
      <c r="A6" s="7"/>
      <c r="B6" s="8" t="s">
        <v>303</v>
      </c>
      <c r="C6" s="8" t="s">
        <v>311</v>
      </c>
      <c r="D6" s="9" t="s">
        <v>332</v>
      </c>
      <c r="E6" s="9" t="s">
        <v>430</v>
      </c>
      <c r="F6" s="8" t="s">
        <v>451</v>
      </c>
    </row>
    <row r="7" spans="1:10" s="12" customFormat="1" ht="14.1" customHeight="1" x14ac:dyDescent="0.2">
      <c r="A7" s="16"/>
      <c r="B7" s="13"/>
      <c r="C7" s="3"/>
      <c r="D7" s="3"/>
      <c r="E7" s="3"/>
      <c r="F7" s="3"/>
    </row>
    <row r="8" spans="1:10" s="12" customFormat="1" ht="14.1" customHeight="1" x14ac:dyDescent="0.2">
      <c r="A8" s="16" t="s">
        <v>117</v>
      </c>
      <c r="B8" s="13"/>
      <c r="C8" s="3"/>
      <c r="D8" s="3"/>
      <c r="E8" s="3"/>
      <c r="F8" s="3"/>
    </row>
    <row r="9" spans="1:10" ht="14.1" customHeight="1" x14ac:dyDescent="0.2">
      <c r="A9" s="21" t="s">
        <v>214</v>
      </c>
      <c r="B9" s="13"/>
    </row>
    <row r="10" spans="1:10" ht="14.1" customHeight="1" x14ac:dyDescent="0.2">
      <c r="A10" s="98" t="s">
        <v>47</v>
      </c>
      <c r="B10" s="14">
        <v>22</v>
      </c>
      <c r="C10" s="14">
        <v>22</v>
      </c>
      <c r="D10" s="14">
        <v>22</v>
      </c>
      <c r="E10" s="14">
        <v>22</v>
      </c>
      <c r="F10" s="14">
        <v>22</v>
      </c>
      <c r="G10" s="45"/>
    </row>
    <row r="11" spans="1:10" ht="14.1" customHeight="1" x14ac:dyDescent="0.2">
      <c r="A11" s="98" t="s">
        <v>59</v>
      </c>
      <c r="B11" s="14">
        <v>100</v>
      </c>
      <c r="C11" s="14">
        <v>102</v>
      </c>
      <c r="D11" s="14">
        <v>102</v>
      </c>
      <c r="E11" s="14">
        <v>106</v>
      </c>
      <c r="F11" s="17">
        <v>101</v>
      </c>
      <c r="G11" s="45"/>
    </row>
    <row r="12" spans="1:10" ht="14.1" customHeight="1" x14ac:dyDescent="0.2">
      <c r="A12" s="98" t="s">
        <v>68</v>
      </c>
      <c r="B12" s="14">
        <v>4287</v>
      </c>
      <c r="C12" s="14">
        <v>5032</v>
      </c>
      <c r="D12" s="14">
        <v>5480</v>
      </c>
      <c r="E12" s="14">
        <v>4719</v>
      </c>
      <c r="F12" s="17">
        <v>4659</v>
      </c>
      <c r="G12" s="45"/>
    </row>
    <row r="13" spans="1:10" ht="14.1" customHeight="1" x14ac:dyDescent="0.2">
      <c r="A13" s="12" t="s">
        <v>215</v>
      </c>
      <c r="B13" s="14"/>
      <c r="C13" s="14"/>
      <c r="D13" s="14"/>
      <c r="E13" s="14"/>
      <c r="F13" s="17"/>
      <c r="G13" s="45"/>
    </row>
    <row r="14" spans="1:10" ht="14.1" customHeight="1" x14ac:dyDescent="0.2">
      <c r="A14" s="118" t="s">
        <v>47</v>
      </c>
      <c r="B14" s="14">
        <v>2</v>
      </c>
      <c r="C14" s="14">
        <v>2</v>
      </c>
      <c r="D14" s="14">
        <v>2</v>
      </c>
      <c r="E14" s="14">
        <v>2</v>
      </c>
      <c r="F14" s="14">
        <v>2</v>
      </c>
      <c r="G14" s="45"/>
    </row>
    <row r="15" spans="1:10" ht="14.1" customHeight="1" x14ac:dyDescent="0.2">
      <c r="A15" s="98" t="s">
        <v>68</v>
      </c>
      <c r="B15" s="14">
        <v>754</v>
      </c>
      <c r="C15" s="14">
        <v>663</v>
      </c>
      <c r="D15" s="14">
        <v>625</v>
      </c>
      <c r="E15" s="14">
        <v>636</v>
      </c>
      <c r="F15" s="17">
        <v>759</v>
      </c>
      <c r="G15" s="45"/>
    </row>
    <row r="16" spans="1:10" ht="14.1" customHeight="1" x14ac:dyDescent="0.2">
      <c r="A16" s="12" t="s">
        <v>216</v>
      </c>
      <c r="B16" s="14"/>
      <c r="C16" s="14"/>
      <c r="D16" s="14"/>
      <c r="E16" s="14"/>
      <c r="F16" s="17"/>
      <c r="G16" s="45"/>
    </row>
    <row r="17" spans="1:10" ht="14.1" customHeight="1" x14ac:dyDescent="0.2">
      <c r="A17" s="98" t="s">
        <v>47</v>
      </c>
      <c r="B17" s="14">
        <v>4</v>
      </c>
      <c r="C17" s="14">
        <v>4</v>
      </c>
      <c r="D17" s="14">
        <v>4</v>
      </c>
      <c r="E17" s="14">
        <v>4</v>
      </c>
      <c r="F17" s="14">
        <v>4</v>
      </c>
      <c r="G17" s="45"/>
    </row>
    <row r="18" spans="1:10" ht="14.1" customHeight="1" x14ac:dyDescent="0.2">
      <c r="A18" s="98" t="s">
        <v>59</v>
      </c>
      <c r="B18" s="14">
        <v>142</v>
      </c>
      <c r="C18" s="14">
        <v>150</v>
      </c>
      <c r="D18" s="14">
        <v>142</v>
      </c>
      <c r="E18" s="14">
        <v>140</v>
      </c>
      <c r="F18" s="17">
        <v>145</v>
      </c>
      <c r="G18" s="45"/>
    </row>
    <row r="19" spans="1:10" ht="14.1" customHeight="1" x14ac:dyDescent="0.2">
      <c r="A19" s="98" t="s">
        <v>68</v>
      </c>
      <c r="B19" s="14">
        <v>1292</v>
      </c>
      <c r="C19" s="14">
        <v>1323</v>
      </c>
      <c r="D19" s="14">
        <v>1331</v>
      </c>
      <c r="E19" s="14">
        <v>1450</v>
      </c>
      <c r="F19" s="17">
        <v>1486</v>
      </c>
      <c r="G19" s="45"/>
      <c r="H19"/>
      <c r="I19"/>
      <c r="J19"/>
    </row>
    <row r="20" spans="1:10" ht="14.1" customHeight="1" x14ac:dyDescent="0.2">
      <c r="A20" s="12" t="s">
        <v>262</v>
      </c>
      <c r="B20" s="14"/>
      <c r="C20" s="14"/>
      <c r="D20" s="14"/>
      <c r="E20" s="14"/>
      <c r="F20" s="17"/>
      <c r="G20" s="45"/>
      <c r="H20"/>
      <c r="I20"/>
      <c r="J20"/>
    </row>
    <row r="21" spans="1:10" ht="14.1" customHeight="1" x14ac:dyDescent="0.2">
      <c r="A21" s="98" t="s">
        <v>47</v>
      </c>
      <c r="B21" s="14">
        <v>1</v>
      </c>
      <c r="C21" s="14">
        <v>1</v>
      </c>
      <c r="D21" s="14"/>
      <c r="E21" s="14"/>
      <c r="F21" s="14"/>
      <c r="G21" s="45"/>
      <c r="H21"/>
      <c r="I21"/>
      <c r="J21"/>
    </row>
    <row r="22" spans="1:10" ht="14.1" customHeight="1" x14ac:dyDescent="0.2">
      <c r="A22" s="98" t="s">
        <v>59</v>
      </c>
      <c r="B22" s="14">
        <v>11</v>
      </c>
      <c r="C22" s="14">
        <v>8</v>
      </c>
      <c r="D22" s="14"/>
      <c r="E22" s="14"/>
      <c r="F22" s="14"/>
      <c r="G22" s="45"/>
      <c r="H22"/>
      <c r="I22"/>
      <c r="J22"/>
    </row>
    <row r="23" spans="1:10" ht="14.1" customHeight="1" x14ac:dyDescent="0.2">
      <c r="A23" s="98" t="s">
        <v>68</v>
      </c>
      <c r="B23" s="14">
        <v>63</v>
      </c>
      <c r="C23" s="14">
        <v>34</v>
      </c>
      <c r="D23" s="14"/>
      <c r="E23" s="14"/>
      <c r="F23" s="14"/>
      <c r="G23" s="45"/>
      <c r="H23"/>
      <c r="I23"/>
      <c r="J23"/>
    </row>
    <row r="24" spans="1:10" ht="14.1" customHeight="1" x14ac:dyDescent="0.2">
      <c r="A24" s="12" t="s">
        <v>217</v>
      </c>
      <c r="B24" s="14"/>
      <c r="C24" s="14"/>
      <c r="D24" s="14"/>
      <c r="E24" s="14"/>
      <c r="F24" s="17"/>
      <c r="G24" s="45"/>
      <c r="H24"/>
      <c r="I24"/>
      <c r="J24"/>
    </row>
    <row r="25" spans="1:10" ht="14.1" customHeight="1" x14ac:dyDescent="0.2">
      <c r="A25" s="98" t="s">
        <v>47</v>
      </c>
      <c r="B25" s="14">
        <v>2</v>
      </c>
      <c r="C25" s="14">
        <v>2</v>
      </c>
      <c r="D25" s="14">
        <v>2</v>
      </c>
      <c r="E25" s="14">
        <v>2</v>
      </c>
      <c r="F25" s="14">
        <v>2</v>
      </c>
      <c r="G25" s="45"/>
      <c r="H25"/>
      <c r="I25"/>
      <c r="J25"/>
    </row>
    <row r="26" spans="1:10" ht="14.1" customHeight="1" x14ac:dyDescent="0.2">
      <c r="A26" s="98" t="s">
        <v>59</v>
      </c>
      <c r="B26" s="14">
        <v>66</v>
      </c>
      <c r="C26" s="14">
        <v>72</v>
      </c>
      <c r="D26" s="14">
        <v>71</v>
      </c>
      <c r="E26" s="14">
        <v>61</v>
      </c>
      <c r="F26" s="17">
        <v>72</v>
      </c>
      <c r="G26" s="45"/>
      <c r="H26"/>
      <c r="I26"/>
      <c r="J26"/>
    </row>
    <row r="27" spans="1:10" ht="14.1" customHeight="1" x14ac:dyDescent="0.2">
      <c r="A27" s="98" t="s">
        <v>68</v>
      </c>
      <c r="B27" s="14">
        <v>4312</v>
      </c>
      <c r="C27" s="14">
        <v>4882</v>
      </c>
      <c r="D27" s="14">
        <v>5183</v>
      </c>
      <c r="E27" s="14">
        <v>3834</v>
      </c>
      <c r="F27" s="17">
        <v>4749</v>
      </c>
      <c r="G27" s="45"/>
      <c r="H27"/>
      <c r="I27"/>
      <c r="J27"/>
    </row>
    <row r="28" spans="1:10" ht="14.1" customHeight="1" x14ac:dyDescent="0.2">
      <c r="G28" s="45"/>
      <c r="H28"/>
      <c r="I28"/>
      <c r="J28"/>
    </row>
    <row r="29" spans="1:10" ht="14.1" customHeight="1" x14ac:dyDescent="0.2">
      <c r="A29" s="16" t="s">
        <v>218</v>
      </c>
      <c r="G29" s="45"/>
      <c r="H29"/>
      <c r="I29"/>
      <c r="J29"/>
    </row>
    <row r="30" spans="1:10" ht="14.1" customHeight="1" x14ac:dyDescent="0.2">
      <c r="A30" s="21" t="s">
        <v>214</v>
      </c>
      <c r="G30" s="45"/>
      <c r="H30"/>
      <c r="I30"/>
      <c r="J30"/>
    </row>
    <row r="31" spans="1:10" ht="14.1" customHeight="1" x14ac:dyDescent="0.2">
      <c r="A31" s="98" t="s">
        <v>47</v>
      </c>
      <c r="B31" s="14">
        <v>6</v>
      </c>
      <c r="C31" s="14">
        <v>6</v>
      </c>
      <c r="D31" s="14">
        <v>6</v>
      </c>
      <c r="E31" s="17">
        <v>6</v>
      </c>
      <c r="F31" s="17">
        <v>6</v>
      </c>
      <c r="G31" s="45"/>
    </row>
    <row r="32" spans="1:10" ht="14.1" customHeight="1" x14ac:dyDescent="0.2">
      <c r="A32" s="98" t="s">
        <v>59</v>
      </c>
      <c r="B32" s="14">
        <v>58</v>
      </c>
      <c r="C32" s="14">
        <v>61</v>
      </c>
      <c r="D32" s="14">
        <v>61</v>
      </c>
      <c r="E32" s="17">
        <v>65</v>
      </c>
      <c r="F32" s="17">
        <v>61</v>
      </c>
      <c r="G32" s="45"/>
    </row>
    <row r="33" spans="1:9" ht="14.1" customHeight="1" x14ac:dyDescent="0.2">
      <c r="A33" s="98" t="s">
        <v>68</v>
      </c>
      <c r="B33" s="14">
        <v>2443</v>
      </c>
      <c r="C33" s="14">
        <v>3039</v>
      </c>
      <c r="D33" s="14">
        <v>2953</v>
      </c>
      <c r="E33" s="17">
        <v>2652</v>
      </c>
      <c r="F33" s="17">
        <v>2716</v>
      </c>
      <c r="G33" s="45"/>
    </row>
    <row r="34" spans="1:9" ht="14.1" customHeight="1" x14ac:dyDescent="0.2">
      <c r="A34" s="12" t="s">
        <v>215</v>
      </c>
      <c r="B34" s="14"/>
      <c r="C34" s="14"/>
      <c r="D34" s="14"/>
      <c r="E34" s="17"/>
      <c r="F34" s="17"/>
      <c r="G34" s="45"/>
    </row>
    <row r="35" spans="1:9" ht="14.1" customHeight="1" x14ac:dyDescent="0.2">
      <c r="A35" s="118" t="s">
        <v>47</v>
      </c>
      <c r="B35" s="14">
        <v>2</v>
      </c>
      <c r="C35" s="14">
        <v>2</v>
      </c>
      <c r="D35" s="14">
        <v>2</v>
      </c>
      <c r="E35" s="17">
        <v>2</v>
      </c>
      <c r="F35" s="17">
        <v>2</v>
      </c>
      <c r="G35" s="45"/>
      <c r="H35"/>
      <c r="I35"/>
    </row>
    <row r="36" spans="1:9" ht="14.1" customHeight="1" x14ac:dyDescent="0.2">
      <c r="A36" s="98" t="s">
        <v>68</v>
      </c>
      <c r="B36" s="14">
        <v>705</v>
      </c>
      <c r="C36" s="14">
        <v>620</v>
      </c>
      <c r="D36" s="14">
        <v>602</v>
      </c>
      <c r="E36" s="17">
        <v>616</v>
      </c>
      <c r="F36" s="17">
        <v>722</v>
      </c>
      <c r="G36" s="45"/>
      <c r="H36"/>
      <c r="I36"/>
    </row>
    <row r="37" spans="1:9" ht="14.1" customHeight="1" x14ac:dyDescent="0.2">
      <c r="A37" s="12" t="s">
        <v>216</v>
      </c>
      <c r="B37" s="14"/>
      <c r="C37" s="14"/>
      <c r="D37" s="14"/>
      <c r="E37" s="17"/>
      <c r="F37" s="17"/>
      <c r="G37" s="45"/>
      <c r="H37"/>
      <c r="I37"/>
    </row>
    <row r="38" spans="1:9" ht="14.1" customHeight="1" x14ac:dyDescent="0.2">
      <c r="A38" s="98" t="s">
        <v>47</v>
      </c>
      <c r="B38" s="14">
        <v>2</v>
      </c>
      <c r="C38" s="14">
        <v>2</v>
      </c>
      <c r="D38" s="14">
        <v>2</v>
      </c>
      <c r="E38" s="17">
        <v>2</v>
      </c>
      <c r="F38" s="17">
        <v>2</v>
      </c>
      <c r="G38" s="45"/>
      <c r="H38"/>
      <c r="I38"/>
    </row>
    <row r="39" spans="1:9" ht="14.1" customHeight="1" x14ac:dyDescent="0.2">
      <c r="A39" s="98" t="s">
        <v>59</v>
      </c>
      <c r="B39" s="14">
        <v>92</v>
      </c>
      <c r="C39" s="14">
        <v>90</v>
      </c>
      <c r="D39" s="14">
        <v>91</v>
      </c>
      <c r="E39" s="17">
        <v>90</v>
      </c>
      <c r="F39" s="17">
        <v>92</v>
      </c>
      <c r="G39" s="45"/>
    </row>
    <row r="40" spans="1:9" ht="14.1" customHeight="1" x14ac:dyDescent="0.2">
      <c r="A40" s="98" t="s">
        <v>68</v>
      </c>
      <c r="B40" s="14">
        <v>821</v>
      </c>
      <c r="C40" s="14">
        <v>832</v>
      </c>
      <c r="D40" s="14">
        <v>845</v>
      </c>
      <c r="E40" s="17">
        <v>954</v>
      </c>
      <c r="F40" s="17">
        <v>980</v>
      </c>
      <c r="G40" s="45"/>
    </row>
    <row r="41" spans="1:9" ht="14.1" customHeight="1" x14ac:dyDescent="0.2">
      <c r="A41" s="12" t="s">
        <v>262</v>
      </c>
      <c r="B41" s="14"/>
      <c r="C41" s="14"/>
      <c r="D41" s="14"/>
      <c r="E41" s="17"/>
      <c r="F41" s="17"/>
      <c r="G41" s="45"/>
    </row>
    <row r="42" spans="1:9" ht="14.1" customHeight="1" x14ac:dyDescent="0.2">
      <c r="A42" s="98" t="s">
        <v>47</v>
      </c>
      <c r="B42" s="14">
        <v>1</v>
      </c>
      <c r="C42" s="14">
        <v>1</v>
      </c>
      <c r="D42" s="14"/>
      <c r="E42" s="14"/>
      <c r="F42" s="14"/>
      <c r="G42" s="45"/>
    </row>
    <row r="43" spans="1:9" ht="14.1" customHeight="1" x14ac:dyDescent="0.2">
      <c r="A43" s="98" t="s">
        <v>59</v>
      </c>
      <c r="B43" s="14">
        <v>11</v>
      </c>
      <c r="C43" s="14">
        <v>8</v>
      </c>
      <c r="D43" s="14"/>
      <c r="E43" s="14"/>
      <c r="F43" s="14"/>
      <c r="G43" s="45"/>
    </row>
    <row r="44" spans="1:9" ht="14.1" customHeight="1" x14ac:dyDescent="0.2">
      <c r="A44" s="98" t="s">
        <v>68</v>
      </c>
      <c r="B44" s="14">
        <v>63</v>
      </c>
      <c r="C44" s="53">
        <v>34</v>
      </c>
      <c r="D44" s="14"/>
      <c r="E44" s="14"/>
      <c r="F44" s="14"/>
      <c r="G44" s="45"/>
    </row>
    <row r="45" spans="1:9" ht="14.1" customHeight="1" x14ac:dyDescent="0.2">
      <c r="A45" s="12" t="s">
        <v>217</v>
      </c>
      <c r="B45" s="14"/>
      <c r="C45" s="14"/>
      <c r="D45" s="14"/>
      <c r="E45" s="17"/>
      <c r="F45" s="17"/>
      <c r="G45" s="45"/>
    </row>
    <row r="46" spans="1:9" ht="14.1" customHeight="1" x14ac:dyDescent="0.2">
      <c r="A46" s="98" t="s">
        <v>47</v>
      </c>
      <c r="B46" s="14">
        <v>1</v>
      </c>
      <c r="C46" s="14">
        <v>1</v>
      </c>
      <c r="D46" s="14">
        <v>1</v>
      </c>
      <c r="E46" s="17">
        <v>1</v>
      </c>
      <c r="F46" s="17">
        <v>1</v>
      </c>
      <c r="G46" s="45"/>
    </row>
    <row r="47" spans="1:9" ht="14.1" customHeight="1" x14ac:dyDescent="0.2">
      <c r="A47" s="98" t="s">
        <v>59</v>
      </c>
      <c r="B47" s="14">
        <v>49</v>
      </c>
      <c r="C47" s="14">
        <v>53</v>
      </c>
      <c r="D47" s="14">
        <v>54</v>
      </c>
      <c r="E47" s="17">
        <v>43</v>
      </c>
      <c r="F47" s="17">
        <v>43</v>
      </c>
      <c r="G47" s="45"/>
    </row>
    <row r="48" spans="1:9" ht="14.1" customHeight="1" x14ac:dyDescent="0.2">
      <c r="A48" s="98" t="s">
        <v>68</v>
      </c>
      <c r="B48" s="14">
        <v>3566</v>
      </c>
      <c r="C48" s="14">
        <v>4000</v>
      </c>
      <c r="D48" s="14">
        <v>4200</v>
      </c>
      <c r="E48" s="17">
        <v>2827</v>
      </c>
      <c r="F48" s="17">
        <v>3374</v>
      </c>
      <c r="G48" s="45"/>
    </row>
    <row r="49" spans="1:6" ht="14.1" customHeight="1" x14ac:dyDescent="0.2">
      <c r="A49" s="52"/>
      <c r="B49" s="52"/>
      <c r="C49" s="52"/>
      <c r="D49" s="52"/>
      <c r="E49" s="52"/>
      <c r="F49" s="52"/>
    </row>
    <row r="50" spans="1:6" ht="14.1" customHeight="1" x14ac:dyDescent="0.2">
      <c r="A50" s="20" t="s">
        <v>453</v>
      </c>
      <c r="D50" s="31"/>
      <c r="E50" s="32"/>
      <c r="F50" s="32"/>
    </row>
    <row r="51" spans="1:6" ht="14.1" customHeight="1" x14ac:dyDescent="0.2">
      <c r="A51" s="20" t="s">
        <v>481</v>
      </c>
      <c r="D51" s="31"/>
      <c r="E51" s="32"/>
      <c r="F51" s="32"/>
    </row>
    <row r="52" spans="1:6" ht="14.1" customHeight="1" x14ac:dyDescent="0.2">
      <c r="A52" s="20"/>
      <c r="D52" s="31"/>
      <c r="E52" s="32"/>
      <c r="F52" s="32"/>
    </row>
    <row r="53" spans="1:6" ht="14.1" customHeight="1" x14ac:dyDescent="0.2">
      <c r="A53" s="20"/>
      <c r="D53" s="31"/>
      <c r="E53" s="32"/>
      <c r="F53" s="32"/>
    </row>
    <row r="54" spans="1:6" ht="14.1" customHeight="1" x14ac:dyDescent="0.2">
      <c r="A54" s="20"/>
      <c r="D54" s="31"/>
      <c r="E54" s="32"/>
      <c r="F54" s="32"/>
    </row>
    <row r="55" spans="1:6" ht="14.1" customHeight="1" x14ac:dyDescent="0.2">
      <c r="A55" s="20"/>
      <c r="D55" s="31"/>
      <c r="E55" s="32"/>
      <c r="F55" s="32"/>
    </row>
    <row r="56" spans="1:6" ht="14.1" customHeight="1" x14ac:dyDescent="0.2">
      <c r="A56" s="20"/>
      <c r="D56" s="31"/>
      <c r="E56" s="32"/>
      <c r="F56" s="32"/>
    </row>
    <row r="57" spans="1:6" ht="14.1" customHeight="1" x14ac:dyDescent="0.2">
      <c r="A57" s="20"/>
      <c r="D57" s="31"/>
      <c r="E57" s="32"/>
      <c r="F57" s="32"/>
    </row>
    <row r="58" spans="1:6" ht="14.1" customHeight="1" x14ac:dyDescent="0.2">
      <c r="A58" s="20"/>
      <c r="D58" s="31"/>
      <c r="E58" s="32"/>
      <c r="F58" s="32"/>
    </row>
    <row r="59" spans="1:6" ht="14.1" customHeight="1" x14ac:dyDescent="0.2">
      <c r="A59" s="20"/>
      <c r="D59" s="31"/>
      <c r="E59" s="32"/>
      <c r="F59" s="32"/>
    </row>
    <row r="60" spans="1:6" ht="14.1" customHeight="1" x14ac:dyDescent="0.2">
      <c r="A60" s="20"/>
      <c r="D60" s="31"/>
      <c r="E60" s="32"/>
      <c r="F60" s="32"/>
    </row>
    <row r="61" spans="1:6" ht="14.1" customHeight="1" x14ac:dyDescent="0.2">
      <c r="A61" s="20"/>
      <c r="D61" s="31"/>
      <c r="E61" s="32"/>
      <c r="F61" s="32"/>
    </row>
    <row r="62" spans="1:6" ht="14.1" customHeight="1" x14ac:dyDescent="0.2">
      <c r="A62" s="20"/>
      <c r="D62" s="31"/>
      <c r="E62" s="32"/>
      <c r="F62" s="32"/>
    </row>
    <row r="63" spans="1:6" ht="14.1" customHeight="1" x14ac:dyDescent="0.2">
      <c r="A63" s="20"/>
      <c r="D63" s="31"/>
      <c r="E63" s="32"/>
      <c r="F63" s="32"/>
    </row>
    <row r="64" spans="1:6" ht="14.1" customHeight="1" x14ac:dyDescent="0.2">
      <c r="A64" s="20"/>
      <c r="D64" s="31"/>
      <c r="E64" s="32"/>
      <c r="F64" s="32"/>
    </row>
    <row r="65" spans="1:6" ht="14.1" customHeight="1" x14ac:dyDescent="0.2">
      <c r="A65" s="20"/>
      <c r="D65" s="31"/>
      <c r="E65" s="32"/>
      <c r="F65" s="32"/>
    </row>
    <row r="66" spans="1:6" ht="14.1" customHeight="1" x14ac:dyDescent="0.2">
      <c r="A66" s="20"/>
      <c r="D66" s="31"/>
      <c r="E66" s="32"/>
      <c r="F66" s="32"/>
    </row>
    <row r="67" spans="1:6" ht="14.1" customHeight="1" x14ac:dyDescent="0.2">
      <c r="A67" s="20"/>
      <c r="D67" s="31"/>
      <c r="E67" s="32"/>
      <c r="F67" s="32"/>
    </row>
    <row r="68" spans="1:6" ht="14.1" customHeight="1" x14ac:dyDescent="0.2">
      <c r="A68" s="20"/>
      <c r="D68" s="31"/>
      <c r="E68" s="32"/>
      <c r="F68" s="32"/>
    </row>
    <row r="69" spans="1:6" ht="14.1" customHeight="1" x14ac:dyDescent="0.2">
      <c r="A69" s="20"/>
      <c r="D69" s="31"/>
      <c r="E69" s="32"/>
      <c r="F69" s="32"/>
    </row>
    <row r="70" spans="1:6" ht="14.1" customHeight="1" x14ac:dyDescent="0.2">
      <c r="A70" s="20"/>
      <c r="D70" s="31"/>
      <c r="E70" s="32"/>
      <c r="F70" s="32"/>
    </row>
    <row r="71" spans="1:6" ht="14.1" customHeight="1" x14ac:dyDescent="0.2">
      <c r="A71" s="20"/>
      <c r="D71" s="31"/>
      <c r="E71" s="32"/>
      <c r="F71" s="32"/>
    </row>
    <row r="72" spans="1:6" ht="14.1" customHeight="1" x14ac:dyDescent="0.2">
      <c r="A72" s="20"/>
      <c r="D72" s="31"/>
      <c r="E72" s="32"/>
      <c r="F72" s="32"/>
    </row>
    <row r="73" spans="1:6" ht="14.1" customHeight="1" x14ac:dyDescent="0.2">
      <c r="A73" s="20"/>
      <c r="D73" s="31"/>
      <c r="E73" s="32"/>
      <c r="F73" s="32"/>
    </row>
    <row r="74" spans="1:6" ht="14.1" customHeight="1" x14ac:dyDescent="0.2">
      <c r="A74" s="20"/>
      <c r="D74" s="31"/>
      <c r="E74" s="32"/>
      <c r="F74" s="32"/>
    </row>
    <row r="75" spans="1:6" ht="14.1" customHeight="1" x14ac:dyDescent="0.2">
      <c r="A75" s="20"/>
      <c r="D75" s="31"/>
      <c r="E75" s="32"/>
      <c r="F75" s="32"/>
    </row>
    <row r="76" spans="1:6" ht="14.1" customHeight="1" x14ac:dyDescent="0.2">
      <c r="A76" s="20"/>
      <c r="D76" s="31"/>
      <c r="E76" s="32"/>
      <c r="F76" s="32"/>
    </row>
    <row r="77" spans="1:6" ht="14.1" customHeight="1" x14ac:dyDescent="0.2">
      <c r="A77" s="20"/>
      <c r="D77" s="31"/>
      <c r="E77" s="32"/>
      <c r="F77" s="32"/>
    </row>
    <row r="78" spans="1:6" ht="14.1" customHeight="1" x14ac:dyDescent="0.2">
      <c r="A78" s="20"/>
      <c r="D78" s="31"/>
      <c r="E78" s="32"/>
      <c r="F78" s="32"/>
    </row>
    <row r="79" spans="1:6" ht="14.1" customHeight="1" x14ac:dyDescent="0.2">
      <c r="A79" s="20"/>
      <c r="D79" s="31"/>
      <c r="E79" s="32"/>
      <c r="F79" s="32"/>
    </row>
    <row r="80" spans="1:6" ht="14.1" customHeight="1" x14ac:dyDescent="0.2">
      <c r="A80" s="20"/>
      <c r="D80" s="31"/>
      <c r="E80" s="32"/>
      <c r="F80" s="32"/>
    </row>
    <row r="81" spans="1:6" ht="14.1" customHeight="1" x14ac:dyDescent="0.2">
      <c r="A81" s="20"/>
      <c r="D81" s="31"/>
      <c r="E81" s="32"/>
      <c r="F81" s="32"/>
    </row>
    <row r="82" spans="1:6" ht="14.1" customHeight="1" x14ac:dyDescent="0.2">
      <c r="A82" s="20"/>
      <c r="D82" s="31"/>
      <c r="E82" s="32"/>
      <c r="F82" s="32"/>
    </row>
    <row r="83" spans="1:6" ht="14.1" customHeight="1" x14ac:dyDescent="0.2">
      <c r="A83" s="20"/>
      <c r="D83" s="31"/>
      <c r="E83" s="32"/>
      <c r="F83" s="32"/>
    </row>
    <row r="84" spans="1:6" ht="14.1" customHeight="1" x14ac:dyDescent="0.2">
      <c r="A84" s="20"/>
      <c r="D84" s="31"/>
      <c r="E84" s="32"/>
      <c r="F84" s="32"/>
    </row>
    <row r="85" spans="1:6" ht="14.1" customHeight="1" x14ac:dyDescent="0.2">
      <c r="A85" s="20"/>
      <c r="D85" s="31"/>
      <c r="E85" s="32"/>
      <c r="F85" s="32"/>
    </row>
    <row r="86" spans="1:6" ht="14.1" customHeight="1" x14ac:dyDescent="0.2">
      <c r="A86" s="20"/>
      <c r="D86" s="31"/>
      <c r="E86" s="32"/>
      <c r="F86" s="32"/>
    </row>
    <row r="87" spans="1:6" ht="14.1" customHeight="1" x14ac:dyDescent="0.2">
      <c r="A87" s="20"/>
      <c r="D87" s="31"/>
      <c r="E87" s="32"/>
      <c r="F87" s="32"/>
    </row>
    <row r="88" spans="1:6" ht="14.1" customHeight="1" x14ac:dyDescent="0.2">
      <c r="A88" s="20"/>
      <c r="D88" s="31"/>
      <c r="E88" s="32"/>
      <c r="F88" s="32"/>
    </row>
    <row r="89" spans="1:6" ht="14.1" customHeight="1" x14ac:dyDescent="0.2">
      <c r="A89" s="20"/>
      <c r="D89" s="31"/>
      <c r="E89" s="32"/>
      <c r="F89" s="32"/>
    </row>
    <row r="90" spans="1:6" ht="14.1" customHeight="1" x14ac:dyDescent="0.2">
      <c r="A90" s="20"/>
      <c r="D90" s="31"/>
      <c r="E90" s="32"/>
      <c r="F90" s="32"/>
    </row>
    <row r="91" spans="1:6" ht="14.1" customHeight="1" x14ac:dyDescent="0.2">
      <c r="A91" s="20"/>
      <c r="D91" s="31"/>
      <c r="E91" s="32"/>
      <c r="F91" s="32"/>
    </row>
    <row r="92" spans="1:6" ht="14.1" customHeight="1" x14ac:dyDescent="0.2">
      <c r="A92" s="20"/>
      <c r="D92" s="31"/>
      <c r="E92" s="32"/>
      <c r="F92" s="32"/>
    </row>
    <row r="93" spans="1:6" ht="14.1" customHeight="1" x14ac:dyDescent="0.2">
      <c r="A93" s="20"/>
      <c r="D93" s="31"/>
      <c r="E93" s="32"/>
      <c r="F93" s="32"/>
    </row>
    <row r="94" spans="1:6" ht="14.1" customHeight="1" x14ac:dyDescent="0.2">
      <c r="A94" s="20"/>
      <c r="D94" s="31"/>
      <c r="E94" s="32"/>
      <c r="F94" s="32"/>
    </row>
    <row r="95" spans="1:6" ht="14.1" customHeight="1" x14ac:dyDescent="0.2">
      <c r="A95" s="20"/>
      <c r="D95" s="31"/>
      <c r="E95" s="32"/>
      <c r="F95" s="32"/>
    </row>
    <row r="96" spans="1:6" ht="14.1" customHeight="1" x14ac:dyDescent="0.2">
      <c r="A96" s="20"/>
      <c r="D96" s="31"/>
      <c r="E96" s="32"/>
      <c r="F96" s="32"/>
    </row>
    <row r="97" spans="1:6" ht="14.1" customHeight="1" x14ac:dyDescent="0.2">
      <c r="A97" s="20"/>
      <c r="D97" s="31"/>
      <c r="E97" s="32"/>
      <c r="F97" s="32"/>
    </row>
    <row r="98" spans="1:6" ht="14.1" customHeight="1" x14ac:dyDescent="0.2">
      <c r="A98" s="20"/>
      <c r="D98" s="31"/>
      <c r="E98" s="32"/>
      <c r="F98" s="32"/>
    </row>
    <row r="99" spans="1:6" ht="14.1" customHeight="1" x14ac:dyDescent="0.2">
      <c r="A99" s="20"/>
      <c r="D99" s="31"/>
      <c r="E99" s="32"/>
      <c r="F99" s="32"/>
    </row>
    <row r="100" spans="1:6" ht="14.1" customHeight="1" x14ac:dyDescent="0.2">
      <c r="A100" s="20"/>
      <c r="D100" s="31"/>
      <c r="E100" s="32"/>
      <c r="F100" s="32"/>
    </row>
    <row r="101" spans="1:6" ht="14.1" customHeight="1" x14ac:dyDescent="0.2">
      <c r="A101" s="20"/>
      <c r="D101" s="31"/>
      <c r="E101" s="32"/>
      <c r="F101" s="32"/>
    </row>
    <row r="102" spans="1:6" ht="14.1" customHeight="1" x14ac:dyDescent="0.2">
      <c r="A102" s="20"/>
      <c r="D102" s="31"/>
      <c r="E102" s="32"/>
      <c r="F102" s="32"/>
    </row>
    <row r="103" spans="1:6" ht="14.1" customHeight="1" x14ac:dyDescent="0.2">
      <c r="A103" s="20"/>
      <c r="D103" s="31"/>
      <c r="E103" s="32"/>
      <c r="F103" s="32"/>
    </row>
    <row r="104" spans="1:6" ht="14.1" customHeight="1" x14ac:dyDescent="0.2">
      <c r="A104" s="20"/>
      <c r="D104" s="31"/>
      <c r="E104" s="32"/>
      <c r="F104" s="32"/>
    </row>
    <row r="105" spans="1:6" ht="14.1" customHeight="1" x14ac:dyDescent="0.2">
      <c r="A105" s="20"/>
      <c r="D105" s="31"/>
      <c r="E105" s="32"/>
      <c r="F105" s="32"/>
    </row>
    <row r="106" spans="1:6" ht="14.1" customHeight="1" x14ac:dyDescent="0.2">
      <c r="A106" s="20"/>
      <c r="D106" s="31"/>
      <c r="E106" s="32"/>
      <c r="F106" s="32"/>
    </row>
    <row r="107" spans="1:6" ht="14.1" customHeight="1" x14ac:dyDescent="0.2">
      <c r="A107" s="20"/>
      <c r="D107" s="31"/>
      <c r="E107" s="32"/>
      <c r="F107" s="32"/>
    </row>
    <row r="108" spans="1:6" ht="14.1" customHeight="1" x14ac:dyDescent="0.2">
      <c r="A108" s="20"/>
      <c r="D108" s="31"/>
      <c r="E108" s="32"/>
      <c r="F108" s="32"/>
    </row>
    <row r="109" spans="1:6" ht="14.1" customHeight="1" x14ac:dyDescent="0.2">
      <c r="A109" s="20"/>
      <c r="D109" s="31"/>
      <c r="E109" s="32"/>
      <c r="F109" s="32"/>
    </row>
    <row r="110" spans="1:6" ht="14.1" customHeight="1" x14ac:dyDescent="0.2">
      <c r="A110" s="20"/>
      <c r="D110" s="31"/>
      <c r="E110" s="32"/>
      <c r="F110" s="32"/>
    </row>
    <row r="111" spans="1:6" ht="14.1" customHeight="1" x14ac:dyDescent="0.2">
      <c r="A111" s="20"/>
      <c r="D111" s="31"/>
      <c r="E111" s="32"/>
      <c r="F111" s="32"/>
    </row>
    <row r="112" spans="1:6" ht="14.1" customHeight="1" x14ac:dyDescent="0.2">
      <c r="A112" s="20"/>
      <c r="D112" s="31"/>
      <c r="E112" s="32"/>
      <c r="F112" s="32"/>
    </row>
    <row r="113" spans="1:6" ht="14.1" customHeight="1" x14ac:dyDescent="0.2">
      <c r="A113" s="20"/>
      <c r="D113" s="31"/>
      <c r="E113" s="32"/>
      <c r="F113" s="32"/>
    </row>
    <row r="114" spans="1:6" ht="14.1" customHeight="1" x14ac:dyDescent="0.2">
      <c r="A114" s="20"/>
      <c r="D114" s="31"/>
      <c r="E114" s="32"/>
      <c r="F114" s="32"/>
    </row>
    <row r="115" spans="1:6" ht="14.1" customHeight="1" x14ac:dyDescent="0.2">
      <c r="A115" s="20"/>
      <c r="D115" s="31"/>
      <c r="E115" s="32"/>
      <c r="F115" s="32"/>
    </row>
    <row r="116" spans="1:6" ht="14.1" customHeight="1" x14ac:dyDescent="0.2">
      <c r="A116" s="20"/>
      <c r="D116" s="31"/>
      <c r="E116" s="32"/>
      <c r="F116" s="32"/>
    </row>
    <row r="117" spans="1:6" ht="14.1" customHeight="1" x14ac:dyDescent="0.2">
      <c r="A117" s="20"/>
      <c r="D117" s="31"/>
      <c r="E117" s="32"/>
      <c r="F117" s="32"/>
    </row>
    <row r="118" spans="1:6" ht="14.1" customHeight="1" x14ac:dyDescent="0.2">
      <c r="A118" s="20"/>
      <c r="D118" s="31"/>
      <c r="E118" s="32"/>
      <c r="F118" s="32"/>
    </row>
    <row r="119" spans="1:6" ht="14.1" customHeight="1" x14ac:dyDescent="0.2">
      <c r="A119" s="20"/>
      <c r="D119" s="31"/>
      <c r="E119" s="32"/>
      <c r="F119" s="32"/>
    </row>
    <row r="120" spans="1:6" ht="14.1" customHeight="1" x14ac:dyDescent="0.2">
      <c r="A120" s="20"/>
      <c r="D120" s="31"/>
      <c r="E120" s="32"/>
      <c r="F120" s="32"/>
    </row>
    <row r="121" spans="1:6" ht="14.1" customHeight="1" x14ac:dyDescent="0.2">
      <c r="A121" s="20"/>
      <c r="D121" s="31"/>
      <c r="E121" s="32"/>
      <c r="F121" s="32"/>
    </row>
    <row r="122" spans="1:6" ht="14.1" customHeight="1" x14ac:dyDescent="0.2">
      <c r="A122" s="20"/>
      <c r="D122" s="31"/>
      <c r="E122" s="32"/>
      <c r="F122" s="32"/>
    </row>
    <row r="123" spans="1:6" ht="14.1" customHeight="1" x14ac:dyDescent="0.2">
      <c r="A123" s="20"/>
      <c r="D123" s="31"/>
      <c r="E123" s="32"/>
      <c r="F123" s="32"/>
    </row>
    <row r="124" spans="1:6" ht="14.1" customHeight="1" x14ac:dyDescent="0.2">
      <c r="A124" s="20"/>
      <c r="D124" s="31"/>
      <c r="E124" s="32"/>
      <c r="F124" s="32"/>
    </row>
    <row r="125" spans="1:6" ht="14.1" customHeight="1" x14ac:dyDescent="0.2">
      <c r="A125" s="20"/>
      <c r="D125" s="31"/>
      <c r="E125" s="32"/>
      <c r="F125" s="32"/>
    </row>
    <row r="126" spans="1:6" ht="14.1" customHeight="1" x14ac:dyDescent="0.2">
      <c r="A126" s="20"/>
      <c r="D126" s="31"/>
      <c r="E126" s="32"/>
      <c r="F126" s="32"/>
    </row>
    <row r="127" spans="1:6" ht="14.1" customHeight="1" x14ac:dyDescent="0.2">
      <c r="A127" s="20"/>
      <c r="D127" s="31"/>
      <c r="E127" s="32"/>
      <c r="F127" s="32"/>
    </row>
    <row r="128" spans="1:6" ht="14.1" customHeight="1" x14ac:dyDescent="0.2">
      <c r="A128" s="20"/>
      <c r="D128" s="31"/>
      <c r="E128" s="32"/>
      <c r="F128" s="32"/>
    </row>
    <row r="129" spans="1:6" ht="14.1" customHeight="1" x14ac:dyDescent="0.2">
      <c r="A129" s="20"/>
      <c r="D129" s="31"/>
      <c r="E129" s="32"/>
      <c r="F129" s="32"/>
    </row>
    <row r="130" spans="1:6" ht="14.1" customHeight="1" x14ac:dyDescent="0.2">
      <c r="A130" s="20"/>
      <c r="D130" s="31"/>
      <c r="E130" s="32"/>
      <c r="F130" s="32"/>
    </row>
    <row r="131" spans="1:6" ht="14.1" customHeight="1" x14ac:dyDescent="0.2">
      <c r="A131" s="20"/>
      <c r="D131" s="31"/>
      <c r="E131" s="32"/>
      <c r="F131" s="32"/>
    </row>
    <row r="132" spans="1:6" ht="14.1" customHeight="1" x14ac:dyDescent="0.2">
      <c r="A132" s="20"/>
      <c r="D132" s="31"/>
      <c r="E132" s="32"/>
      <c r="F132" s="32"/>
    </row>
    <row r="133" spans="1:6" ht="14.1" customHeight="1" x14ac:dyDescent="0.2">
      <c r="A133" s="20"/>
      <c r="D133" s="31"/>
      <c r="E133" s="32"/>
      <c r="F133" s="32"/>
    </row>
    <row r="134" spans="1:6" ht="14.1" customHeight="1" x14ac:dyDescent="0.2">
      <c r="A134" s="20"/>
      <c r="D134" s="31"/>
      <c r="E134" s="32"/>
      <c r="F134" s="32"/>
    </row>
    <row r="135" spans="1:6" ht="14.1" customHeight="1" x14ac:dyDescent="0.2">
      <c r="A135" s="20"/>
      <c r="D135" s="31"/>
      <c r="E135" s="32"/>
      <c r="F135" s="32"/>
    </row>
    <row r="136" spans="1:6" ht="14.1" customHeight="1" x14ac:dyDescent="0.2">
      <c r="A136" s="20"/>
      <c r="D136" s="31"/>
      <c r="E136" s="32"/>
      <c r="F136" s="32"/>
    </row>
    <row r="137" spans="1:6" ht="14.1" customHeight="1" x14ac:dyDescent="0.2">
      <c r="A137" s="20"/>
      <c r="D137" s="31"/>
      <c r="E137" s="32"/>
      <c r="F137" s="32"/>
    </row>
    <row r="138" spans="1:6" ht="14.1" customHeight="1" x14ac:dyDescent="0.2">
      <c r="A138" s="20"/>
      <c r="D138" s="31"/>
      <c r="E138" s="32"/>
      <c r="F138" s="32"/>
    </row>
    <row r="139" spans="1:6" ht="14.1" customHeight="1" x14ac:dyDescent="0.2">
      <c r="A139" s="20"/>
      <c r="D139" s="31"/>
      <c r="E139" s="32"/>
      <c r="F139" s="32"/>
    </row>
    <row r="140" spans="1:6" ht="14.1" customHeight="1" x14ac:dyDescent="0.2">
      <c r="A140" s="20"/>
      <c r="D140" s="31"/>
      <c r="E140" s="32"/>
      <c r="F140" s="32"/>
    </row>
    <row r="141" spans="1:6" ht="14.1" customHeight="1" x14ac:dyDescent="0.2">
      <c r="A141" s="20"/>
      <c r="D141" s="31"/>
      <c r="E141" s="32"/>
      <c r="F141" s="32"/>
    </row>
    <row r="142" spans="1:6" ht="14.1" customHeight="1" x14ac:dyDescent="0.2">
      <c r="A142" s="20"/>
      <c r="D142" s="31"/>
      <c r="E142" s="32"/>
      <c r="F142" s="32"/>
    </row>
    <row r="143" spans="1:6" ht="14.1" customHeight="1" x14ac:dyDescent="0.2">
      <c r="A143" s="20"/>
      <c r="D143" s="31"/>
      <c r="E143" s="32"/>
      <c r="F143" s="32"/>
    </row>
    <row r="144" spans="1:6" ht="14.1" customHeight="1" x14ac:dyDescent="0.2">
      <c r="A144" s="20"/>
      <c r="D144" s="31"/>
      <c r="E144" s="32"/>
      <c r="F144" s="32"/>
    </row>
    <row r="145" spans="1:6" ht="14.1" customHeight="1" x14ac:dyDescent="0.2">
      <c r="A145" s="20"/>
      <c r="D145" s="31"/>
      <c r="E145" s="32"/>
      <c r="F145" s="32"/>
    </row>
    <row r="146" spans="1:6" ht="14.1" customHeight="1" x14ac:dyDescent="0.2">
      <c r="A146" s="20"/>
      <c r="D146" s="31"/>
      <c r="E146" s="32"/>
      <c r="F146" s="32"/>
    </row>
    <row r="147" spans="1:6" ht="14.1" customHeight="1" x14ac:dyDescent="0.2">
      <c r="A147" s="20"/>
      <c r="D147" s="31"/>
      <c r="E147" s="32"/>
      <c r="F147" s="32"/>
    </row>
    <row r="148" spans="1:6" ht="14.1" customHeight="1" x14ac:dyDescent="0.2">
      <c r="A148" s="20"/>
      <c r="D148" s="31"/>
      <c r="E148" s="32"/>
      <c r="F148" s="32"/>
    </row>
    <row r="149" spans="1:6" ht="14.1" customHeight="1" x14ac:dyDescent="0.2">
      <c r="A149" s="20"/>
      <c r="D149" s="31"/>
      <c r="E149" s="32"/>
      <c r="F149" s="32"/>
    </row>
    <row r="150" spans="1:6" ht="14.1" customHeight="1" x14ac:dyDescent="0.2">
      <c r="A150" s="20"/>
      <c r="D150" s="31"/>
      <c r="E150" s="32"/>
      <c r="F150" s="32"/>
    </row>
    <row r="151" spans="1:6" ht="14.1" customHeight="1" x14ac:dyDescent="0.2">
      <c r="A151" s="20"/>
      <c r="D151" s="31"/>
      <c r="E151" s="32"/>
      <c r="F151" s="32"/>
    </row>
    <row r="152" spans="1:6" ht="14.1" customHeight="1" x14ac:dyDescent="0.2">
      <c r="A152" s="20"/>
      <c r="D152" s="31"/>
      <c r="E152" s="32"/>
      <c r="F152" s="32"/>
    </row>
    <row r="153" spans="1:6" ht="14.1" customHeight="1" x14ac:dyDescent="0.2">
      <c r="A153" s="20"/>
      <c r="D153" s="31"/>
      <c r="E153" s="32"/>
      <c r="F153" s="32"/>
    </row>
    <row r="154" spans="1:6" ht="14.1" customHeight="1" x14ac:dyDescent="0.2">
      <c r="A154" s="20"/>
      <c r="D154" s="31"/>
      <c r="E154" s="32"/>
      <c r="F154" s="32"/>
    </row>
    <row r="155" spans="1:6" ht="14.1" customHeight="1" x14ac:dyDescent="0.2">
      <c r="A155" s="20"/>
      <c r="D155" s="31"/>
      <c r="E155" s="32"/>
      <c r="F155" s="32"/>
    </row>
    <row r="156" spans="1:6" ht="14.1" customHeight="1" x14ac:dyDescent="0.2">
      <c r="A156" s="20"/>
      <c r="D156" s="31"/>
      <c r="E156" s="32"/>
      <c r="F156" s="32"/>
    </row>
    <row r="157" spans="1:6" ht="14.1" customHeight="1" x14ac:dyDescent="0.2">
      <c r="A157" s="20"/>
      <c r="D157" s="31"/>
      <c r="E157" s="32"/>
      <c r="F157" s="32"/>
    </row>
    <row r="158" spans="1:6" ht="14.1" customHeight="1" x14ac:dyDescent="0.2">
      <c r="A158" s="20"/>
      <c r="D158" s="31"/>
      <c r="E158" s="32"/>
      <c r="F158" s="32"/>
    </row>
    <row r="159" spans="1:6" ht="14.1" customHeight="1" x14ac:dyDescent="0.2">
      <c r="A159" s="20"/>
      <c r="D159" s="31"/>
      <c r="E159" s="32"/>
      <c r="F159" s="32"/>
    </row>
    <row r="160" spans="1:6" ht="14.1" customHeight="1" x14ac:dyDescent="0.2">
      <c r="A160" s="20"/>
      <c r="D160" s="31"/>
      <c r="E160" s="32"/>
      <c r="F160" s="32"/>
    </row>
    <row r="161" spans="1:6" ht="14.1" customHeight="1" x14ac:dyDescent="0.2">
      <c r="A161" s="20"/>
      <c r="D161" s="31"/>
      <c r="E161" s="32"/>
      <c r="F161" s="32"/>
    </row>
    <row r="162" spans="1:6" ht="14.1" customHeight="1" x14ac:dyDescent="0.2">
      <c r="A162" s="20"/>
      <c r="D162" s="31"/>
      <c r="E162" s="32"/>
      <c r="F162" s="32"/>
    </row>
    <row r="163" spans="1:6" ht="14.1" customHeight="1" x14ac:dyDescent="0.2">
      <c r="A163" s="20"/>
      <c r="D163" s="31"/>
      <c r="E163" s="32"/>
      <c r="F163" s="32"/>
    </row>
    <row r="164" spans="1:6" ht="14.1" customHeight="1" x14ac:dyDescent="0.2">
      <c r="A164" s="20"/>
      <c r="D164" s="31"/>
      <c r="E164" s="32"/>
      <c r="F164" s="32"/>
    </row>
    <row r="165" spans="1:6" ht="14.1" customHeight="1" x14ac:dyDescent="0.2">
      <c r="A165" s="20"/>
      <c r="D165" s="31"/>
      <c r="E165" s="32"/>
      <c r="F165" s="32"/>
    </row>
    <row r="166" spans="1:6" ht="14.1" customHeight="1" x14ac:dyDescent="0.2">
      <c r="A166" s="20"/>
      <c r="D166" s="31"/>
      <c r="E166" s="32"/>
      <c r="F166" s="32"/>
    </row>
    <row r="167" spans="1:6" ht="14.1" customHeight="1" x14ac:dyDescent="0.2">
      <c r="A167" s="20"/>
      <c r="D167" s="31"/>
      <c r="E167" s="32"/>
      <c r="F167" s="32"/>
    </row>
    <row r="168" spans="1:6" ht="14.1" customHeight="1" x14ac:dyDescent="0.2">
      <c r="A168" s="20"/>
      <c r="D168" s="31"/>
      <c r="E168" s="32"/>
      <c r="F168" s="32"/>
    </row>
    <row r="169" spans="1:6" ht="14.1" customHeight="1" x14ac:dyDescent="0.2">
      <c r="A169" s="20"/>
      <c r="D169" s="31"/>
      <c r="E169" s="32"/>
      <c r="F169" s="32"/>
    </row>
    <row r="170" spans="1:6" ht="14.1" customHeight="1" x14ac:dyDescent="0.2">
      <c r="A170" s="20"/>
      <c r="D170" s="31"/>
      <c r="E170" s="32"/>
      <c r="F170" s="32"/>
    </row>
    <row r="171" spans="1:6" ht="14.1" customHeight="1" x14ac:dyDescent="0.2">
      <c r="A171" s="20"/>
      <c r="D171" s="31"/>
      <c r="E171" s="32"/>
      <c r="F171" s="32"/>
    </row>
    <row r="172" spans="1:6" ht="14.1" customHeight="1" x14ac:dyDescent="0.2">
      <c r="A172" s="20"/>
      <c r="D172" s="31"/>
      <c r="E172" s="32"/>
      <c r="F172" s="32"/>
    </row>
    <row r="173" spans="1:6" ht="14.1" customHeight="1" x14ac:dyDescent="0.2">
      <c r="A173" s="20"/>
      <c r="D173" s="31"/>
      <c r="E173" s="32"/>
      <c r="F173" s="32"/>
    </row>
    <row r="174" spans="1:6" ht="14.1" customHeight="1" x14ac:dyDescent="0.2">
      <c r="A174" s="20"/>
      <c r="D174" s="31"/>
      <c r="E174" s="32"/>
      <c r="F174" s="32"/>
    </row>
    <row r="175" spans="1:6" ht="14.1" customHeight="1" x14ac:dyDescent="0.2">
      <c r="A175" s="20"/>
      <c r="D175" s="31"/>
      <c r="E175" s="32"/>
      <c r="F175" s="32"/>
    </row>
    <row r="176" spans="1:6" ht="14.1" customHeight="1" x14ac:dyDescent="0.2">
      <c r="A176" s="20"/>
      <c r="D176" s="31"/>
      <c r="E176" s="32"/>
      <c r="F176" s="32"/>
    </row>
    <row r="177" spans="1:6" ht="14.1" customHeight="1" x14ac:dyDescent="0.2">
      <c r="A177" s="20"/>
      <c r="D177" s="31"/>
      <c r="E177" s="32"/>
      <c r="F177" s="32"/>
    </row>
    <row r="178" spans="1:6" ht="14.1" customHeight="1" x14ac:dyDescent="0.2">
      <c r="A178" s="20"/>
      <c r="D178" s="31"/>
      <c r="E178" s="32"/>
      <c r="F178" s="32"/>
    </row>
    <row r="179" spans="1:6" ht="14.1" customHeight="1" x14ac:dyDescent="0.2">
      <c r="A179" s="20"/>
      <c r="D179" s="31"/>
      <c r="E179" s="32"/>
      <c r="F179" s="32"/>
    </row>
    <row r="180" spans="1:6" ht="14.1" customHeight="1" x14ac:dyDescent="0.2">
      <c r="A180" s="20"/>
      <c r="D180" s="31"/>
      <c r="E180" s="32"/>
      <c r="F180" s="32"/>
    </row>
    <row r="181" spans="1:6" ht="14.1" customHeight="1" x14ac:dyDescent="0.2">
      <c r="A181" s="20"/>
      <c r="D181" s="31"/>
      <c r="E181" s="32"/>
      <c r="F181" s="32"/>
    </row>
    <row r="182" spans="1:6" ht="14.1" customHeight="1" x14ac:dyDescent="0.2">
      <c r="A182" s="20"/>
      <c r="D182" s="31"/>
      <c r="E182" s="32"/>
      <c r="F182" s="32"/>
    </row>
    <row r="183" spans="1:6" ht="14.1" customHeight="1" x14ac:dyDescent="0.2">
      <c r="A183" s="20"/>
      <c r="D183" s="31"/>
      <c r="E183" s="32"/>
      <c r="F183" s="32"/>
    </row>
    <row r="184" spans="1:6" ht="14.1" customHeight="1" x14ac:dyDescent="0.2">
      <c r="A184" s="20"/>
      <c r="D184" s="31"/>
      <c r="E184" s="32"/>
      <c r="F184" s="32"/>
    </row>
    <row r="185" spans="1:6" ht="14.1" customHeight="1" x14ac:dyDescent="0.2">
      <c r="A185" s="20"/>
      <c r="D185" s="31"/>
      <c r="E185" s="32"/>
      <c r="F185" s="32"/>
    </row>
    <row r="186" spans="1:6" ht="14.1" customHeight="1" x14ac:dyDescent="0.2">
      <c r="A186" s="20"/>
      <c r="D186" s="31"/>
      <c r="E186" s="32"/>
      <c r="F186" s="32"/>
    </row>
    <row r="187" spans="1:6" ht="14.1" customHeight="1" x14ac:dyDescent="0.2">
      <c r="A187" s="20"/>
      <c r="D187" s="31"/>
      <c r="E187" s="32"/>
      <c r="F187" s="32"/>
    </row>
    <row r="188" spans="1:6" ht="14.1" customHeight="1" x14ac:dyDescent="0.2">
      <c r="A188" s="20"/>
      <c r="D188" s="31"/>
      <c r="E188" s="32"/>
      <c r="F188" s="32"/>
    </row>
    <row r="189" spans="1:6" ht="14.1" customHeight="1" x14ac:dyDescent="0.2">
      <c r="A189" s="20"/>
      <c r="D189" s="31"/>
      <c r="E189" s="32"/>
      <c r="F189" s="32"/>
    </row>
    <row r="190" spans="1:6" ht="14.1" customHeight="1" x14ac:dyDescent="0.2">
      <c r="A190" s="20"/>
      <c r="D190" s="31"/>
      <c r="E190" s="32"/>
      <c r="F190" s="32"/>
    </row>
    <row r="191" spans="1:6" ht="14.1" customHeight="1" x14ac:dyDescent="0.2">
      <c r="A191" s="20"/>
      <c r="D191" s="31"/>
      <c r="E191" s="32"/>
      <c r="F191" s="32"/>
    </row>
    <row r="192" spans="1:6" ht="14.1" customHeight="1" x14ac:dyDescent="0.2">
      <c r="A192" s="20"/>
      <c r="D192" s="31"/>
      <c r="E192" s="32"/>
      <c r="F192" s="32"/>
    </row>
    <row r="193" spans="1:6" ht="14.1" customHeight="1" x14ac:dyDescent="0.2">
      <c r="A193" s="20"/>
      <c r="D193" s="31"/>
      <c r="E193" s="32"/>
      <c r="F193" s="32"/>
    </row>
    <row r="194" spans="1:6" ht="14.1" customHeight="1" x14ac:dyDescent="0.2">
      <c r="A194" s="20"/>
      <c r="D194" s="31"/>
      <c r="E194" s="32"/>
      <c r="F194" s="32"/>
    </row>
    <row r="195" spans="1:6" ht="14.1" customHeight="1" x14ac:dyDescent="0.2">
      <c r="A195" s="20"/>
      <c r="D195" s="31"/>
      <c r="E195" s="32"/>
      <c r="F195" s="32"/>
    </row>
    <row r="196" spans="1:6" ht="14.1" customHeight="1" x14ac:dyDescent="0.2">
      <c r="A196" s="20"/>
      <c r="D196" s="31"/>
      <c r="E196" s="32"/>
      <c r="F196" s="32"/>
    </row>
    <row r="197" spans="1:6" ht="14.1" customHeight="1" x14ac:dyDescent="0.2">
      <c r="A197" s="20"/>
      <c r="D197" s="31"/>
      <c r="E197" s="32"/>
      <c r="F197" s="32"/>
    </row>
    <row r="198" spans="1:6" ht="14.1" customHeight="1" x14ac:dyDescent="0.2">
      <c r="A198" s="20"/>
      <c r="D198" s="31"/>
      <c r="E198" s="32"/>
      <c r="F198" s="32"/>
    </row>
    <row r="199" spans="1:6" ht="14.1" customHeight="1" x14ac:dyDescent="0.2">
      <c r="A199" s="20"/>
      <c r="D199" s="31"/>
      <c r="E199" s="32"/>
      <c r="F199" s="32"/>
    </row>
    <row r="200" spans="1:6" ht="14.1" customHeight="1" x14ac:dyDescent="0.2">
      <c r="A200" s="20"/>
      <c r="D200" s="31"/>
      <c r="E200" s="32"/>
      <c r="F200" s="32"/>
    </row>
    <row r="201" spans="1:6" ht="14.1" customHeight="1" x14ac:dyDescent="0.2">
      <c r="A201" s="20"/>
      <c r="D201" s="31"/>
      <c r="E201" s="32"/>
      <c r="F201" s="32"/>
    </row>
    <row r="202" spans="1:6" ht="14.1" customHeight="1" x14ac:dyDescent="0.2">
      <c r="A202" s="20"/>
      <c r="D202" s="31"/>
      <c r="E202" s="32"/>
      <c r="F202" s="32"/>
    </row>
    <row r="203" spans="1:6" ht="14.1" customHeight="1" x14ac:dyDescent="0.2">
      <c r="A203" s="20"/>
      <c r="D203" s="31"/>
      <c r="E203" s="32"/>
      <c r="F203" s="32"/>
    </row>
    <row r="204" spans="1:6" ht="14.1" customHeight="1" x14ac:dyDescent="0.2">
      <c r="A204" s="20"/>
      <c r="D204" s="31"/>
      <c r="E204" s="32"/>
      <c r="F204" s="32"/>
    </row>
    <row r="205" spans="1:6" ht="14.1" customHeight="1" x14ac:dyDescent="0.2">
      <c r="A205" s="20"/>
      <c r="D205" s="31"/>
      <c r="E205" s="32"/>
      <c r="F205" s="32"/>
    </row>
    <row r="206" spans="1:6" ht="14.1" customHeight="1" x14ac:dyDescent="0.2">
      <c r="A206" s="20"/>
      <c r="D206" s="31"/>
      <c r="E206" s="32"/>
      <c r="F206" s="32"/>
    </row>
    <row r="207" spans="1:6" ht="14.1" customHeight="1" x14ac:dyDescent="0.2">
      <c r="A207" s="20"/>
      <c r="D207" s="31"/>
      <c r="E207" s="32"/>
      <c r="F207" s="32"/>
    </row>
    <row r="208" spans="1:6" ht="14.1" customHeight="1" x14ac:dyDescent="0.2">
      <c r="A208" s="20"/>
      <c r="D208" s="31"/>
      <c r="E208" s="32"/>
      <c r="F208" s="32"/>
    </row>
    <row r="209" spans="1:6" ht="14.1" customHeight="1" x14ac:dyDescent="0.2">
      <c r="A209" s="20"/>
      <c r="D209" s="31"/>
      <c r="E209" s="32"/>
      <c r="F209" s="32"/>
    </row>
    <row r="210" spans="1:6" ht="14.1" customHeight="1" x14ac:dyDescent="0.2">
      <c r="A210" s="20"/>
      <c r="D210" s="31"/>
      <c r="E210" s="32"/>
      <c r="F210" s="32"/>
    </row>
    <row r="211" spans="1:6" ht="14.1" customHeight="1" x14ac:dyDescent="0.2">
      <c r="A211" s="20"/>
      <c r="D211" s="31"/>
      <c r="E211" s="32"/>
      <c r="F211" s="32"/>
    </row>
    <row r="212" spans="1:6" ht="14.1" customHeight="1" x14ac:dyDescent="0.2">
      <c r="A212" s="20"/>
      <c r="D212" s="31"/>
      <c r="E212" s="32"/>
      <c r="F212" s="32"/>
    </row>
    <row r="213" spans="1:6" ht="14.1" customHeight="1" x14ac:dyDescent="0.2">
      <c r="A213" s="20"/>
      <c r="D213" s="31"/>
      <c r="E213" s="32"/>
      <c r="F213" s="32"/>
    </row>
    <row r="214" spans="1:6" ht="14.1" customHeight="1" x14ac:dyDescent="0.2">
      <c r="A214" s="20"/>
      <c r="D214" s="31"/>
      <c r="E214" s="32"/>
      <c r="F214" s="32"/>
    </row>
    <row r="215" spans="1:6" ht="14.1" customHeight="1" x14ac:dyDescent="0.2">
      <c r="A215" s="20"/>
      <c r="D215" s="31"/>
      <c r="E215" s="32"/>
      <c r="F215" s="32"/>
    </row>
    <row r="216" spans="1:6" ht="14.1" customHeight="1" x14ac:dyDescent="0.2">
      <c r="A216" s="20"/>
      <c r="D216" s="31"/>
      <c r="E216" s="32"/>
      <c r="F216" s="32"/>
    </row>
    <row r="217" spans="1:6" ht="14.1" customHeight="1" x14ac:dyDescent="0.2">
      <c r="A217" s="20"/>
      <c r="D217" s="31"/>
      <c r="E217" s="32"/>
      <c r="F217" s="32"/>
    </row>
    <row r="218" spans="1:6" ht="14.1" customHeight="1" x14ac:dyDescent="0.2">
      <c r="A218" s="20"/>
      <c r="D218" s="31"/>
      <c r="E218" s="32"/>
      <c r="F218" s="32"/>
    </row>
    <row r="219" spans="1:6" ht="14.1" customHeight="1" x14ac:dyDescent="0.2">
      <c r="A219" s="20"/>
      <c r="D219" s="31"/>
      <c r="E219" s="32"/>
      <c r="F219" s="32"/>
    </row>
    <row r="220" spans="1:6" ht="14.1" customHeight="1" x14ac:dyDescent="0.2">
      <c r="A220" s="20"/>
      <c r="D220" s="31"/>
      <c r="E220" s="32"/>
      <c r="F220" s="32"/>
    </row>
    <row r="221" spans="1:6" ht="14.1" customHeight="1" x14ac:dyDescent="0.2">
      <c r="A221" s="20"/>
      <c r="D221" s="31"/>
      <c r="E221" s="32"/>
      <c r="F221" s="32"/>
    </row>
    <row r="222" spans="1:6" ht="14.1" customHeight="1" x14ac:dyDescent="0.2">
      <c r="A222" s="20"/>
      <c r="D222" s="31"/>
      <c r="E222" s="32"/>
      <c r="F222" s="32"/>
    </row>
    <row r="223" spans="1:6" ht="14.1" customHeight="1" x14ac:dyDescent="0.2">
      <c r="A223" s="20"/>
      <c r="D223" s="31"/>
      <c r="E223" s="32"/>
      <c r="F223" s="32"/>
    </row>
    <row r="224" spans="1:6" ht="14.1" customHeight="1" x14ac:dyDescent="0.2">
      <c r="A224" s="20"/>
      <c r="D224" s="31"/>
      <c r="E224" s="32"/>
      <c r="F224" s="32"/>
    </row>
    <row r="225" spans="1:6" ht="14.1" customHeight="1" x14ac:dyDescent="0.2">
      <c r="A225" s="20"/>
      <c r="D225" s="31"/>
      <c r="E225" s="32"/>
      <c r="F225" s="32"/>
    </row>
    <row r="226" spans="1:6" ht="14.1" customHeight="1" x14ac:dyDescent="0.2">
      <c r="A226" s="20"/>
      <c r="D226" s="31"/>
      <c r="E226" s="32"/>
      <c r="F226" s="32"/>
    </row>
    <row r="227" spans="1:6" ht="14.1" customHeight="1" x14ac:dyDescent="0.2">
      <c r="A227" s="20"/>
      <c r="D227" s="31"/>
      <c r="E227" s="32"/>
      <c r="F227" s="32"/>
    </row>
    <row r="228" spans="1:6" ht="14.1" customHeight="1" x14ac:dyDescent="0.2">
      <c r="A228" s="20"/>
      <c r="D228" s="31"/>
      <c r="E228" s="32"/>
      <c r="F228" s="32"/>
    </row>
    <row r="229" spans="1:6" ht="14.1" customHeight="1" x14ac:dyDescent="0.2">
      <c r="A229" s="20"/>
      <c r="D229" s="31"/>
      <c r="E229" s="32"/>
      <c r="F229" s="32"/>
    </row>
    <row r="230" spans="1:6" ht="14.1" customHeight="1" x14ac:dyDescent="0.2">
      <c r="A230" s="20"/>
      <c r="D230" s="31"/>
      <c r="E230" s="32"/>
      <c r="F230" s="32"/>
    </row>
    <row r="231" spans="1:6" ht="14.1" customHeight="1" x14ac:dyDescent="0.2">
      <c r="A231" s="20"/>
      <c r="D231" s="31"/>
      <c r="E231" s="32"/>
      <c r="F231" s="32"/>
    </row>
    <row r="232" spans="1:6" ht="14.1" customHeight="1" x14ac:dyDescent="0.2">
      <c r="A232" s="20"/>
      <c r="D232" s="31"/>
      <c r="E232" s="32"/>
      <c r="F232" s="32"/>
    </row>
    <row r="233" spans="1:6" ht="14.1" customHeight="1" x14ac:dyDescent="0.2">
      <c r="A233" s="20"/>
      <c r="D233" s="31"/>
      <c r="E233" s="32"/>
      <c r="F233" s="32"/>
    </row>
    <row r="234" spans="1:6" ht="14.1" customHeight="1" x14ac:dyDescent="0.2">
      <c r="A234" s="20"/>
      <c r="D234" s="31"/>
      <c r="E234" s="32"/>
      <c r="F234" s="32"/>
    </row>
    <row r="235" spans="1:6" ht="14.1" customHeight="1" x14ac:dyDescent="0.2">
      <c r="A235" s="20"/>
      <c r="D235" s="31"/>
      <c r="E235" s="32"/>
      <c r="F235" s="32"/>
    </row>
    <row r="236" spans="1:6" ht="14.1" customHeight="1" x14ac:dyDescent="0.2">
      <c r="A236" s="20"/>
      <c r="D236" s="31"/>
      <c r="E236" s="32"/>
      <c r="F236" s="32"/>
    </row>
    <row r="237" spans="1:6" ht="14.1" customHeight="1" x14ac:dyDescent="0.2">
      <c r="A237" s="20"/>
      <c r="D237" s="31"/>
      <c r="E237" s="32"/>
      <c r="F237" s="32"/>
    </row>
    <row r="238" spans="1:6" ht="14.1" customHeight="1" x14ac:dyDescent="0.2">
      <c r="A238" s="20"/>
      <c r="D238" s="31"/>
      <c r="E238" s="32"/>
      <c r="F238" s="32"/>
    </row>
    <row r="239" spans="1:6" ht="14.1" customHeight="1" x14ac:dyDescent="0.2">
      <c r="A239" s="20"/>
      <c r="D239" s="31"/>
      <c r="E239" s="32"/>
      <c r="F239" s="32"/>
    </row>
    <row r="240" spans="1:6" ht="14.1" customHeight="1" x14ac:dyDescent="0.2">
      <c r="A240" s="20"/>
      <c r="D240" s="31"/>
      <c r="E240" s="32"/>
      <c r="F240" s="32"/>
    </row>
    <row r="241" spans="1:6" ht="14.1" customHeight="1" x14ac:dyDescent="0.2">
      <c r="A241" s="20"/>
      <c r="D241" s="31"/>
      <c r="E241" s="32"/>
      <c r="F241" s="32"/>
    </row>
    <row r="242" spans="1:6" ht="14.1" customHeight="1" x14ac:dyDescent="0.2">
      <c r="A242" s="20"/>
      <c r="D242" s="31"/>
      <c r="E242" s="32"/>
      <c r="F242" s="32"/>
    </row>
    <row r="243" spans="1:6" ht="14.1" customHeight="1" x14ac:dyDescent="0.2">
      <c r="A243" s="20"/>
      <c r="D243" s="31"/>
      <c r="E243" s="32"/>
      <c r="F243" s="32"/>
    </row>
    <row r="244" spans="1:6" ht="14.1" customHeight="1" x14ac:dyDescent="0.2">
      <c r="A244" s="20"/>
      <c r="D244" s="31"/>
      <c r="E244" s="32"/>
      <c r="F244" s="32"/>
    </row>
    <row r="245" spans="1:6" ht="14.1" customHeight="1" x14ac:dyDescent="0.2">
      <c r="A245" s="20"/>
      <c r="D245" s="31"/>
      <c r="E245" s="32"/>
      <c r="F245" s="32"/>
    </row>
    <row r="246" spans="1:6" ht="14.1" customHeight="1" x14ac:dyDescent="0.2">
      <c r="A246" s="20"/>
      <c r="D246" s="31"/>
      <c r="E246" s="32"/>
      <c r="F246" s="32"/>
    </row>
    <row r="247" spans="1:6" ht="14.1" customHeight="1" x14ac:dyDescent="0.2">
      <c r="A247" s="20"/>
      <c r="D247" s="31"/>
      <c r="E247" s="32"/>
      <c r="F247" s="32"/>
    </row>
    <row r="248" spans="1:6" ht="14.1" customHeight="1" x14ac:dyDescent="0.2">
      <c r="A248" s="20"/>
      <c r="D248" s="31"/>
      <c r="E248" s="32"/>
      <c r="F248" s="32"/>
    </row>
    <row r="249" spans="1:6" ht="14.1" customHeight="1" x14ac:dyDescent="0.2">
      <c r="A249" s="20"/>
      <c r="D249" s="31"/>
      <c r="E249" s="32"/>
      <c r="F249" s="32"/>
    </row>
    <row r="250" spans="1:6" ht="14.1" customHeight="1" x14ac:dyDescent="0.2">
      <c r="A250" s="20"/>
      <c r="D250" s="31"/>
      <c r="E250" s="32"/>
      <c r="F250" s="32"/>
    </row>
    <row r="251" spans="1:6" ht="14.1" customHeight="1" x14ac:dyDescent="0.2">
      <c r="A251" s="20"/>
      <c r="D251" s="31"/>
      <c r="E251" s="32"/>
      <c r="F251" s="32"/>
    </row>
    <row r="252" spans="1:6" ht="14.1" customHeight="1" x14ac:dyDescent="0.2">
      <c r="A252" s="20"/>
      <c r="D252" s="31"/>
      <c r="E252" s="32"/>
      <c r="F252" s="32"/>
    </row>
    <row r="253" spans="1:6" ht="14.1" customHeight="1" x14ac:dyDescent="0.2">
      <c r="A253" s="20"/>
      <c r="D253" s="31"/>
      <c r="E253" s="32"/>
      <c r="F253" s="32"/>
    </row>
    <row r="254" spans="1:6" ht="14.1" customHeight="1" x14ac:dyDescent="0.2">
      <c r="A254" s="20"/>
      <c r="D254" s="31"/>
      <c r="E254" s="32"/>
      <c r="F254" s="32"/>
    </row>
    <row r="255" spans="1:6" ht="14.1" customHeight="1" x14ac:dyDescent="0.2">
      <c r="A255" s="20"/>
      <c r="D255" s="31"/>
      <c r="E255" s="32"/>
      <c r="F255" s="32"/>
    </row>
    <row r="256" spans="1:6" ht="14.1" customHeight="1" x14ac:dyDescent="0.2">
      <c r="A256" s="20"/>
      <c r="D256" s="31"/>
      <c r="E256" s="32"/>
      <c r="F256" s="32"/>
    </row>
    <row r="257" spans="1:6" ht="14.1" customHeight="1" x14ac:dyDescent="0.2">
      <c r="A257" s="20"/>
      <c r="D257" s="31"/>
      <c r="E257" s="32"/>
      <c r="F257" s="32"/>
    </row>
    <row r="258" spans="1:6" ht="14.1" customHeight="1" x14ac:dyDescent="0.2">
      <c r="A258" s="20"/>
      <c r="D258" s="31"/>
      <c r="E258" s="32"/>
      <c r="F258" s="32"/>
    </row>
    <row r="259" spans="1:6" ht="14.1" customHeight="1" x14ac:dyDescent="0.2">
      <c r="A259" s="20"/>
      <c r="D259" s="31"/>
      <c r="E259" s="32"/>
      <c r="F259" s="32"/>
    </row>
    <row r="260" spans="1:6" ht="14.1" customHeight="1" x14ac:dyDescent="0.2">
      <c r="A260" s="20"/>
      <c r="D260" s="31"/>
      <c r="E260" s="32"/>
      <c r="F260" s="32"/>
    </row>
    <row r="261" spans="1:6" ht="14.1" customHeight="1" x14ac:dyDescent="0.2">
      <c r="A261" s="20"/>
      <c r="D261" s="31"/>
      <c r="E261" s="32"/>
      <c r="F261" s="32"/>
    </row>
    <row r="262" spans="1:6" ht="14.1" customHeight="1" x14ac:dyDescent="0.2">
      <c r="A262" s="20"/>
      <c r="D262" s="31"/>
      <c r="E262" s="32"/>
      <c r="F262" s="32"/>
    </row>
    <row r="263" spans="1:6" ht="14.1" customHeight="1" x14ac:dyDescent="0.2">
      <c r="A263" s="20"/>
      <c r="D263" s="31"/>
      <c r="E263" s="32"/>
      <c r="F263" s="32"/>
    </row>
    <row r="264" spans="1:6" ht="14.1" customHeight="1" x14ac:dyDescent="0.2">
      <c r="A264" s="20"/>
      <c r="D264" s="31"/>
      <c r="E264" s="32"/>
      <c r="F264" s="32"/>
    </row>
    <row r="265" spans="1:6" ht="14.1" customHeight="1" x14ac:dyDescent="0.2">
      <c r="A265" s="20"/>
      <c r="D265" s="31"/>
      <c r="E265" s="32"/>
      <c r="F265" s="32"/>
    </row>
    <row r="266" spans="1:6" ht="14.1" customHeight="1" x14ac:dyDescent="0.2">
      <c r="A266" s="20"/>
      <c r="D266" s="31"/>
      <c r="E266" s="32"/>
      <c r="F266" s="32"/>
    </row>
    <row r="267" spans="1:6" ht="14.1" customHeight="1" x14ac:dyDescent="0.2">
      <c r="A267" s="20"/>
      <c r="D267" s="31"/>
      <c r="E267" s="32"/>
      <c r="F267" s="32"/>
    </row>
    <row r="268" spans="1:6" ht="14.1" customHeight="1" x14ac:dyDescent="0.2">
      <c r="A268" s="20"/>
      <c r="D268" s="31"/>
      <c r="E268" s="32"/>
      <c r="F268" s="32"/>
    </row>
    <row r="269" spans="1:6" ht="14.1" customHeight="1" x14ac:dyDescent="0.2">
      <c r="A269" s="20"/>
      <c r="D269" s="31"/>
      <c r="E269" s="32"/>
      <c r="F269" s="32"/>
    </row>
    <row r="270" spans="1:6" ht="14.1" customHeight="1" x14ac:dyDescent="0.2">
      <c r="A270" s="20"/>
      <c r="D270" s="31"/>
      <c r="E270" s="32"/>
      <c r="F270" s="32"/>
    </row>
    <row r="271" spans="1:6" ht="14.1" customHeight="1" x14ac:dyDescent="0.2">
      <c r="A271" s="20"/>
      <c r="D271" s="31"/>
      <c r="E271" s="32"/>
      <c r="F271" s="32"/>
    </row>
    <row r="272" spans="1:6" ht="14.1" customHeight="1" x14ac:dyDescent="0.2">
      <c r="A272" s="20"/>
      <c r="D272" s="31"/>
      <c r="E272" s="32"/>
      <c r="F272" s="32"/>
    </row>
    <row r="273" spans="1:6" ht="14.1" customHeight="1" x14ac:dyDescent="0.2">
      <c r="A273" s="20"/>
      <c r="D273" s="31"/>
      <c r="E273" s="32"/>
      <c r="F273" s="32"/>
    </row>
    <row r="274" spans="1:6" ht="14.1" customHeight="1" x14ac:dyDescent="0.2">
      <c r="A274" s="20"/>
      <c r="D274" s="31"/>
      <c r="E274" s="32"/>
      <c r="F274" s="32"/>
    </row>
    <row r="275" spans="1:6" ht="14.1" customHeight="1" x14ac:dyDescent="0.2">
      <c r="A275" s="20"/>
      <c r="D275" s="31"/>
      <c r="E275" s="32"/>
      <c r="F275" s="32"/>
    </row>
    <row r="276" spans="1:6" ht="14.1" customHeight="1" x14ac:dyDescent="0.2">
      <c r="A276" s="20"/>
      <c r="D276" s="31"/>
      <c r="E276" s="32"/>
      <c r="F276" s="32"/>
    </row>
    <row r="277" spans="1:6" ht="14.1" customHeight="1" x14ac:dyDescent="0.2">
      <c r="A277" s="20"/>
    </row>
    <row r="278" spans="1:6" ht="14.1" customHeight="1" x14ac:dyDescent="0.2"/>
    <row r="279" spans="1:6" ht="14.1" customHeight="1" x14ac:dyDescent="0.2"/>
    <row r="280" spans="1:6" ht="14.1" customHeight="1" x14ac:dyDescent="0.2"/>
    <row r="281" spans="1:6" ht="14.1" customHeight="1" x14ac:dyDescent="0.2"/>
    <row r="282" spans="1:6" ht="14.1" customHeight="1" x14ac:dyDescent="0.2"/>
    <row r="283" spans="1:6" ht="14.1" customHeight="1" x14ac:dyDescent="0.2"/>
    <row r="284" spans="1:6" ht="14.1" customHeight="1" x14ac:dyDescent="0.2"/>
    <row r="285" spans="1:6" ht="14.1" customHeight="1" x14ac:dyDescent="0.2"/>
    <row r="286" spans="1:6" ht="14.1" customHeight="1" x14ac:dyDescent="0.2"/>
    <row r="287" spans="1:6" ht="14.1" customHeight="1" x14ac:dyDescent="0.2"/>
    <row r="288" spans="1:6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  <row r="395" ht="14.1" customHeight="1" x14ac:dyDescent="0.2"/>
    <row r="396" ht="14.1" customHeight="1" x14ac:dyDescent="0.2"/>
    <row r="397" ht="14.1" customHeight="1" x14ac:dyDescent="0.2"/>
    <row r="398" ht="14.1" customHeight="1" x14ac:dyDescent="0.2"/>
    <row r="399" ht="14.1" customHeight="1" x14ac:dyDescent="0.2"/>
    <row r="400" ht="14.1" customHeight="1" x14ac:dyDescent="0.2"/>
    <row r="401" ht="14.1" customHeight="1" x14ac:dyDescent="0.2"/>
    <row r="402" ht="14.1" customHeight="1" x14ac:dyDescent="0.2"/>
    <row r="403" ht="14.1" customHeight="1" x14ac:dyDescent="0.2"/>
    <row r="404" ht="14.1" customHeight="1" x14ac:dyDescent="0.2"/>
    <row r="405" ht="14.1" customHeight="1" x14ac:dyDescent="0.2"/>
    <row r="406" ht="14.1" customHeight="1" x14ac:dyDescent="0.2"/>
    <row r="407" ht="14.1" customHeight="1" x14ac:dyDescent="0.2"/>
    <row r="408" ht="14.1" customHeight="1" x14ac:dyDescent="0.2"/>
    <row r="409" ht="14.1" customHeight="1" x14ac:dyDescent="0.2"/>
    <row r="410" ht="14.1" customHeight="1" x14ac:dyDescent="0.2"/>
    <row r="411" ht="14.1" customHeight="1" x14ac:dyDescent="0.2"/>
    <row r="412" ht="14.1" customHeight="1" x14ac:dyDescent="0.2"/>
    <row r="413" ht="14.1" customHeight="1" x14ac:dyDescent="0.2"/>
    <row r="414" ht="14.1" customHeight="1" x14ac:dyDescent="0.2"/>
    <row r="415" ht="14.1" customHeight="1" x14ac:dyDescent="0.2"/>
    <row r="416" ht="14.1" customHeight="1" x14ac:dyDescent="0.2"/>
    <row r="417" ht="14.1" customHeight="1" x14ac:dyDescent="0.2"/>
    <row r="418" ht="14.1" customHeight="1" x14ac:dyDescent="0.2"/>
    <row r="419" ht="14.1" customHeight="1" x14ac:dyDescent="0.2"/>
    <row r="420" ht="14.1" customHeight="1" x14ac:dyDescent="0.2"/>
    <row r="421" ht="14.1" customHeight="1" x14ac:dyDescent="0.2"/>
    <row r="422" ht="14.1" customHeight="1" x14ac:dyDescent="0.2"/>
    <row r="423" ht="14.1" customHeight="1" x14ac:dyDescent="0.2"/>
    <row r="424" ht="14.1" customHeight="1" x14ac:dyDescent="0.2"/>
    <row r="425" ht="14.1" customHeight="1" x14ac:dyDescent="0.2"/>
    <row r="426" ht="14.1" customHeight="1" x14ac:dyDescent="0.2"/>
    <row r="427" ht="14.1" customHeight="1" x14ac:dyDescent="0.2"/>
    <row r="428" ht="14.1" customHeight="1" x14ac:dyDescent="0.2"/>
    <row r="429" ht="14.1" customHeight="1" x14ac:dyDescent="0.2"/>
    <row r="430" ht="14.1" customHeight="1" x14ac:dyDescent="0.2"/>
    <row r="431" ht="14.1" customHeight="1" x14ac:dyDescent="0.2"/>
    <row r="432" ht="14.1" customHeight="1" x14ac:dyDescent="0.2"/>
    <row r="433" ht="14.1" customHeight="1" x14ac:dyDescent="0.2"/>
    <row r="434" ht="14.1" customHeight="1" x14ac:dyDescent="0.2"/>
    <row r="435" ht="14.1" customHeight="1" x14ac:dyDescent="0.2"/>
    <row r="436" ht="14.1" customHeight="1" x14ac:dyDescent="0.2"/>
    <row r="437" ht="14.1" customHeight="1" x14ac:dyDescent="0.2"/>
    <row r="438" ht="14.1" customHeight="1" x14ac:dyDescent="0.2"/>
    <row r="439" ht="14.1" customHeight="1" x14ac:dyDescent="0.2"/>
    <row r="440" ht="14.1" customHeight="1" x14ac:dyDescent="0.2"/>
    <row r="441" ht="14.1" customHeight="1" x14ac:dyDescent="0.2"/>
    <row r="442" ht="14.1" customHeight="1" x14ac:dyDescent="0.2"/>
    <row r="443" ht="14.1" customHeight="1" x14ac:dyDescent="0.2"/>
    <row r="444" ht="14.1" customHeight="1" x14ac:dyDescent="0.2"/>
    <row r="445" ht="14.1" customHeight="1" x14ac:dyDescent="0.2"/>
    <row r="446" ht="14.1" customHeight="1" x14ac:dyDescent="0.2"/>
    <row r="447" ht="14.1" customHeight="1" x14ac:dyDescent="0.2"/>
    <row r="448" ht="14.1" customHeight="1" x14ac:dyDescent="0.2"/>
    <row r="449" ht="14.1" customHeight="1" x14ac:dyDescent="0.2"/>
    <row r="450" ht="14.1" customHeight="1" x14ac:dyDescent="0.2"/>
    <row r="451" ht="14.1" customHeight="1" x14ac:dyDescent="0.2"/>
    <row r="452" ht="14.1" customHeight="1" x14ac:dyDescent="0.2"/>
    <row r="453" ht="14.1" customHeight="1" x14ac:dyDescent="0.2"/>
    <row r="454" ht="14.1" customHeight="1" x14ac:dyDescent="0.2"/>
    <row r="455" ht="14.1" customHeight="1" x14ac:dyDescent="0.2"/>
    <row r="456" ht="14.1" customHeight="1" x14ac:dyDescent="0.2"/>
    <row r="457" ht="14.1" customHeight="1" x14ac:dyDescent="0.2"/>
    <row r="458" ht="14.1" customHeight="1" x14ac:dyDescent="0.2"/>
    <row r="459" ht="14.1" customHeight="1" x14ac:dyDescent="0.2"/>
    <row r="460" ht="14.1" customHeight="1" x14ac:dyDescent="0.2"/>
    <row r="461" ht="14.1" customHeight="1" x14ac:dyDescent="0.2"/>
    <row r="462" ht="14.1" customHeight="1" x14ac:dyDescent="0.2"/>
    <row r="463" ht="14.1" customHeight="1" x14ac:dyDescent="0.2"/>
    <row r="464" ht="14.1" customHeight="1" x14ac:dyDescent="0.2"/>
    <row r="465" ht="14.1" customHeight="1" x14ac:dyDescent="0.2"/>
    <row r="466" ht="14.1" customHeight="1" x14ac:dyDescent="0.2"/>
    <row r="467" ht="14.1" customHeight="1" x14ac:dyDescent="0.2"/>
    <row r="468" ht="14.1" customHeight="1" x14ac:dyDescent="0.2"/>
    <row r="469" ht="14.1" customHeight="1" x14ac:dyDescent="0.2"/>
    <row r="470" ht="14.1" customHeight="1" x14ac:dyDescent="0.2"/>
    <row r="471" ht="14.1" customHeight="1" x14ac:dyDescent="0.2"/>
    <row r="472" ht="14.1" customHeight="1" x14ac:dyDescent="0.2"/>
    <row r="473" ht="14.1" customHeight="1" x14ac:dyDescent="0.2"/>
    <row r="474" ht="14.1" customHeight="1" x14ac:dyDescent="0.2"/>
    <row r="475" ht="14.1" customHeight="1" x14ac:dyDescent="0.2"/>
    <row r="476" ht="14.1" customHeight="1" x14ac:dyDescent="0.2"/>
    <row r="477" ht="14.1" customHeight="1" x14ac:dyDescent="0.2"/>
    <row r="478" ht="14.1" customHeight="1" x14ac:dyDescent="0.2"/>
    <row r="47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4" r:id="rId4" name="Control 4">
          <controlPr defaultSize="0" autoPict="0" r:id="rId5">
            <anchor moveWithCells="1">
              <from>
                <xdr:col>0</xdr:col>
                <xdr:colOff>0</xdr:colOff>
                <xdr:row>277</xdr:row>
                <xdr:rowOff>0</xdr:rowOff>
              </from>
              <to>
                <xdr:col>0</xdr:col>
                <xdr:colOff>914400</xdr:colOff>
                <xdr:row>282</xdr:row>
                <xdr:rowOff>57150</xdr:rowOff>
              </to>
            </anchor>
          </controlPr>
        </control>
      </mc:Choice>
      <mc:Fallback>
        <control shapeId="10244" r:id="rId4" name="Control 4"/>
      </mc:Fallback>
    </mc:AlternateContent>
    <mc:AlternateContent xmlns:mc="http://schemas.openxmlformats.org/markup-compatibility/2006">
      <mc:Choice Requires="x14">
        <control shapeId="10243" r:id="rId6" name="Control 3">
          <controlPr defaultSize="0" autoPict="0" r:id="rId5">
            <anchor moveWithCells="1">
              <from>
                <xdr:col>0</xdr:col>
                <xdr:colOff>0</xdr:colOff>
                <xdr:row>277</xdr:row>
                <xdr:rowOff>0</xdr:rowOff>
              </from>
              <to>
                <xdr:col>0</xdr:col>
                <xdr:colOff>914400</xdr:colOff>
                <xdr:row>282</xdr:row>
                <xdr:rowOff>57150</xdr:rowOff>
              </to>
            </anchor>
          </controlPr>
        </control>
      </mc:Choice>
      <mc:Fallback>
        <control shapeId="10243" r:id="rId6" name="Control 3"/>
      </mc:Fallback>
    </mc:AlternateContent>
    <mc:AlternateContent xmlns:mc="http://schemas.openxmlformats.org/markup-compatibility/2006">
      <mc:Choice Requires="x14">
        <control shapeId="10242" r:id="rId7" name="Control 2">
          <controlPr defaultSize="0" autoPict="0" r:id="rId5">
            <anchor moveWithCells="1">
              <from>
                <xdr:col>0</xdr:col>
                <xdr:colOff>0</xdr:colOff>
                <xdr:row>277</xdr:row>
                <xdr:rowOff>0</xdr:rowOff>
              </from>
              <to>
                <xdr:col>0</xdr:col>
                <xdr:colOff>914400</xdr:colOff>
                <xdr:row>282</xdr:row>
                <xdr:rowOff>57150</xdr:rowOff>
              </to>
            </anchor>
          </controlPr>
        </control>
      </mc:Choice>
      <mc:Fallback>
        <control shapeId="10242" r:id="rId7" name="Control 2"/>
      </mc:Fallback>
    </mc:AlternateContent>
    <mc:AlternateContent xmlns:mc="http://schemas.openxmlformats.org/markup-compatibility/2006">
      <mc:Choice Requires="x14">
        <control shapeId="10241" r:id="rId8" name="Control 1">
          <controlPr defaultSize="0" autoPict="0" r:id="rId5">
            <anchor moveWithCells="1">
              <from>
                <xdr:col>0</xdr:col>
                <xdr:colOff>0</xdr:colOff>
                <xdr:row>277</xdr:row>
                <xdr:rowOff>0</xdr:rowOff>
              </from>
              <to>
                <xdr:col>0</xdr:col>
                <xdr:colOff>914400</xdr:colOff>
                <xdr:row>282</xdr:row>
                <xdr:rowOff>57150</xdr:rowOff>
              </to>
            </anchor>
          </controlPr>
        </control>
      </mc:Choice>
      <mc:Fallback>
        <control shapeId="10241" r:id="rId8" name="Control 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X312"/>
  <sheetViews>
    <sheetView zoomScaleNormal="100" workbookViewId="0"/>
  </sheetViews>
  <sheetFormatPr baseColWidth="10" defaultColWidth="8.140625" defaultRowHeight="11.25" customHeight="1" x14ac:dyDescent="0.2"/>
  <cols>
    <col min="1" max="1" width="35.7109375" style="3" customWidth="1"/>
    <col min="2" max="2" width="7.42578125" style="3" customWidth="1"/>
    <col min="3" max="6" width="8.42578125" style="3" customWidth="1"/>
    <col min="7" max="7" width="2.7109375" style="3" customWidth="1"/>
    <col min="8" max="8" width="12.42578125" style="3" customWidth="1"/>
    <col min="9" max="24" width="8.140625" style="3" customWidth="1"/>
    <col min="25" max="16383" width="8.140625" style="3"/>
    <col min="16384" max="16384" width="21.85546875" style="3" customWidth="1"/>
  </cols>
  <sheetData>
    <row r="1" spans="1:24" ht="14.1" customHeight="1" thickBot="1" x14ac:dyDescent="0.25">
      <c r="A1" s="1" t="s">
        <v>409</v>
      </c>
      <c r="B1" s="2"/>
      <c r="C1" s="2"/>
      <c r="D1" s="2"/>
      <c r="E1" s="2"/>
      <c r="F1" s="2"/>
      <c r="G1" s="1"/>
      <c r="H1" s="2"/>
    </row>
    <row r="2" spans="1:24" ht="14.1" customHeight="1" x14ac:dyDescent="0.2">
      <c r="K2" s="159" t="s">
        <v>498</v>
      </c>
    </row>
    <row r="3" spans="1:24" ht="14.1" customHeight="1" x14ac:dyDescent="0.2">
      <c r="A3" s="4" t="s">
        <v>380</v>
      </c>
    </row>
    <row r="4" spans="1:24" ht="14.1" customHeight="1" x14ac:dyDescent="0.2">
      <c r="A4" s="5"/>
      <c r="B4" s="6"/>
      <c r="C4" s="6"/>
      <c r="D4" s="5"/>
      <c r="E4" s="5"/>
      <c r="F4" s="6"/>
      <c r="G4" s="6"/>
      <c r="H4" s="5"/>
    </row>
    <row r="5" spans="1:24" ht="14.1" customHeight="1" x14ac:dyDescent="0.2">
      <c r="A5" s="54"/>
      <c r="B5" s="55" t="s">
        <v>117</v>
      </c>
      <c r="C5" s="55"/>
      <c r="D5" s="55"/>
      <c r="E5" s="55"/>
      <c r="F5" s="55"/>
      <c r="G5" s="55"/>
      <c r="H5" s="55" t="s">
        <v>100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ht="14.1" customHeight="1" x14ac:dyDescent="0.2">
      <c r="A6" s="56"/>
      <c r="B6" s="57">
        <v>2010</v>
      </c>
      <c r="C6" s="8">
        <v>2011</v>
      </c>
      <c r="D6" s="8">
        <v>2012</v>
      </c>
      <c r="E6" s="8">
        <v>2013</v>
      </c>
      <c r="F6" s="8">
        <v>2014</v>
      </c>
      <c r="G6" s="58"/>
      <c r="H6" s="8">
        <v>2014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ht="14.1" customHeight="1" x14ac:dyDescent="0.2">
      <c r="A7" s="21"/>
      <c r="B7" s="13"/>
      <c r="C7" s="13"/>
      <c r="D7" s="13"/>
      <c r="E7" s="13"/>
      <c r="F7" s="13"/>
      <c r="G7" s="14"/>
      <c r="H7" s="1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4.1" customHeight="1" x14ac:dyDescent="0.2">
      <c r="A8" s="16" t="s">
        <v>20</v>
      </c>
      <c r="B8" s="14">
        <v>96</v>
      </c>
      <c r="C8" s="14">
        <v>77</v>
      </c>
      <c r="D8" s="14">
        <v>69</v>
      </c>
      <c r="E8" s="14">
        <v>65</v>
      </c>
      <c r="F8" s="14">
        <v>53</v>
      </c>
      <c r="G8" s="35"/>
      <c r="H8" s="14">
        <v>13769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14.1" customHeight="1" x14ac:dyDescent="0.2">
      <c r="A9" s="12"/>
      <c r="B9" s="30"/>
      <c r="C9" s="14"/>
      <c r="D9" s="14"/>
      <c r="E9" s="14"/>
      <c r="F9" s="14"/>
      <c r="G9" s="35"/>
      <c r="H9" s="14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4.1" customHeight="1" x14ac:dyDescent="0.2">
      <c r="A10" s="12"/>
      <c r="B10" s="30"/>
      <c r="C10" s="14"/>
      <c r="D10" s="14"/>
      <c r="E10" s="14"/>
      <c r="F10" s="14"/>
      <c r="G10" s="35"/>
      <c r="H10" s="1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4.1" customHeight="1" x14ac:dyDescent="0.2">
      <c r="A11" s="16" t="s">
        <v>110</v>
      </c>
      <c r="B11" s="14">
        <v>1296</v>
      </c>
      <c r="C11" s="14">
        <v>1019</v>
      </c>
      <c r="D11" s="14">
        <v>946</v>
      </c>
      <c r="E11" s="14">
        <v>898</v>
      </c>
      <c r="F11" s="14">
        <v>645</v>
      </c>
      <c r="G11" s="35"/>
      <c r="H11" s="14">
        <v>180876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4.1" customHeight="1" x14ac:dyDescent="0.2">
      <c r="A12" s="12"/>
      <c r="B12" s="30"/>
      <c r="C12" s="14"/>
      <c r="D12" s="14"/>
      <c r="E12" s="14"/>
      <c r="F12" s="13"/>
      <c r="G12" s="35"/>
      <c r="H12" s="14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4.1" customHeight="1" x14ac:dyDescent="0.2">
      <c r="A13" s="12" t="s">
        <v>137</v>
      </c>
      <c r="B13" s="30"/>
      <c r="C13" s="14"/>
      <c r="D13" s="14"/>
      <c r="E13" s="14"/>
      <c r="F13" s="14"/>
      <c r="G13" s="35"/>
      <c r="H13" s="14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4.1" customHeight="1" x14ac:dyDescent="0.2">
      <c r="A14" s="12" t="s">
        <v>60</v>
      </c>
      <c r="B14" s="14">
        <v>732</v>
      </c>
      <c r="C14" s="14">
        <v>501</v>
      </c>
      <c r="D14" s="14">
        <v>462</v>
      </c>
      <c r="E14" s="14">
        <v>331</v>
      </c>
      <c r="F14" s="14">
        <v>260</v>
      </c>
      <c r="G14" s="35"/>
      <c r="H14" s="14">
        <v>91273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4.1" customHeight="1" x14ac:dyDescent="0.2">
      <c r="A15" s="12" t="s">
        <v>61</v>
      </c>
      <c r="B15" s="14">
        <v>564</v>
      </c>
      <c r="C15" s="14">
        <v>518</v>
      </c>
      <c r="D15" s="14">
        <v>484</v>
      </c>
      <c r="E15" s="14">
        <v>567</v>
      </c>
      <c r="F15" s="14">
        <v>385</v>
      </c>
      <c r="G15" s="35"/>
      <c r="H15" s="14">
        <v>89603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4.1" customHeight="1" x14ac:dyDescent="0.2">
      <c r="A16" s="12"/>
      <c r="B16" s="30"/>
      <c r="C16" s="14"/>
      <c r="D16" s="14"/>
      <c r="E16" s="14"/>
      <c r="F16" s="13"/>
      <c r="G16" s="35"/>
      <c r="H16" s="1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4.1" customHeight="1" x14ac:dyDescent="0.2">
      <c r="A17" s="12" t="s">
        <v>138</v>
      </c>
      <c r="B17" s="30"/>
      <c r="C17" s="14"/>
      <c r="D17" s="14"/>
      <c r="E17" s="14"/>
      <c r="F17" s="14"/>
      <c r="G17" s="35"/>
      <c r="H17" s="1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4.1" customHeight="1" x14ac:dyDescent="0.2">
      <c r="A18" s="12" t="s">
        <v>62</v>
      </c>
      <c r="B18" s="14">
        <v>274</v>
      </c>
      <c r="C18" s="14">
        <v>160</v>
      </c>
      <c r="D18" s="14">
        <v>135</v>
      </c>
      <c r="E18" s="14">
        <v>89</v>
      </c>
      <c r="F18" s="14">
        <v>59</v>
      </c>
      <c r="G18" s="35"/>
      <c r="H18" s="14">
        <v>34619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4.1" customHeight="1" x14ac:dyDescent="0.2">
      <c r="A19" s="12" t="s">
        <v>225</v>
      </c>
      <c r="B19" s="14">
        <v>432</v>
      </c>
      <c r="C19" s="14">
        <v>312</v>
      </c>
      <c r="D19" s="14">
        <v>295</v>
      </c>
      <c r="E19" s="14">
        <v>290</v>
      </c>
      <c r="F19" s="14">
        <v>170</v>
      </c>
      <c r="G19" s="35"/>
      <c r="H19" s="14">
        <v>53727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4.1" customHeight="1" x14ac:dyDescent="0.2">
      <c r="A20" s="12" t="s">
        <v>39</v>
      </c>
      <c r="B20" s="14">
        <v>590</v>
      </c>
      <c r="C20" s="14">
        <v>547</v>
      </c>
      <c r="D20" s="14">
        <v>516</v>
      </c>
      <c r="E20" s="14">
        <v>519</v>
      </c>
      <c r="F20" s="14">
        <v>416</v>
      </c>
      <c r="G20" s="35"/>
      <c r="H20" s="14">
        <v>92530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4.1" customHeight="1" x14ac:dyDescent="0.2">
      <c r="A21" s="12"/>
      <c r="B21" s="30"/>
      <c r="C21" s="14"/>
      <c r="D21" s="14"/>
      <c r="E21" s="14"/>
      <c r="F21" s="14"/>
      <c r="G21" s="35"/>
      <c r="H21" s="1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4.1" customHeight="1" x14ac:dyDescent="0.2">
      <c r="A22" s="12" t="s">
        <v>139</v>
      </c>
      <c r="B22" s="30"/>
      <c r="C22" s="14"/>
      <c r="G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4.1" customHeight="1" x14ac:dyDescent="0.2">
      <c r="A23" s="12" t="s">
        <v>120</v>
      </c>
      <c r="B23" s="14">
        <v>4</v>
      </c>
      <c r="C23" s="14">
        <v>1</v>
      </c>
      <c r="D23" s="14">
        <v>4</v>
      </c>
      <c r="E23" s="14">
        <v>1</v>
      </c>
      <c r="F23" s="14">
        <v>2</v>
      </c>
      <c r="G23" s="35"/>
      <c r="H23" s="14">
        <v>473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4.1" customHeight="1" x14ac:dyDescent="0.2">
      <c r="A24" s="12" t="s">
        <v>474</v>
      </c>
      <c r="B24" s="14">
        <v>132</v>
      </c>
      <c r="C24" s="14">
        <v>47</v>
      </c>
      <c r="D24" s="14">
        <v>56</v>
      </c>
      <c r="E24" s="14">
        <v>30</v>
      </c>
      <c r="F24" s="14">
        <v>44</v>
      </c>
      <c r="G24" s="35"/>
      <c r="H24" s="14">
        <v>2814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4.1" customHeight="1" x14ac:dyDescent="0.2">
      <c r="A25" s="12" t="s">
        <v>475</v>
      </c>
      <c r="B25" s="14">
        <v>60</v>
      </c>
      <c r="C25" s="14">
        <v>35</v>
      </c>
      <c r="D25" s="14">
        <v>36</v>
      </c>
      <c r="E25" s="14">
        <v>26</v>
      </c>
      <c r="F25" s="14">
        <v>11</v>
      </c>
      <c r="G25" s="35"/>
      <c r="H25" s="14">
        <v>2821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4.1" customHeight="1" x14ac:dyDescent="0.2">
      <c r="A26" s="12" t="s">
        <v>476</v>
      </c>
      <c r="B26" s="14"/>
      <c r="C26" s="14"/>
      <c r="D26" s="14"/>
      <c r="E26" s="14"/>
      <c r="F26" s="14"/>
      <c r="G26" s="35"/>
      <c r="H26" s="14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4.1" customHeight="1" x14ac:dyDescent="0.2">
      <c r="A27" s="12" t="s">
        <v>478</v>
      </c>
      <c r="B27" s="14">
        <v>120</v>
      </c>
      <c r="C27" s="14">
        <v>153</v>
      </c>
      <c r="D27" s="14">
        <v>125</v>
      </c>
      <c r="E27" s="14">
        <v>106</v>
      </c>
      <c r="F27" s="14">
        <v>61</v>
      </c>
      <c r="G27" s="35"/>
      <c r="H27" s="14">
        <v>23520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4" customFormat="1" ht="14.1" customHeight="1" x14ac:dyDescent="0.2">
      <c r="A28" s="12" t="s">
        <v>123</v>
      </c>
      <c r="B28" s="14">
        <v>608</v>
      </c>
      <c r="C28" s="14">
        <v>425</v>
      </c>
      <c r="D28" s="14">
        <v>409</v>
      </c>
      <c r="E28" s="14">
        <v>280</v>
      </c>
      <c r="F28" s="14">
        <v>240</v>
      </c>
      <c r="G28" s="35"/>
      <c r="H28" s="14">
        <v>90923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4.1" customHeight="1" x14ac:dyDescent="0.2">
      <c r="A29" s="12" t="s">
        <v>477</v>
      </c>
      <c r="B29" s="14"/>
      <c r="C29" s="14"/>
      <c r="D29" s="14"/>
      <c r="E29" s="14"/>
      <c r="F29" s="14"/>
      <c r="G29" s="35"/>
      <c r="H29" s="14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s="12" customFormat="1" ht="14.1" customHeight="1" x14ac:dyDescent="0.2">
      <c r="A30" s="12" t="s">
        <v>467</v>
      </c>
      <c r="B30" s="14">
        <v>212</v>
      </c>
      <c r="C30" s="14">
        <v>213</v>
      </c>
      <c r="D30" s="14">
        <v>146</v>
      </c>
      <c r="E30" s="14">
        <v>175</v>
      </c>
      <c r="F30" s="14">
        <v>119</v>
      </c>
      <c r="G30" s="35"/>
      <c r="H30" s="14">
        <v>28844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4.1" customHeight="1" x14ac:dyDescent="0.2">
      <c r="A31" s="12" t="s">
        <v>49</v>
      </c>
      <c r="B31" s="14">
        <v>86</v>
      </c>
      <c r="C31" s="14">
        <v>83</v>
      </c>
      <c r="D31" s="14">
        <v>93</v>
      </c>
      <c r="E31" s="14">
        <v>113</v>
      </c>
      <c r="F31" s="14">
        <v>79</v>
      </c>
      <c r="G31" s="35"/>
      <c r="H31" s="14">
        <v>13105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4.1" customHeight="1" x14ac:dyDescent="0.2">
      <c r="A32" s="12" t="s">
        <v>50</v>
      </c>
      <c r="B32" s="14">
        <v>74</v>
      </c>
      <c r="C32" s="14">
        <v>62</v>
      </c>
      <c r="D32" s="14">
        <v>77</v>
      </c>
      <c r="E32" s="14">
        <v>167</v>
      </c>
      <c r="F32" s="14">
        <v>89</v>
      </c>
      <c r="G32" s="35"/>
      <c r="H32" s="14">
        <v>18131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4.1" customHeight="1" x14ac:dyDescent="0.2">
      <c r="A33" s="12" t="s">
        <v>3</v>
      </c>
      <c r="B33" s="14"/>
      <c r="C33" s="14"/>
      <c r="D33" s="14"/>
      <c r="E33" s="14"/>
      <c r="F33" s="14"/>
      <c r="G33" s="35"/>
      <c r="H33" s="14">
        <v>245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s="33" customFormat="1" ht="14.1" customHeight="1" x14ac:dyDescent="0.2">
      <c r="A34" s="52"/>
      <c r="B34" s="52"/>
      <c r="C34" s="52"/>
      <c r="D34" s="52"/>
      <c r="E34" s="52"/>
      <c r="F34" s="52"/>
      <c r="G34" s="52"/>
      <c r="H34" s="52"/>
    </row>
    <row r="35" spans="1:24" s="12" customFormat="1" ht="14.1" customHeight="1" x14ac:dyDescent="0.15">
      <c r="A35" s="20" t="s">
        <v>337</v>
      </c>
      <c r="B35" s="13"/>
      <c r="C35" s="13"/>
      <c r="D35" s="13"/>
      <c r="E35" s="13"/>
      <c r="F35" s="13"/>
      <c r="G35" s="14"/>
      <c r="H35" s="14"/>
    </row>
    <row r="36" spans="1:24" s="12" customFormat="1" ht="14.1" customHeight="1" x14ac:dyDescent="0.15">
      <c r="A36" s="20"/>
      <c r="B36" s="13"/>
      <c r="C36" s="13"/>
      <c r="D36" s="13"/>
      <c r="E36" s="13"/>
      <c r="F36" s="13"/>
      <c r="G36" s="14"/>
      <c r="H36" s="14"/>
    </row>
    <row r="37" spans="1:24" ht="14.1" customHeight="1" x14ac:dyDescent="0.2">
      <c r="D37" s="137"/>
      <c r="E37" s="138"/>
      <c r="F37" s="137"/>
      <c r="G37" s="138"/>
      <c r="H37" s="139"/>
    </row>
    <row r="38" spans="1:24" ht="14.1" customHeight="1" x14ac:dyDescent="0.2"/>
    <row r="39" spans="1:24" ht="14.1" customHeight="1" x14ac:dyDescent="0.2"/>
    <row r="40" spans="1:24" ht="14.1" customHeight="1" x14ac:dyDescent="0.2"/>
    <row r="41" spans="1:24" ht="14.1" customHeight="1" x14ac:dyDescent="0.2"/>
    <row r="42" spans="1:24" ht="14.1" customHeight="1" x14ac:dyDescent="0.2"/>
    <row r="43" spans="1:24" ht="14.1" customHeight="1" x14ac:dyDescent="0.2"/>
    <row r="44" spans="1:24" ht="14.1" customHeight="1" x14ac:dyDescent="0.2"/>
    <row r="45" spans="1:24" ht="14.1" customHeight="1" x14ac:dyDescent="0.2"/>
    <row r="46" spans="1:24" ht="14.1" customHeight="1" x14ac:dyDescent="0.2"/>
    <row r="47" spans="1:24" ht="14.1" customHeight="1" x14ac:dyDescent="0.2"/>
    <row r="48" spans="1:24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L326"/>
  <sheetViews>
    <sheetView zoomScaleNormal="100" zoomScaleSheetLayoutView="40" workbookViewId="0"/>
  </sheetViews>
  <sheetFormatPr baseColWidth="10" defaultColWidth="7.5703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7" width="7.5703125" style="3" customWidth="1"/>
    <col min="8" max="8" width="8.85546875" style="115" customWidth="1"/>
    <col min="9" max="12" width="7.5703125" style="3" customWidth="1"/>
    <col min="13" max="16383" width="7.5703125" style="3"/>
    <col min="16384" max="16384" width="27.28515625" style="3" customWidth="1"/>
  </cols>
  <sheetData>
    <row r="1" spans="1:12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2" ht="14.1" customHeight="1" x14ac:dyDescent="0.2">
      <c r="I2" s="159" t="s">
        <v>498</v>
      </c>
    </row>
    <row r="3" spans="1:12" ht="14.1" customHeight="1" x14ac:dyDescent="0.2">
      <c r="A3" s="4" t="s">
        <v>381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s="12" customFormat="1" ht="15.95" customHeight="1" x14ac:dyDescent="0.15">
      <c r="A5" s="7"/>
      <c r="B5" s="8" t="s">
        <v>304</v>
      </c>
      <c r="C5" s="8" t="s">
        <v>305</v>
      </c>
      <c r="D5" s="8" t="s">
        <v>310</v>
      </c>
      <c r="E5" s="8" t="s">
        <v>334</v>
      </c>
      <c r="F5" s="8" t="s">
        <v>431</v>
      </c>
      <c r="H5" s="115"/>
    </row>
    <row r="6" spans="1:12" ht="14.1" customHeight="1" x14ac:dyDescent="0.2">
      <c r="A6" s="21"/>
      <c r="B6" s="14"/>
      <c r="C6" s="13"/>
      <c r="D6" s="13"/>
      <c r="E6" s="13"/>
    </row>
    <row r="7" spans="1:12" ht="14.1" customHeight="1" x14ac:dyDescent="0.2">
      <c r="A7" s="12" t="s">
        <v>0</v>
      </c>
      <c r="B7" s="14">
        <v>5845</v>
      </c>
      <c r="C7" s="14">
        <v>5584</v>
      </c>
      <c r="D7" s="14">
        <v>5407</v>
      </c>
      <c r="E7" s="17">
        <v>5014</v>
      </c>
      <c r="F7" s="17">
        <v>4607</v>
      </c>
      <c r="G7" s="15"/>
      <c r="H7" s="65"/>
      <c r="I7" s="14"/>
      <c r="J7" s="14"/>
      <c r="K7" s="17"/>
      <c r="L7" s="17"/>
    </row>
    <row r="8" spans="1:12" ht="14.1" customHeight="1" x14ac:dyDescent="0.2">
      <c r="A8" s="12"/>
      <c r="B8" s="30"/>
      <c r="C8" s="30"/>
      <c r="D8" s="30"/>
      <c r="E8" s="30"/>
      <c r="F8" s="30"/>
      <c r="G8" s="15"/>
      <c r="H8" s="65"/>
      <c r="I8" s="30"/>
      <c r="J8" s="30"/>
      <c r="K8" s="30"/>
      <c r="L8" s="30"/>
    </row>
    <row r="9" spans="1:12" ht="14.1" customHeight="1" x14ac:dyDescent="0.2">
      <c r="A9" s="12" t="s">
        <v>23</v>
      </c>
      <c r="B9" s="30"/>
      <c r="C9" s="30"/>
      <c r="D9" s="30"/>
      <c r="E9" s="30"/>
      <c r="F9" s="30"/>
      <c r="G9" s="15"/>
      <c r="H9" s="65"/>
      <c r="I9" s="30"/>
      <c r="J9" s="30"/>
      <c r="K9" s="30"/>
      <c r="L9" s="30"/>
    </row>
    <row r="10" spans="1:12" ht="14.1" customHeight="1" x14ac:dyDescent="0.2">
      <c r="A10" s="12" t="s">
        <v>94</v>
      </c>
      <c r="B10" s="14">
        <v>78</v>
      </c>
      <c r="C10" s="14">
        <v>63</v>
      </c>
      <c r="D10" s="17">
        <v>33</v>
      </c>
      <c r="E10" s="17">
        <v>13</v>
      </c>
      <c r="F10" s="17"/>
      <c r="G10" s="15"/>
      <c r="H10" s="65"/>
      <c r="I10" s="14"/>
      <c r="J10" s="17"/>
      <c r="K10" s="17"/>
      <c r="L10" s="17"/>
    </row>
    <row r="11" spans="1:12" ht="14.1" customHeight="1" x14ac:dyDescent="0.2">
      <c r="A11" s="12" t="s">
        <v>247</v>
      </c>
      <c r="B11" s="14">
        <v>25</v>
      </c>
      <c r="C11" s="14">
        <v>38</v>
      </c>
      <c r="D11" s="17">
        <v>49</v>
      </c>
      <c r="E11" s="17">
        <v>69</v>
      </c>
      <c r="F11" s="17">
        <v>80</v>
      </c>
      <c r="G11" s="15"/>
      <c r="H11" s="65"/>
      <c r="I11" s="14"/>
      <c r="J11" s="17"/>
      <c r="K11" s="17"/>
      <c r="L11" s="17"/>
    </row>
    <row r="12" spans="1:12" ht="14.1" customHeight="1" x14ac:dyDescent="0.2">
      <c r="A12" s="12" t="s">
        <v>101</v>
      </c>
      <c r="B12" s="14">
        <v>107</v>
      </c>
      <c r="C12" s="14">
        <v>99</v>
      </c>
      <c r="D12" s="17">
        <v>46</v>
      </c>
      <c r="E12" s="17">
        <v>38</v>
      </c>
      <c r="F12" s="17"/>
      <c r="G12" s="15"/>
      <c r="H12" s="65"/>
      <c r="I12" s="14"/>
      <c r="J12" s="17"/>
      <c r="K12" s="17"/>
      <c r="L12" s="17"/>
    </row>
    <row r="13" spans="1:12" ht="14.1" customHeight="1" x14ac:dyDescent="0.2">
      <c r="A13" s="12" t="s">
        <v>248</v>
      </c>
      <c r="B13" s="14">
        <v>28</v>
      </c>
      <c r="C13" s="14">
        <v>46</v>
      </c>
      <c r="D13" s="17">
        <v>71</v>
      </c>
      <c r="E13" s="17">
        <v>87</v>
      </c>
      <c r="F13" s="17">
        <v>89</v>
      </c>
      <c r="G13" s="15"/>
      <c r="H13" s="65"/>
      <c r="I13" s="14"/>
      <c r="J13" s="17"/>
      <c r="K13" s="17"/>
      <c r="L13" s="17"/>
    </row>
    <row r="14" spans="1:12" ht="14.1" customHeight="1" x14ac:dyDescent="0.2">
      <c r="A14" s="12" t="s">
        <v>102</v>
      </c>
      <c r="B14" s="14">
        <v>266</v>
      </c>
      <c r="C14" s="14">
        <v>220</v>
      </c>
      <c r="D14" s="17">
        <v>149</v>
      </c>
      <c r="E14" s="17">
        <v>65</v>
      </c>
      <c r="F14" s="17"/>
      <c r="G14" s="15"/>
      <c r="H14" s="65"/>
      <c r="I14" s="14"/>
      <c r="J14" s="17"/>
      <c r="K14" s="17"/>
      <c r="L14" s="17"/>
    </row>
    <row r="15" spans="1:12" ht="14.1" customHeight="1" x14ac:dyDescent="0.2">
      <c r="A15" s="12" t="s">
        <v>249</v>
      </c>
      <c r="B15" s="14">
        <v>75</v>
      </c>
      <c r="C15" s="14">
        <v>128</v>
      </c>
      <c r="D15" s="17">
        <v>176</v>
      </c>
      <c r="E15" s="17">
        <v>240</v>
      </c>
      <c r="F15" s="17">
        <v>233</v>
      </c>
      <c r="G15" s="15"/>
      <c r="H15" s="65"/>
      <c r="I15" s="14"/>
      <c r="J15" s="17"/>
      <c r="K15" s="17"/>
      <c r="L15" s="17"/>
    </row>
    <row r="16" spans="1:12" ht="14.1" customHeight="1" x14ac:dyDescent="0.2">
      <c r="A16" s="12" t="s">
        <v>1</v>
      </c>
      <c r="B16" s="14">
        <v>130</v>
      </c>
      <c r="C16" s="14">
        <v>122</v>
      </c>
      <c r="D16" s="17">
        <v>175</v>
      </c>
      <c r="E16" s="17">
        <v>126</v>
      </c>
      <c r="F16" s="17">
        <v>67</v>
      </c>
      <c r="G16" s="15"/>
      <c r="H16" s="65"/>
      <c r="I16" s="14"/>
      <c r="J16" s="17"/>
      <c r="K16" s="17"/>
      <c r="L16" s="17"/>
    </row>
    <row r="17" spans="1:12" ht="14.1" customHeight="1" x14ac:dyDescent="0.2">
      <c r="A17" s="12"/>
      <c r="B17" s="14"/>
      <c r="C17" s="14"/>
      <c r="D17" s="14"/>
      <c r="G17" s="15"/>
      <c r="H17" s="65"/>
      <c r="I17" s="14"/>
      <c r="J17" s="14"/>
      <c r="L17" s="47"/>
    </row>
    <row r="18" spans="1:12" ht="14.1" customHeight="1" x14ac:dyDescent="0.2">
      <c r="A18" s="12" t="s">
        <v>24</v>
      </c>
      <c r="B18" s="14"/>
      <c r="C18" s="14"/>
      <c r="D18" s="14"/>
      <c r="E18" s="14"/>
      <c r="F18" s="14"/>
      <c r="G18" s="15"/>
      <c r="H18" s="65"/>
      <c r="I18" s="14"/>
      <c r="J18" s="14"/>
      <c r="K18" s="14"/>
      <c r="L18" s="17"/>
    </row>
    <row r="19" spans="1:12" ht="14.1" customHeight="1" x14ac:dyDescent="0.2">
      <c r="A19" s="12" t="s">
        <v>422</v>
      </c>
      <c r="B19" s="14">
        <v>79</v>
      </c>
      <c r="C19" s="14">
        <v>64</v>
      </c>
      <c r="D19" s="17">
        <v>35</v>
      </c>
      <c r="E19" s="17">
        <v>21</v>
      </c>
      <c r="F19" s="17"/>
      <c r="G19" s="15"/>
      <c r="H19" s="65"/>
      <c r="I19" s="14"/>
      <c r="J19" s="17"/>
      <c r="K19" s="17"/>
      <c r="L19" s="17"/>
    </row>
    <row r="20" spans="1:12" ht="14.1" customHeight="1" x14ac:dyDescent="0.2">
      <c r="A20" s="12" t="s">
        <v>423</v>
      </c>
      <c r="B20" s="14">
        <v>118</v>
      </c>
      <c r="C20" s="14">
        <v>88</v>
      </c>
      <c r="D20" s="17">
        <v>45</v>
      </c>
      <c r="E20" s="17">
        <v>25</v>
      </c>
      <c r="F20" s="17"/>
      <c r="G20" s="15"/>
      <c r="H20" s="65"/>
      <c r="I20" s="14"/>
      <c r="J20" s="17"/>
      <c r="K20" s="17"/>
      <c r="L20" s="17"/>
    </row>
    <row r="21" spans="1:12" ht="14.1" customHeight="1" x14ac:dyDescent="0.2">
      <c r="A21" s="12" t="s">
        <v>250</v>
      </c>
      <c r="B21" s="14">
        <v>33</v>
      </c>
      <c r="C21" s="14">
        <v>45</v>
      </c>
      <c r="D21" s="17">
        <v>73</v>
      </c>
      <c r="E21" s="17">
        <v>104</v>
      </c>
      <c r="F21" s="17">
        <v>124</v>
      </c>
      <c r="G21" s="15"/>
      <c r="H21" s="65"/>
      <c r="I21" s="14"/>
      <c r="J21" s="17"/>
      <c r="K21" s="17"/>
      <c r="L21" s="17"/>
    </row>
    <row r="22" spans="1:12" ht="14.1" customHeight="1" x14ac:dyDescent="0.2">
      <c r="A22" s="60" t="s">
        <v>118</v>
      </c>
      <c r="B22" s="14">
        <v>150</v>
      </c>
      <c r="C22" s="14">
        <v>114</v>
      </c>
      <c r="D22" s="17">
        <v>57</v>
      </c>
      <c r="E22" s="17">
        <v>3</v>
      </c>
      <c r="F22" s="17"/>
      <c r="G22" s="15"/>
      <c r="H22" s="65"/>
      <c r="I22" s="14"/>
      <c r="J22" s="17"/>
      <c r="K22" s="17"/>
      <c r="L22" s="17"/>
    </row>
    <row r="23" spans="1:12" ht="14.1" customHeight="1" x14ac:dyDescent="0.2">
      <c r="A23" s="12" t="s">
        <v>198</v>
      </c>
      <c r="B23" s="14">
        <v>83</v>
      </c>
      <c r="C23" s="14">
        <v>111</v>
      </c>
      <c r="D23" s="17">
        <v>179</v>
      </c>
      <c r="E23" s="17">
        <v>161</v>
      </c>
      <c r="F23" s="17">
        <v>164</v>
      </c>
      <c r="G23" s="15"/>
      <c r="H23" s="65"/>
      <c r="I23" s="14"/>
      <c r="J23" s="17"/>
      <c r="K23" s="17"/>
      <c r="L23" s="17"/>
    </row>
    <row r="24" spans="1:12" ht="14.1" customHeight="1" x14ac:dyDescent="0.2">
      <c r="A24" s="12" t="s">
        <v>78</v>
      </c>
      <c r="B24" s="14">
        <v>28</v>
      </c>
      <c r="C24" s="14">
        <v>13</v>
      </c>
      <c r="D24" s="17">
        <v>5</v>
      </c>
      <c r="E24" s="17"/>
      <c r="F24" s="17"/>
      <c r="G24" s="15"/>
      <c r="H24" s="65"/>
      <c r="I24" s="14"/>
      <c r="J24" s="17"/>
      <c r="K24" s="17"/>
      <c r="L24" s="17"/>
    </row>
    <row r="25" spans="1:12" ht="14.1" customHeight="1" x14ac:dyDescent="0.2">
      <c r="A25" s="61" t="s">
        <v>199</v>
      </c>
      <c r="B25" s="14">
        <v>18</v>
      </c>
      <c r="C25" s="14">
        <v>48</v>
      </c>
      <c r="D25" s="17">
        <v>64</v>
      </c>
      <c r="E25" s="17">
        <v>63</v>
      </c>
      <c r="F25" s="17">
        <v>79</v>
      </c>
      <c r="G25" s="15"/>
      <c r="H25" s="65"/>
      <c r="I25" s="14"/>
      <c r="J25" s="17"/>
      <c r="K25" s="17"/>
      <c r="L25" s="17"/>
    </row>
    <row r="26" spans="1:12" ht="14.1" customHeight="1" x14ac:dyDescent="0.2">
      <c r="A26" s="12" t="s">
        <v>251</v>
      </c>
      <c r="B26" s="14">
        <v>105</v>
      </c>
      <c r="C26" s="14">
        <v>78</v>
      </c>
      <c r="D26" s="17">
        <v>44</v>
      </c>
      <c r="E26" s="17">
        <v>20</v>
      </c>
      <c r="F26" s="17">
        <v>12</v>
      </c>
      <c r="G26" s="15"/>
      <c r="H26" s="65"/>
      <c r="I26" s="14"/>
      <c r="J26" s="17"/>
      <c r="K26" s="17"/>
      <c r="L26" s="17"/>
    </row>
    <row r="27" spans="1:12" ht="14.1" customHeight="1" x14ac:dyDescent="0.2">
      <c r="A27" s="12" t="s">
        <v>252</v>
      </c>
      <c r="B27" s="14">
        <v>41</v>
      </c>
      <c r="C27" s="14">
        <v>74</v>
      </c>
      <c r="D27" s="17">
        <v>106</v>
      </c>
      <c r="E27" s="17">
        <v>125</v>
      </c>
      <c r="F27" s="17">
        <v>150</v>
      </c>
      <c r="G27" s="15"/>
      <c r="H27" s="65"/>
      <c r="I27" s="14"/>
      <c r="J27" s="17"/>
      <c r="K27" s="17"/>
      <c r="L27" s="17"/>
    </row>
    <row r="28" spans="1:12" ht="14.1" customHeight="1" x14ac:dyDescent="0.2">
      <c r="A28" s="12" t="s">
        <v>44</v>
      </c>
      <c r="B28" s="14">
        <v>101</v>
      </c>
      <c r="C28" s="14">
        <v>98</v>
      </c>
      <c r="D28" s="17">
        <v>58</v>
      </c>
      <c r="E28" s="17">
        <v>21</v>
      </c>
      <c r="F28" s="17">
        <v>4</v>
      </c>
      <c r="G28" s="15"/>
      <c r="H28" s="65"/>
      <c r="I28" s="14"/>
      <c r="J28" s="17"/>
      <c r="K28" s="17"/>
      <c r="L28" s="17"/>
    </row>
    <row r="29" spans="1:12" ht="14.1" customHeight="1" x14ac:dyDescent="0.2">
      <c r="A29" s="12" t="s">
        <v>253</v>
      </c>
      <c r="B29" s="14">
        <v>30</v>
      </c>
      <c r="C29" s="14">
        <v>49</v>
      </c>
      <c r="D29" s="17">
        <v>75</v>
      </c>
      <c r="E29" s="17">
        <v>98</v>
      </c>
      <c r="F29" s="17">
        <v>98</v>
      </c>
      <c r="G29" s="15"/>
      <c r="H29" s="65"/>
      <c r="I29" s="14"/>
      <c r="J29" s="17"/>
      <c r="K29" s="17"/>
      <c r="L29" s="17"/>
    </row>
    <row r="30" spans="1:12" ht="14.1" customHeight="1" x14ac:dyDescent="0.2">
      <c r="A30" s="12"/>
      <c r="B30" s="14"/>
      <c r="C30" s="14"/>
      <c r="D30" s="14"/>
      <c r="G30" s="15"/>
      <c r="H30" s="65"/>
      <c r="I30" s="14"/>
      <c r="J30" s="14"/>
      <c r="L30" s="47"/>
    </row>
    <row r="31" spans="1:12" ht="14.1" customHeight="1" x14ac:dyDescent="0.2">
      <c r="A31" s="12" t="s">
        <v>25</v>
      </c>
      <c r="B31" s="14"/>
      <c r="C31" s="14"/>
      <c r="D31" s="14"/>
      <c r="E31" s="14"/>
      <c r="F31" s="14"/>
      <c r="G31" s="15"/>
      <c r="H31" s="65"/>
      <c r="I31" s="14"/>
      <c r="J31" s="14"/>
      <c r="K31" s="14"/>
      <c r="L31" s="17"/>
    </row>
    <row r="32" spans="1:12" ht="14.1" customHeight="1" x14ac:dyDescent="0.2">
      <c r="A32" s="12" t="s">
        <v>52</v>
      </c>
      <c r="B32" s="14">
        <v>146</v>
      </c>
      <c r="C32" s="14">
        <v>61</v>
      </c>
      <c r="D32" s="17">
        <v>11</v>
      </c>
      <c r="E32" s="17"/>
      <c r="F32" s="17"/>
      <c r="G32" s="15"/>
      <c r="H32" s="65"/>
      <c r="I32" s="14"/>
      <c r="J32" s="17"/>
      <c r="K32" s="17"/>
      <c r="L32" s="17"/>
    </row>
    <row r="33" spans="1:12" ht="14.1" customHeight="1" x14ac:dyDescent="0.2">
      <c r="A33" s="12" t="s">
        <v>112</v>
      </c>
      <c r="B33" s="14">
        <v>308</v>
      </c>
      <c r="C33" s="14">
        <v>217</v>
      </c>
      <c r="D33" s="17">
        <v>95</v>
      </c>
      <c r="E33" s="17">
        <v>28</v>
      </c>
      <c r="F33" s="17"/>
      <c r="G33" s="15"/>
      <c r="H33" s="65"/>
      <c r="I33" s="14"/>
      <c r="J33" s="17"/>
      <c r="K33" s="17"/>
      <c r="L33" s="17"/>
    </row>
    <row r="34" spans="1:12" ht="14.1" customHeight="1" x14ac:dyDescent="0.2">
      <c r="A34" s="62" t="s">
        <v>200</v>
      </c>
      <c r="B34" s="14">
        <v>294</v>
      </c>
      <c r="C34" s="14">
        <v>399</v>
      </c>
      <c r="D34" s="17">
        <v>504</v>
      </c>
      <c r="E34" s="17">
        <v>582</v>
      </c>
      <c r="F34" s="17">
        <v>565</v>
      </c>
      <c r="G34" s="15"/>
      <c r="H34" s="65"/>
      <c r="I34" s="14"/>
      <c r="J34" s="17"/>
      <c r="K34" s="17"/>
      <c r="L34" s="17"/>
    </row>
    <row r="35" spans="1:12" ht="14.1" customHeight="1" x14ac:dyDescent="0.2">
      <c r="A35" s="62" t="s">
        <v>254</v>
      </c>
      <c r="B35" s="14">
        <v>29</v>
      </c>
      <c r="C35" s="14">
        <v>53</v>
      </c>
      <c r="D35" s="17">
        <v>58</v>
      </c>
      <c r="E35" s="17">
        <v>98</v>
      </c>
      <c r="F35" s="17">
        <v>97</v>
      </c>
      <c r="G35" s="15"/>
      <c r="H35" s="65"/>
      <c r="I35" s="14"/>
      <c r="J35" s="17"/>
      <c r="K35" s="17"/>
      <c r="L35" s="17"/>
    </row>
    <row r="36" spans="1:12" ht="14.1" customHeight="1" x14ac:dyDescent="0.2">
      <c r="A36" s="12"/>
      <c r="B36" s="14"/>
      <c r="C36" s="14"/>
      <c r="D36" s="14"/>
      <c r="G36" s="15"/>
      <c r="H36" s="65"/>
      <c r="I36" s="14"/>
      <c r="J36" s="14"/>
      <c r="L36" s="47"/>
    </row>
    <row r="37" spans="1:12" ht="14.1" customHeight="1" x14ac:dyDescent="0.2">
      <c r="A37" s="12" t="s">
        <v>81</v>
      </c>
      <c r="B37" s="14"/>
      <c r="C37" s="14"/>
      <c r="D37" s="14"/>
      <c r="E37" s="14"/>
      <c r="F37" s="14"/>
      <c r="G37" s="15"/>
      <c r="H37" s="65"/>
      <c r="I37" s="14"/>
      <c r="J37" s="14"/>
      <c r="K37" s="14"/>
      <c r="L37" s="17"/>
    </row>
    <row r="38" spans="1:12" ht="14.1" customHeight="1" x14ac:dyDescent="0.2">
      <c r="A38" s="21" t="s">
        <v>30</v>
      </c>
      <c r="B38" s="14">
        <v>58</v>
      </c>
      <c r="C38" s="14">
        <v>21</v>
      </c>
      <c r="D38" s="17">
        <v>3</v>
      </c>
      <c r="E38" s="17"/>
      <c r="F38" s="17"/>
      <c r="G38" s="15"/>
      <c r="H38" s="65"/>
      <c r="I38" s="14"/>
      <c r="J38" s="17"/>
      <c r="K38" s="17"/>
      <c r="L38" s="17"/>
    </row>
    <row r="39" spans="1:12" ht="14.1" customHeight="1" x14ac:dyDescent="0.2">
      <c r="A39" s="63" t="s">
        <v>196</v>
      </c>
      <c r="B39" s="14">
        <v>77</v>
      </c>
      <c r="C39" s="14">
        <v>124</v>
      </c>
      <c r="D39" s="17">
        <v>153</v>
      </c>
      <c r="E39" s="17">
        <v>176</v>
      </c>
      <c r="F39" s="17">
        <v>175</v>
      </c>
      <c r="G39" s="15"/>
      <c r="H39" s="65"/>
      <c r="I39" s="14"/>
      <c r="J39" s="17"/>
      <c r="K39" s="17"/>
      <c r="L39" s="17"/>
    </row>
    <row r="40" spans="1:12" ht="14.1" customHeight="1" x14ac:dyDescent="0.2">
      <c r="A40" s="12" t="s">
        <v>111</v>
      </c>
      <c r="B40" s="14">
        <v>164</v>
      </c>
      <c r="C40" s="14">
        <v>109</v>
      </c>
      <c r="D40" s="17">
        <v>71</v>
      </c>
      <c r="E40" s="17">
        <v>24</v>
      </c>
      <c r="F40" s="17"/>
      <c r="G40" s="15"/>
      <c r="H40" s="65"/>
      <c r="I40" s="14"/>
      <c r="J40" s="17"/>
      <c r="K40" s="17"/>
      <c r="L40" s="17"/>
    </row>
    <row r="41" spans="1:12" ht="14.1" customHeight="1" x14ac:dyDescent="0.2">
      <c r="A41" s="62" t="s">
        <v>197</v>
      </c>
      <c r="B41" s="14">
        <v>91</v>
      </c>
      <c r="C41" s="14">
        <v>144</v>
      </c>
      <c r="D41" s="17">
        <v>177</v>
      </c>
      <c r="E41" s="17">
        <v>200</v>
      </c>
      <c r="F41" s="17">
        <v>216</v>
      </c>
      <c r="G41" s="15"/>
      <c r="H41" s="65"/>
      <c r="I41" s="14"/>
      <c r="J41" s="17"/>
      <c r="K41" s="17"/>
      <c r="L41" s="17"/>
    </row>
    <row r="42" spans="1:12" ht="14.1" customHeight="1" x14ac:dyDescent="0.2">
      <c r="A42" s="12" t="s">
        <v>7</v>
      </c>
      <c r="B42" s="14">
        <v>428</v>
      </c>
      <c r="C42" s="14">
        <v>364</v>
      </c>
      <c r="D42" s="17">
        <v>234</v>
      </c>
      <c r="E42" s="17">
        <v>139</v>
      </c>
      <c r="F42" s="17">
        <v>52</v>
      </c>
      <c r="G42" s="15"/>
      <c r="H42" s="65"/>
      <c r="I42" s="14"/>
      <c r="J42" s="17"/>
      <c r="K42" s="17"/>
      <c r="L42" s="17"/>
    </row>
    <row r="43" spans="1:12" ht="14.1" customHeight="1" x14ac:dyDescent="0.2">
      <c r="A43" s="12" t="s">
        <v>255</v>
      </c>
      <c r="B43" s="14">
        <v>23</v>
      </c>
      <c r="C43" s="14">
        <v>47</v>
      </c>
      <c r="D43" s="17">
        <v>59</v>
      </c>
      <c r="E43" s="17">
        <v>77</v>
      </c>
      <c r="F43" s="17">
        <v>88</v>
      </c>
      <c r="G43" s="15"/>
      <c r="H43" s="65"/>
      <c r="I43" s="14"/>
      <c r="J43" s="17"/>
      <c r="K43" s="17"/>
      <c r="L43" s="17"/>
    </row>
    <row r="44" spans="1:12" ht="14.1" customHeight="1" x14ac:dyDescent="0.2">
      <c r="A44" s="64"/>
      <c r="B44" s="64"/>
      <c r="C44" s="64"/>
      <c r="D44" s="64"/>
      <c r="E44" s="64"/>
      <c r="F44" s="64"/>
      <c r="H44" s="33"/>
      <c r="I44" s="33"/>
      <c r="J44" s="33"/>
      <c r="K44" s="33"/>
      <c r="L44" s="49"/>
    </row>
    <row r="45" spans="1:12" ht="14.1" customHeight="1" x14ac:dyDescent="0.2">
      <c r="F45" s="32" t="s">
        <v>9</v>
      </c>
      <c r="H45" s="14"/>
      <c r="I45" s="14"/>
      <c r="J45" s="14"/>
      <c r="K45" s="14"/>
      <c r="L45" s="17"/>
    </row>
    <row r="46" spans="1:12" ht="12.95" customHeight="1" x14ac:dyDescent="0.2"/>
    <row r="67" spans="1:5" ht="14.1" customHeight="1" x14ac:dyDescent="0.2">
      <c r="A67" s="21"/>
      <c r="B67" s="14"/>
      <c r="C67" s="14"/>
      <c r="D67" s="14"/>
      <c r="E67" s="14"/>
    </row>
    <row r="68" spans="1:5" ht="14.1" customHeight="1" x14ac:dyDescent="0.2">
      <c r="A68" s="21"/>
      <c r="B68" s="13"/>
      <c r="C68" s="13"/>
      <c r="D68" s="14"/>
      <c r="E68" s="13"/>
    </row>
    <row r="69" spans="1:5" ht="14.1" customHeight="1" x14ac:dyDescent="0.2">
      <c r="A69" s="34"/>
      <c r="B69" s="13"/>
      <c r="C69" s="13"/>
      <c r="D69" s="14"/>
      <c r="E69" s="13"/>
    </row>
    <row r="70" spans="1:5" ht="14.1" customHeight="1" x14ac:dyDescent="0.2">
      <c r="A70" s="23"/>
      <c r="B70" s="13"/>
      <c r="C70" s="13"/>
      <c r="D70" s="14"/>
      <c r="E70" s="13"/>
    </row>
    <row r="71" spans="1:5" ht="14.1" customHeight="1" x14ac:dyDescent="0.2">
      <c r="A71" s="21"/>
      <c r="B71" s="13"/>
      <c r="C71" s="13"/>
      <c r="D71" s="14"/>
      <c r="E71" s="13"/>
    </row>
    <row r="72" spans="1:5" ht="14.1" customHeight="1" x14ac:dyDescent="0.2">
      <c r="A72" s="21"/>
      <c r="B72" s="13"/>
      <c r="C72" s="13"/>
      <c r="D72" s="14"/>
      <c r="E72" s="13"/>
    </row>
    <row r="73" spans="1:5" ht="14.1" customHeight="1" x14ac:dyDescent="0.2">
      <c r="A73" s="21"/>
      <c r="B73" s="13"/>
      <c r="C73" s="13"/>
      <c r="D73" s="14"/>
      <c r="E73" s="13"/>
    </row>
    <row r="74" spans="1:5" ht="14.1" customHeight="1" x14ac:dyDescent="0.2"/>
    <row r="75" spans="1:5" ht="14.1" customHeight="1" x14ac:dyDescent="0.2"/>
    <row r="76" spans="1:5" ht="14.1" customHeight="1" x14ac:dyDescent="0.2"/>
    <row r="77" spans="1:5" ht="14.1" customHeight="1" x14ac:dyDescent="0.2"/>
    <row r="78" spans="1:5" ht="14.1" customHeight="1" x14ac:dyDescent="0.2"/>
    <row r="79" spans="1:5" ht="14.1" customHeight="1" x14ac:dyDescent="0.2"/>
    <row r="80" spans="1: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L311"/>
  <sheetViews>
    <sheetView zoomScaleNormal="100" zoomScaleSheetLayoutView="40" workbookViewId="0"/>
  </sheetViews>
  <sheetFormatPr baseColWidth="10" defaultColWidth="7.42578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7" width="7.42578125" style="3" customWidth="1"/>
    <col min="8" max="8" width="8.85546875" style="115" customWidth="1"/>
    <col min="9" max="12" width="7.42578125" style="3" customWidth="1"/>
    <col min="13" max="16383" width="7.42578125" style="3"/>
    <col min="16384" max="16384" width="22.5703125" style="3" customWidth="1"/>
  </cols>
  <sheetData>
    <row r="1" spans="1:12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2" ht="14.1" customHeight="1" x14ac:dyDescent="0.2">
      <c r="J2" s="159" t="s">
        <v>498</v>
      </c>
    </row>
    <row r="3" spans="1:12" ht="14.1" customHeight="1" x14ac:dyDescent="0.2">
      <c r="A3" s="27" t="s">
        <v>382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ht="15.95" customHeight="1" x14ac:dyDescent="0.2">
      <c r="A5" s="7"/>
      <c r="B5" s="8" t="s">
        <v>304</v>
      </c>
      <c r="C5" s="8" t="s">
        <v>305</v>
      </c>
      <c r="D5" s="8" t="s">
        <v>310</v>
      </c>
      <c r="E5" s="8" t="s">
        <v>334</v>
      </c>
      <c r="F5" s="8" t="s">
        <v>431</v>
      </c>
    </row>
    <row r="6" spans="1:12" ht="14.1" customHeight="1" x14ac:dyDescent="0.2">
      <c r="A6" s="21"/>
      <c r="B6" s="13"/>
      <c r="C6" s="13"/>
      <c r="D6" s="13"/>
      <c r="E6" s="13"/>
      <c r="F6" s="13"/>
    </row>
    <row r="7" spans="1:12" ht="14.1" customHeight="1" x14ac:dyDescent="0.2">
      <c r="A7" s="12" t="s">
        <v>82</v>
      </c>
      <c r="B7" s="14"/>
      <c r="C7" s="14"/>
      <c r="D7" s="14"/>
      <c r="E7" s="14"/>
      <c r="F7" s="17"/>
      <c r="H7" s="12"/>
    </row>
    <row r="8" spans="1:12" ht="14.1" customHeight="1" x14ac:dyDescent="0.2">
      <c r="A8" s="12" t="s">
        <v>29</v>
      </c>
      <c r="B8" s="14">
        <v>93</v>
      </c>
      <c r="C8" s="14">
        <v>19</v>
      </c>
      <c r="D8" s="17">
        <v>2</v>
      </c>
      <c r="E8" s="17"/>
      <c r="F8" s="17"/>
      <c r="H8" s="65"/>
      <c r="I8" s="14"/>
      <c r="J8" s="17"/>
      <c r="K8" s="17"/>
      <c r="L8" s="17"/>
    </row>
    <row r="9" spans="1:12" ht="14.1" customHeight="1" x14ac:dyDescent="0.2">
      <c r="A9" s="62" t="s">
        <v>201</v>
      </c>
      <c r="B9" s="14">
        <v>137</v>
      </c>
      <c r="C9" s="14">
        <v>206</v>
      </c>
      <c r="D9" s="17">
        <v>274</v>
      </c>
      <c r="E9" s="17">
        <v>296</v>
      </c>
      <c r="F9" s="17">
        <v>301</v>
      </c>
      <c r="H9" s="65"/>
      <c r="I9" s="14"/>
      <c r="J9" s="17"/>
      <c r="K9" s="17"/>
      <c r="L9" s="17"/>
    </row>
    <row r="10" spans="1:12" ht="14.1" customHeight="1" x14ac:dyDescent="0.2">
      <c r="A10" s="62" t="s">
        <v>202</v>
      </c>
      <c r="B10" s="14">
        <v>274</v>
      </c>
      <c r="C10" s="14">
        <v>389</v>
      </c>
      <c r="D10" s="17">
        <v>511</v>
      </c>
      <c r="E10" s="17">
        <v>569</v>
      </c>
      <c r="F10" s="17">
        <v>578</v>
      </c>
      <c r="H10" s="65"/>
      <c r="I10" s="14"/>
      <c r="J10" s="17"/>
      <c r="K10" s="17"/>
      <c r="L10" s="17"/>
    </row>
    <row r="11" spans="1:12" ht="14.1" customHeight="1" x14ac:dyDescent="0.2">
      <c r="A11" s="12" t="s">
        <v>65</v>
      </c>
      <c r="B11" s="14">
        <v>98</v>
      </c>
      <c r="C11" s="14">
        <v>16</v>
      </c>
      <c r="D11" s="17">
        <v>4</v>
      </c>
      <c r="E11" s="17"/>
      <c r="F11" s="17"/>
      <c r="H11" s="65"/>
      <c r="I11" s="14"/>
      <c r="J11" s="17"/>
      <c r="K11" s="17"/>
      <c r="L11" s="17"/>
    </row>
    <row r="12" spans="1:12" ht="14.1" customHeight="1" x14ac:dyDescent="0.2">
      <c r="A12" s="12" t="s">
        <v>36</v>
      </c>
      <c r="B12" s="14">
        <v>51</v>
      </c>
      <c r="C12" s="14">
        <v>19</v>
      </c>
      <c r="D12" s="17">
        <v>3</v>
      </c>
      <c r="E12" s="17"/>
      <c r="F12" s="17"/>
      <c r="H12" s="65"/>
      <c r="I12" s="14"/>
      <c r="J12" s="17"/>
      <c r="K12" s="17"/>
      <c r="L12" s="17"/>
    </row>
    <row r="13" spans="1:12" ht="14.1" customHeight="1" x14ac:dyDescent="0.2">
      <c r="A13" s="12" t="s">
        <v>64</v>
      </c>
      <c r="B13" s="14">
        <v>124</v>
      </c>
      <c r="C13" s="14">
        <v>64</v>
      </c>
      <c r="D13" s="17">
        <v>14</v>
      </c>
      <c r="E13" s="17"/>
      <c r="F13" s="17"/>
      <c r="H13" s="65"/>
      <c r="I13" s="14"/>
      <c r="J13" s="17"/>
      <c r="K13" s="17"/>
      <c r="L13" s="17"/>
    </row>
    <row r="14" spans="1:12" ht="14.1" customHeight="1" x14ac:dyDescent="0.2">
      <c r="A14" s="12" t="s">
        <v>114</v>
      </c>
      <c r="B14" s="14">
        <v>50</v>
      </c>
      <c r="C14" s="14">
        <v>25</v>
      </c>
      <c r="D14" s="17">
        <v>8</v>
      </c>
      <c r="E14" s="17">
        <v>8</v>
      </c>
      <c r="F14" s="17"/>
      <c r="H14" s="65"/>
      <c r="I14" s="14"/>
      <c r="J14" s="17"/>
      <c r="K14" s="17"/>
      <c r="L14" s="17"/>
    </row>
    <row r="15" spans="1:12" ht="14.1" customHeight="1" x14ac:dyDescent="0.2">
      <c r="A15" s="62" t="s">
        <v>203</v>
      </c>
      <c r="B15" s="14">
        <v>47</v>
      </c>
      <c r="C15" s="14">
        <v>66</v>
      </c>
      <c r="D15" s="17">
        <v>88</v>
      </c>
      <c r="E15" s="17">
        <v>96</v>
      </c>
      <c r="F15" s="17">
        <v>100</v>
      </c>
      <c r="G15" s="15"/>
      <c r="H15" s="65"/>
      <c r="I15" s="14"/>
      <c r="J15" s="17"/>
      <c r="K15" s="17"/>
      <c r="L15" s="17"/>
    </row>
    <row r="16" spans="1:12" ht="14.1" customHeight="1" x14ac:dyDescent="0.2">
      <c r="A16" s="12" t="s">
        <v>113</v>
      </c>
      <c r="B16" s="14">
        <v>43</v>
      </c>
      <c r="C16" s="14">
        <v>32</v>
      </c>
      <c r="D16" s="17">
        <v>16</v>
      </c>
      <c r="E16" s="17"/>
      <c r="F16" s="17"/>
      <c r="G16" s="15"/>
      <c r="H16" s="65"/>
      <c r="I16" s="14"/>
      <c r="J16" s="17"/>
      <c r="K16" s="17"/>
      <c r="L16" s="17"/>
    </row>
    <row r="17" spans="1:12" ht="14.1" customHeight="1" x14ac:dyDescent="0.2">
      <c r="A17" s="62" t="s">
        <v>204</v>
      </c>
      <c r="B17" s="14">
        <v>42</v>
      </c>
      <c r="C17" s="14">
        <v>58</v>
      </c>
      <c r="D17" s="17">
        <v>74</v>
      </c>
      <c r="E17" s="17">
        <v>86</v>
      </c>
      <c r="F17" s="17">
        <v>90</v>
      </c>
      <c r="G17" s="15"/>
      <c r="H17" s="65"/>
      <c r="I17" s="14"/>
      <c r="J17" s="17"/>
      <c r="K17" s="17"/>
      <c r="L17" s="17"/>
    </row>
    <row r="18" spans="1:12" ht="14.1" customHeight="1" x14ac:dyDescent="0.2">
      <c r="A18" s="12" t="s">
        <v>115</v>
      </c>
      <c r="B18" s="14">
        <v>28</v>
      </c>
      <c r="C18" s="14">
        <v>18</v>
      </c>
      <c r="D18" s="17">
        <v>4</v>
      </c>
      <c r="E18" s="17"/>
      <c r="F18" s="17"/>
      <c r="G18" s="15"/>
      <c r="H18" s="65"/>
      <c r="I18" s="14"/>
      <c r="J18" s="17"/>
      <c r="K18" s="17"/>
      <c r="L18" s="17"/>
    </row>
    <row r="19" spans="1:12" ht="14.1" customHeight="1" x14ac:dyDescent="0.2">
      <c r="A19" s="62" t="s">
        <v>226</v>
      </c>
      <c r="B19" s="14">
        <v>30</v>
      </c>
      <c r="C19" s="14">
        <v>44</v>
      </c>
      <c r="D19" s="17">
        <v>62</v>
      </c>
      <c r="E19" s="17">
        <v>78</v>
      </c>
      <c r="F19" s="17">
        <v>86</v>
      </c>
      <c r="G19" s="15"/>
      <c r="H19" s="65"/>
      <c r="I19" s="14"/>
      <c r="J19" s="17"/>
      <c r="K19" s="17"/>
      <c r="L19" s="17"/>
    </row>
    <row r="20" spans="1:12" ht="14.1" customHeight="1" x14ac:dyDescent="0.2">
      <c r="A20" s="12" t="s">
        <v>37</v>
      </c>
      <c r="B20" s="14">
        <v>942</v>
      </c>
      <c r="C20" s="14">
        <v>872</v>
      </c>
      <c r="D20" s="17">
        <v>769</v>
      </c>
      <c r="E20" s="17">
        <v>507</v>
      </c>
      <c r="F20" s="17">
        <v>282</v>
      </c>
      <c r="G20" s="15"/>
      <c r="H20" s="65"/>
      <c r="I20" s="14"/>
      <c r="J20" s="17"/>
      <c r="K20" s="17"/>
      <c r="L20" s="17"/>
    </row>
    <row r="21" spans="1:12" ht="14.1" customHeight="1" x14ac:dyDescent="0.2">
      <c r="A21" s="21"/>
      <c r="B21" s="14"/>
      <c r="C21" s="14"/>
      <c r="D21" s="14"/>
      <c r="F21" s="47"/>
      <c r="G21" s="15"/>
      <c r="H21" s="65"/>
      <c r="I21" s="14"/>
      <c r="J21" s="14"/>
      <c r="L21" s="47"/>
    </row>
    <row r="22" spans="1:12" ht="14.1" customHeight="1" x14ac:dyDescent="0.2">
      <c r="A22" s="12" t="s">
        <v>66</v>
      </c>
      <c r="B22" s="14"/>
      <c r="C22" s="14"/>
      <c r="D22" s="14"/>
      <c r="E22" s="14"/>
      <c r="F22" s="17"/>
      <c r="G22" s="15"/>
      <c r="H22" s="65"/>
      <c r="I22" s="14"/>
      <c r="J22" s="14"/>
      <c r="K22" s="14"/>
      <c r="L22" s="17"/>
    </row>
    <row r="23" spans="1:12" ht="14.1" customHeight="1" x14ac:dyDescent="0.2">
      <c r="A23" s="12" t="s">
        <v>31</v>
      </c>
      <c r="B23" s="14">
        <v>54</v>
      </c>
      <c r="C23" s="14">
        <v>30</v>
      </c>
      <c r="D23" s="17">
        <v>4</v>
      </c>
      <c r="E23" s="17">
        <v>7</v>
      </c>
      <c r="F23" s="17"/>
      <c r="G23" s="15"/>
      <c r="H23" s="65"/>
      <c r="I23" s="14"/>
      <c r="J23" s="17"/>
      <c r="K23" s="17"/>
      <c r="L23" s="17"/>
    </row>
    <row r="24" spans="1:12" ht="14.1" customHeight="1" x14ac:dyDescent="0.2">
      <c r="A24" s="12" t="s">
        <v>256</v>
      </c>
      <c r="B24" s="14">
        <v>175</v>
      </c>
      <c r="C24" s="14">
        <v>95</v>
      </c>
      <c r="D24" s="17">
        <v>19</v>
      </c>
      <c r="E24" s="17">
        <v>2</v>
      </c>
      <c r="F24" s="17"/>
      <c r="G24" s="15"/>
      <c r="H24" s="65"/>
      <c r="I24" s="14"/>
      <c r="J24" s="17"/>
      <c r="K24" s="17"/>
      <c r="L24" s="17"/>
    </row>
    <row r="25" spans="1:12" ht="14.1" customHeight="1" x14ac:dyDescent="0.2">
      <c r="A25" s="12" t="s">
        <v>257</v>
      </c>
      <c r="B25" s="14">
        <v>79</v>
      </c>
      <c r="C25" s="14">
        <v>142</v>
      </c>
      <c r="D25" s="17">
        <v>214</v>
      </c>
      <c r="E25" s="17">
        <v>285</v>
      </c>
      <c r="F25" s="17">
        <v>309</v>
      </c>
      <c r="G25" s="15"/>
      <c r="H25" s="65"/>
      <c r="I25" s="14"/>
      <c r="J25" s="17"/>
      <c r="K25" s="17"/>
      <c r="L25" s="17"/>
    </row>
    <row r="26" spans="1:12" ht="14.1" customHeight="1" x14ac:dyDescent="0.2">
      <c r="A26" s="12" t="s">
        <v>67</v>
      </c>
      <c r="B26" s="14">
        <v>74</v>
      </c>
      <c r="C26" s="14">
        <v>47</v>
      </c>
      <c r="D26" s="17">
        <v>10</v>
      </c>
      <c r="E26" s="17">
        <v>3</v>
      </c>
      <c r="F26" s="17"/>
      <c r="G26" s="15"/>
      <c r="H26" s="65"/>
      <c r="I26" s="14"/>
      <c r="J26" s="17"/>
      <c r="K26" s="17"/>
      <c r="L26" s="17"/>
    </row>
    <row r="27" spans="1:12" ht="14.1" customHeight="1" x14ac:dyDescent="0.2">
      <c r="A27" s="12"/>
      <c r="B27" s="14"/>
      <c r="C27" s="14"/>
      <c r="D27" s="14"/>
      <c r="G27" s="15"/>
      <c r="H27" s="65"/>
      <c r="I27" s="14"/>
      <c r="J27" s="14"/>
    </row>
    <row r="28" spans="1:12" ht="14.1" customHeight="1" x14ac:dyDescent="0.2">
      <c r="A28" s="12" t="s">
        <v>368</v>
      </c>
      <c r="B28" s="14"/>
      <c r="C28" s="14"/>
      <c r="D28" s="14"/>
      <c r="E28" s="14"/>
      <c r="F28" s="14"/>
      <c r="G28" s="15"/>
      <c r="H28" s="65"/>
      <c r="I28" s="13"/>
      <c r="J28" s="14"/>
      <c r="K28" s="14"/>
      <c r="L28" s="14"/>
    </row>
    <row r="29" spans="1:12" ht="14.1" customHeight="1" x14ac:dyDescent="0.2">
      <c r="A29" s="12" t="s">
        <v>339</v>
      </c>
      <c r="B29" s="14"/>
      <c r="C29" s="65"/>
      <c r="D29" s="17">
        <v>117</v>
      </c>
      <c r="E29" s="17">
        <v>143</v>
      </c>
      <c r="F29" s="17">
        <v>241</v>
      </c>
      <c r="G29" s="15"/>
      <c r="H29" s="65"/>
      <c r="I29" s="14"/>
      <c r="J29" s="17"/>
      <c r="K29" s="17"/>
      <c r="L29" s="17"/>
    </row>
    <row r="30" spans="1:12" ht="14.1" customHeight="1" x14ac:dyDescent="0.2">
      <c r="A30" s="12" t="s">
        <v>340</v>
      </c>
      <c r="B30" s="14"/>
      <c r="C30" s="14"/>
      <c r="D30" s="17"/>
      <c r="E30" s="17"/>
      <c r="F30" s="17"/>
      <c r="G30" s="15"/>
      <c r="H30" s="65"/>
      <c r="I30" s="65"/>
      <c r="J30" s="17"/>
      <c r="K30" s="17"/>
      <c r="L30" s="17"/>
    </row>
    <row r="31" spans="1:12" ht="14.1" customHeight="1" x14ac:dyDescent="0.2">
      <c r="A31" s="98" t="s">
        <v>341</v>
      </c>
      <c r="B31" s="14"/>
      <c r="C31" s="14"/>
      <c r="D31" s="17">
        <v>7</v>
      </c>
      <c r="E31" s="17">
        <v>3</v>
      </c>
      <c r="F31" s="17">
        <v>3</v>
      </c>
      <c r="G31" s="15"/>
      <c r="H31" s="65"/>
      <c r="I31" s="14"/>
      <c r="J31" s="17"/>
      <c r="K31" s="17"/>
      <c r="L31" s="17"/>
    </row>
    <row r="32" spans="1:12" ht="14.1" customHeight="1" x14ac:dyDescent="0.2">
      <c r="A32" s="98" t="s">
        <v>342</v>
      </c>
      <c r="B32" s="14"/>
      <c r="C32" s="14"/>
      <c r="D32" s="17">
        <v>6</v>
      </c>
      <c r="E32" s="17">
        <v>8</v>
      </c>
      <c r="F32" s="17">
        <v>11</v>
      </c>
      <c r="G32" s="15"/>
      <c r="H32" s="65"/>
      <c r="I32" s="14"/>
      <c r="J32" s="17"/>
      <c r="K32" s="17"/>
      <c r="L32" s="17"/>
    </row>
    <row r="33" spans="1:12" ht="14.1" customHeight="1" x14ac:dyDescent="0.2">
      <c r="A33" s="98" t="s">
        <v>468</v>
      </c>
      <c r="B33" s="14"/>
      <c r="C33" s="14"/>
      <c r="D33" s="17">
        <v>6</v>
      </c>
      <c r="E33" s="17">
        <v>5</v>
      </c>
      <c r="F33" s="17">
        <v>3</v>
      </c>
      <c r="G33" s="15"/>
      <c r="H33" s="65"/>
      <c r="I33" s="14"/>
      <c r="J33" s="17"/>
      <c r="K33" s="17"/>
      <c r="L33" s="17"/>
    </row>
    <row r="34" spans="1:12" ht="14.1" customHeight="1" x14ac:dyDescent="0.2">
      <c r="A34" s="98" t="s">
        <v>432</v>
      </c>
      <c r="F34" s="17">
        <v>37</v>
      </c>
      <c r="G34" s="15"/>
      <c r="H34" s="65"/>
      <c r="I34" s="14"/>
      <c r="J34" s="17"/>
      <c r="K34" s="17"/>
      <c r="L34" s="17"/>
    </row>
    <row r="35" spans="1:12" ht="14.1" customHeight="1" x14ac:dyDescent="0.2">
      <c r="A35" s="60" t="s">
        <v>343</v>
      </c>
      <c r="B35" s="14"/>
      <c r="C35" s="14"/>
      <c r="D35" s="14"/>
      <c r="E35" s="14"/>
      <c r="F35" s="14"/>
      <c r="G35" s="15"/>
      <c r="H35" s="65"/>
      <c r="I35" s="14"/>
      <c r="J35" s="14"/>
      <c r="K35" s="14"/>
      <c r="L35" s="14"/>
    </row>
    <row r="36" spans="1:12" ht="14.1" customHeight="1" x14ac:dyDescent="0.2">
      <c r="A36" s="98" t="s">
        <v>344</v>
      </c>
      <c r="B36" s="14"/>
      <c r="C36" s="14"/>
      <c r="D36" s="17">
        <v>13</v>
      </c>
      <c r="E36" s="17">
        <v>3</v>
      </c>
      <c r="F36" s="17">
        <v>4</v>
      </c>
      <c r="G36" s="15"/>
      <c r="H36" s="65"/>
      <c r="I36" s="14"/>
      <c r="J36" s="17"/>
      <c r="K36" s="17"/>
      <c r="L36" s="17"/>
    </row>
    <row r="37" spans="1:12" ht="14.1" customHeight="1" x14ac:dyDescent="0.2">
      <c r="A37" s="98" t="s">
        <v>345</v>
      </c>
      <c r="B37" s="14"/>
      <c r="C37" s="14"/>
      <c r="D37" s="14">
        <v>3</v>
      </c>
      <c r="E37" s="14">
        <v>3</v>
      </c>
      <c r="F37" s="14">
        <v>3</v>
      </c>
      <c r="G37" s="15"/>
      <c r="H37" s="65"/>
      <c r="I37" s="14"/>
      <c r="J37" s="14"/>
      <c r="K37" s="14"/>
      <c r="L37" s="14"/>
    </row>
    <row r="38" spans="1:12" ht="14.1" customHeight="1" x14ac:dyDescent="0.2">
      <c r="A38" s="12" t="s">
        <v>346</v>
      </c>
      <c r="B38" s="14"/>
      <c r="C38" s="14"/>
      <c r="D38" s="14"/>
      <c r="E38" s="14"/>
      <c r="F38" s="14"/>
      <c r="G38" s="15"/>
      <c r="H38" s="65"/>
      <c r="I38" s="14"/>
      <c r="J38" s="14"/>
      <c r="K38" s="14"/>
      <c r="L38" s="14"/>
    </row>
    <row r="39" spans="1:12" ht="14.1" customHeight="1" x14ac:dyDescent="0.2">
      <c r="A39" s="98" t="s">
        <v>347</v>
      </c>
      <c r="B39" s="14"/>
      <c r="C39" s="14"/>
      <c r="D39" s="14"/>
      <c r="E39" s="14">
        <v>16</v>
      </c>
      <c r="F39" s="14">
        <v>30</v>
      </c>
      <c r="G39" s="15"/>
      <c r="H39" s="65"/>
      <c r="I39" s="14"/>
      <c r="J39" s="14"/>
      <c r="K39" s="14"/>
      <c r="L39" s="14"/>
    </row>
    <row r="40" spans="1:12" ht="14.1" customHeight="1" x14ac:dyDescent="0.2">
      <c r="A40" s="98" t="s">
        <v>348</v>
      </c>
      <c r="B40" s="14"/>
      <c r="C40" s="14"/>
      <c r="D40" s="14">
        <v>8</v>
      </c>
      <c r="E40" s="14">
        <v>2</v>
      </c>
      <c r="F40" s="14"/>
      <c r="G40" s="15"/>
      <c r="H40" s="65"/>
      <c r="I40" s="14"/>
      <c r="J40" s="14"/>
      <c r="K40" s="14"/>
      <c r="L40" s="14"/>
    </row>
    <row r="41" spans="1:12" ht="14.1" customHeight="1" x14ac:dyDescent="0.2">
      <c r="A41" s="98" t="s">
        <v>349</v>
      </c>
      <c r="B41" s="14"/>
      <c r="C41" s="14"/>
      <c r="D41" s="14">
        <v>8</v>
      </c>
      <c r="E41" s="14">
        <v>6</v>
      </c>
      <c r="F41" s="14">
        <v>12</v>
      </c>
      <c r="G41" s="15"/>
      <c r="H41" s="65"/>
      <c r="I41" s="14"/>
      <c r="J41" s="14"/>
      <c r="K41" s="14"/>
      <c r="L41" s="14"/>
    </row>
    <row r="42" spans="1:12" ht="14.1" customHeight="1" x14ac:dyDescent="0.2">
      <c r="A42" s="98" t="s">
        <v>350</v>
      </c>
      <c r="B42" s="14"/>
      <c r="C42" s="14"/>
      <c r="D42" s="14">
        <v>7</v>
      </c>
      <c r="E42" s="14">
        <v>8</v>
      </c>
      <c r="F42" s="14">
        <v>3</v>
      </c>
      <c r="G42" s="15"/>
      <c r="H42" s="65"/>
      <c r="I42" s="14"/>
      <c r="J42" s="14"/>
      <c r="K42" s="14"/>
      <c r="L42" s="14"/>
    </row>
    <row r="43" spans="1:12" ht="14.1" customHeight="1" x14ac:dyDescent="0.2">
      <c r="A43" s="12" t="s">
        <v>351</v>
      </c>
      <c r="B43" s="14"/>
      <c r="C43" s="14"/>
      <c r="D43" s="14"/>
      <c r="E43" s="14"/>
      <c r="F43" s="14"/>
      <c r="G43" s="15"/>
      <c r="H43" s="65"/>
      <c r="I43" s="14"/>
      <c r="J43" s="14"/>
      <c r="K43" s="14"/>
      <c r="L43" s="14"/>
    </row>
    <row r="44" spans="1:12" ht="14.1" customHeight="1" x14ac:dyDescent="0.2">
      <c r="A44" s="98" t="s">
        <v>433</v>
      </c>
      <c r="F44" s="14">
        <v>29</v>
      </c>
      <c r="G44" s="15"/>
      <c r="H44" s="65"/>
      <c r="I44" s="14"/>
      <c r="J44" s="14"/>
      <c r="K44" s="14"/>
      <c r="L44" s="14"/>
    </row>
    <row r="45" spans="1:12" ht="14.1" customHeight="1" x14ac:dyDescent="0.2">
      <c r="A45" s="98" t="s">
        <v>352</v>
      </c>
      <c r="B45" s="14"/>
      <c r="C45" s="14"/>
      <c r="D45" s="14">
        <v>4</v>
      </c>
      <c r="E45" s="14">
        <v>7</v>
      </c>
      <c r="F45" s="14">
        <v>7</v>
      </c>
      <c r="G45" s="15"/>
      <c r="H45" s="65"/>
      <c r="I45" s="14"/>
      <c r="J45" s="14"/>
      <c r="K45" s="14"/>
      <c r="L45" s="14"/>
    </row>
    <row r="46" spans="1:12" ht="14.1" customHeight="1" x14ac:dyDescent="0.2">
      <c r="A46" s="98" t="s">
        <v>353</v>
      </c>
      <c r="B46" s="14"/>
      <c r="C46" s="14"/>
      <c r="D46" s="14">
        <v>55</v>
      </c>
      <c r="E46" s="14">
        <v>82</v>
      </c>
      <c r="F46" s="14">
        <v>99</v>
      </c>
      <c r="G46" s="15"/>
      <c r="H46" s="65"/>
      <c r="I46" s="14"/>
      <c r="J46" s="14"/>
      <c r="K46" s="14"/>
      <c r="L46" s="14"/>
    </row>
    <row r="47" spans="1:12" s="12" customFormat="1" ht="12.95" customHeight="1" x14ac:dyDescent="0.2">
      <c r="A47" s="52"/>
      <c r="B47" s="52"/>
      <c r="C47" s="52"/>
      <c r="D47" s="52"/>
      <c r="E47" s="52"/>
      <c r="F47" s="52"/>
      <c r="G47" s="15"/>
      <c r="H47" s="14"/>
      <c r="I47" s="14"/>
    </row>
    <row r="48" spans="1:12" ht="14.1" customHeight="1" x14ac:dyDescent="0.2">
      <c r="A48" s="21"/>
      <c r="B48" s="13"/>
      <c r="C48" s="14"/>
      <c r="D48" s="14"/>
      <c r="E48" s="14"/>
      <c r="F48" s="32" t="s">
        <v>9</v>
      </c>
      <c r="H48" s="3"/>
    </row>
    <row r="49" spans="1:12" ht="14.1" customHeight="1" x14ac:dyDescent="0.2">
      <c r="A49" s="21"/>
      <c r="B49" s="13"/>
      <c r="C49" s="14"/>
      <c r="D49" s="14"/>
      <c r="E49" s="14"/>
      <c r="F49" s="14"/>
      <c r="H49" s="14"/>
      <c r="I49" s="14"/>
      <c r="J49" s="14"/>
      <c r="K49" s="14"/>
      <c r="L49" s="14"/>
    </row>
    <row r="50" spans="1:12" ht="14.1" customHeight="1" x14ac:dyDescent="0.2">
      <c r="A50" s="34"/>
      <c r="B50" s="13"/>
      <c r="C50" s="13"/>
      <c r="D50" s="13"/>
      <c r="E50" s="13"/>
      <c r="F50" s="13"/>
      <c r="H50" s="14"/>
      <c r="I50" s="14"/>
      <c r="J50" s="14"/>
      <c r="K50" s="14"/>
      <c r="L50" s="14"/>
    </row>
    <row r="51" spans="1:12" ht="14.1" customHeight="1" x14ac:dyDescent="0.2">
      <c r="A51" s="23"/>
      <c r="B51" s="13"/>
      <c r="C51" s="13"/>
      <c r="D51" s="13"/>
      <c r="E51" s="13"/>
      <c r="F51" s="13"/>
      <c r="H51" s="14"/>
      <c r="I51" s="14"/>
      <c r="J51" s="14"/>
      <c r="K51" s="14"/>
      <c r="L51" s="14"/>
    </row>
    <row r="52" spans="1:12" ht="14.1" customHeight="1" x14ac:dyDescent="0.2">
      <c r="A52" s="21"/>
      <c r="B52" s="13"/>
      <c r="C52" s="13"/>
      <c r="D52" s="13"/>
      <c r="E52" s="13"/>
      <c r="F52" s="13"/>
      <c r="H52" s="14"/>
      <c r="I52" s="14"/>
      <c r="J52" s="14"/>
      <c r="K52" s="14"/>
      <c r="L52" s="14"/>
    </row>
    <row r="53" spans="1:12" ht="14.1" customHeight="1" x14ac:dyDescent="0.2">
      <c r="A53" s="21"/>
      <c r="B53" s="13"/>
      <c r="C53" s="13"/>
      <c r="D53" s="13"/>
      <c r="E53" s="13"/>
      <c r="F53" s="13"/>
      <c r="H53" s="14"/>
      <c r="I53" s="14"/>
      <c r="J53" s="14"/>
      <c r="K53" s="14"/>
      <c r="L53" s="14"/>
    </row>
    <row r="54" spans="1:12" ht="14.1" customHeight="1" x14ac:dyDescent="0.2">
      <c r="A54" s="21"/>
      <c r="B54" s="13"/>
      <c r="C54" s="13"/>
      <c r="D54" s="13"/>
      <c r="E54" s="13"/>
      <c r="F54" s="13"/>
      <c r="H54" s="14"/>
      <c r="I54" s="14"/>
      <c r="J54" s="14"/>
      <c r="K54" s="14"/>
      <c r="L54" s="14"/>
    </row>
    <row r="55" spans="1:12" ht="14.1" customHeight="1" x14ac:dyDescent="0.2">
      <c r="H55" s="14"/>
      <c r="I55" s="14"/>
      <c r="J55" s="14"/>
      <c r="K55" s="14"/>
      <c r="L55" s="14"/>
    </row>
    <row r="56" spans="1:12" ht="14.1" customHeight="1" x14ac:dyDescent="0.2">
      <c r="H56" s="14"/>
      <c r="I56" s="14"/>
      <c r="J56" s="14"/>
      <c r="K56" s="14"/>
      <c r="L56" s="14"/>
    </row>
    <row r="57" spans="1:12" ht="14.1" customHeight="1" x14ac:dyDescent="0.2">
      <c r="H57" s="14"/>
      <c r="I57" s="14"/>
      <c r="J57" s="14"/>
      <c r="K57" s="14"/>
      <c r="L57" s="14"/>
    </row>
    <row r="58" spans="1:12" ht="14.1" customHeight="1" x14ac:dyDescent="0.2">
      <c r="H58" s="14"/>
      <c r="I58" s="14"/>
      <c r="J58" s="14"/>
      <c r="K58" s="14"/>
      <c r="L58" s="17"/>
    </row>
    <row r="59" spans="1:12" ht="14.1" customHeight="1" x14ac:dyDescent="0.2">
      <c r="H59" s="14"/>
      <c r="I59" s="14"/>
      <c r="J59" s="14"/>
      <c r="K59" s="14"/>
      <c r="L59" s="17"/>
    </row>
    <row r="60" spans="1:12" ht="14.1" customHeight="1" x14ac:dyDescent="0.2">
      <c r="H60" s="14"/>
      <c r="I60" s="14"/>
      <c r="J60" s="14"/>
      <c r="K60" s="14"/>
      <c r="L60" s="17"/>
    </row>
    <row r="61" spans="1:12" ht="14.1" customHeight="1" x14ac:dyDescent="0.2">
      <c r="H61" s="14"/>
      <c r="I61" s="14"/>
      <c r="J61" s="14"/>
      <c r="K61" s="14"/>
      <c r="L61" s="17"/>
    </row>
    <row r="62" spans="1:12" ht="14.1" customHeight="1" x14ac:dyDescent="0.2">
      <c r="H62" s="14"/>
      <c r="I62" s="14"/>
      <c r="J62" s="14"/>
      <c r="K62" s="14"/>
      <c r="L62" s="17"/>
    </row>
    <row r="63" spans="1:12" ht="14.1" customHeight="1" x14ac:dyDescent="0.2">
      <c r="H63" s="14"/>
      <c r="I63" s="14"/>
      <c r="J63" s="14"/>
      <c r="K63" s="14"/>
      <c r="L63" s="17"/>
    </row>
    <row r="64" spans="1:12" ht="14.1" customHeight="1" x14ac:dyDescent="0.2">
      <c r="H64" s="14"/>
      <c r="I64" s="14"/>
      <c r="J64" s="14"/>
      <c r="K64" s="14"/>
      <c r="L64" s="17"/>
    </row>
    <row r="65" spans="8:12" ht="14.1" customHeight="1" x14ac:dyDescent="0.2">
      <c r="H65" s="14"/>
      <c r="I65" s="14"/>
      <c r="J65" s="14"/>
      <c r="K65" s="14"/>
      <c r="L65" s="17"/>
    </row>
    <row r="66" spans="8:12" ht="14.1" customHeight="1" x14ac:dyDescent="0.2">
      <c r="H66" s="14"/>
      <c r="I66" s="14"/>
      <c r="J66" s="14"/>
      <c r="K66" s="17"/>
      <c r="L66" s="17"/>
    </row>
    <row r="67" spans="8:12" ht="14.1" customHeight="1" x14ac:dyDescent="0.2">
      <c r="H67" s="14"/>
      <c r="I67" s="14"/>
      <c r="J67" s="14"/>
      <c r="K67" s="14"/>
      <c r="L67" s="17"/>
    </row>
    <row r="68" spans="8:12" ht="14.1" customHeight="1" x14ac:dyDescent="0.2">
      <c r="H68" s="14"/>
      <c r="I68" s="14"/>
      <c r="J68" s="14"/>
      <c r="K68" s="14"/>
      <c r="L68" s="17"/>
    </row>
    <row r="69" spans="8:12" ht="14.1" customHeight="1" x14ac:dyDescent="0.2">
      <c r="H69" s="14"/>
      <c r="I69" s="14"/>
      <c r="J69" s="14"/>
      <c r="K69" s="14"/>
      <c r="L69" s="17"/>
    </row>
    <row r="70" spans="8:12" ht="14.1" customHeight="1" x14ac:dyDescent="0.2">
      <c r="H70" s="14"/>
      <c r="I70" s="14"/>
      <c r="J70" s="14"/>
      <c r="K70" s="14"/>
      <c r="L70" s="17"/>
    </row>
    <row r="71" spans="8:12" ht="14.1" customHeight="1" x14ac:dyDescent="0.2">
      <c r="H71" s="14"/>
      <c r="I71" s="14"/>
      <c r="J71" s="14"/>
      <c r="K71" s="14"/>
      <c r="L71" s="17"/>
    </row>
    <row r="72" spans="8:12" ht="14.1" customHeight="1" x14ac:dyDescent="0.2">
      <c r="H72" s="14"/>
      <c r="I72" s="14"/>
      <c r="J72" s="14"/>
      <c r="K72" s="14"/>
      <c r="L72" s="17"/>
    </row>
    <row r="73" spans="8:12" ht="14.1" customHeight="1" x14ac:dyDescent="0.2">
      <c r="H73" s="14"/>
      <c r="I73" s="14"/>
      <c r="J73" s="14"/>
      <c r="K73" s="14"/>
      <c r="L73" s="17"/>
    </row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I290"/>
  <sheetViews>
    <sheetView zoomScaleNormal="100" zoomScaleSheetLayoutView="40" workbookViewId="0"/>
  </sheetViews>
  <sheetFormatPr baseColWidth="10" defaultColWidth="7.42578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7" width="7.42578125" style="3" customWidth="1"/>
    <col min="8" max="8" width="8.85546875" style="115" customWidth="1"/>
    <col min="9" max="16383" width="7.42578125" style="3"/>
    <col min="16384" max="16384" width="25.140625" style="3" customWidth="1"/>
  </cols>
  <sheetData>
    <row r="1" spans="1:9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9" ht="14.1" customHeight="1" x14ac:dyDescent="0.2">
      <c r="I2" s="159" t="s">
        <v>498</v>
      </c>
    </row>
    <row r="3" spans="1:9" ht="14.1" customHeight="1" x14ac:dyDescent="0.2">
      <c r="A3" s="27" t="s">
        <v>382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ht="15.95" customHeight="1" x14ac:dyDescent="0.2">
      <c r="A5" s="7"/>
      <c r="B5" s="8" t="s">
        <v>304</v>
      </c>
      <c r="C5" s="8" t="s">
        <v>305</v>
      </c>
      <c r="D5" s="8" t="s">
        <v>310</v>
      </c>
      <c r="E5" s="8" t="s">
        <v>334</v>
      </c>
      <c r="F5" s="8" t="s">
        <v>431</v>
      </c>
    </row>
    <row r="6" spans="1:9" ht="14.1" customHeight="1" x14ac:dyDescent="0.2">
      <c r="A6" s="21"/>
      <c r="B6" s="13"/>
      <c r="C6" s="13"/>
      <c r="D6" s="13"/>
      <c r="E6" s="13"/>
      <c r="F6" s="13"/>
    </row>
    <row r="7" spans="1:9" ht="14.1" customHeight="1" x14ac:dyDescent="0.2">
      <c r="A7" s="60" t="s">
        <v>354</v>
      </c>
      <c r="B7" s="14">
        <v>391</v>
      </c>
      <c r="C7" s="14">
        <v>405</v>
      </c>
      <c r="D7" s="14">
        <v>409</v>
      </c>
      <c r="E7" s="14">
        <v>331</v>
      </c>
      <c r="F7" s="14">
        <v>327</v>
      </c>
      <c r="G7" s="60"/>
      <c r="H7" s="65"/>
    </row>
    <row r="8" spans="1:9" ht="14.1" customHeight="1" x14ac:dyDescent="0.2">
      <c r="A8" s="12" t="s">
        <v>340</v>
      </c>
      <c r="B8" s="14"/>
      <c r="C8" s="14"/>
      <c r="D8" s="14"/>
      <c r="E8" s="14"/>
      <c r="F8" s="14"/>
      <c r="G8" s="12"/>
      <c r="H8" s="65"/>
    </row>
    <row r="9" spans="1:9" ht="14.1" customHeight="1" x14ac:dyDescent="0.2">
      <c r="A9" s="98" t="s">
        <v>355</v>
      </c>
      <c r="B9" s="14"/>
      <c r="C9" s="14"/>
      <c r="D9" s="14">
        <v>2</v>
      </c>
      <c r="E9" s="14">
        <v>6</v>
      </c>
      <c r="F9" s="14">
        <v>8</v>
      </c>
      <c r="G9" s="98"/>
      <c r="H9" s="65"/>
    </row>
    <row r="10" spans="1:9" ht="14.1" customHeight="1" x14ac:dyDescent="0.2">
      <c r="A10" s="98" t="s">
        <v>356</v>
      </c>
      <c r="B10" s="14"/>
      <c r="C10" s="14"/>
      <c r="D10" s="14">
        <v>13</v>
      </c>
      <c r="E10" s="14">
        <v>19</v>
      </c>
      <c r="F10" s="14">
        <v>16</v>
      </c>
      <c r="G10" s="134"/>
      <c r="H10" s="65"/>
    </row>
    <row r="11" spans="1:9" ht="14.1" customHeight="1" x14ac:dyDescent="0.2">
      <c r="A11" s="98" t="s">
        <v>76</v>
      </c>
      <c r="B11" s="14"/>
      <c r="C11" s="14"/>
      <c r="D11" s="14">
        <v>11</v>
      </c>
      <c r="E11" s="14">
        <v>14</v>
      </c>
      <c r="F11" s="14">
        <v>13</v>
      </c>
      <c r="G11" s="98"/>
      <c r="H11" s="65"/>
    </row>
    <row r="12" spans="1:9" ht="14.1" customHeight="1" x14ac:dyDescent="0.2">
      <c r="A12" s="98" t="s">
        <v>434</v>
      </c>
      <c r="B12" s="14"/>
      <c r="C12" s="14"/>
      <c r="D12" s="14"/>
      <c r="E12" s="14"/>
      <c r="F12" s="14">
        <v>11</v>
      </c>
      <c r="G12" s="98"/>
      <c r="H12" s="65"/>
    </row>
    <row r="13" spans="1:9" ht="14.1" customHeight="1" x14ac:dyDescent="0.2">
      <c r="A13" s="98" t="s">
        <v>435</v>
      </c>
      <c r="B13" s="14"/>
      <c r="C13" s="14"/>
      <c r="D13" s="14"/>
      <c r="E13" s="14"/>
      <c r="F13" s="14">
        <v>8</v>
      </c>
      <c r="G13" s="98"/>
      <c r="H13" s="65"/>
    </row>
    <row r="14" spans="1:9" ht="14.1" customHeight="1" x14ac:dyDescent="0.2">
      <c r="A14" s="98" t="s">
        <v>357</v>
      </c>
      <c r="B14" s="14"/>
      <c r="C14" s="14"/>
      <c r="D14" s="14">
        <v>59</v>
      </c>
      <c r="E14" s="14">
        <v>65</v>
      </c>
      <c r="F14" s="14">
        <v>30</v>
      </c>
      <c r="G14" s="98"/>
      <c r="H14" s="65"/>
    </row>
    <row r="15" spans="1:9" ht="14.1" customHeight="1" x14ac:dyDescent="0.2">
      <c r="A15" s="12" t="s">
        <v>343</v>
      </c>
      <c r="B15" s="14"/>
      <c r="C15" s="14"/>
      <c r="D15" s="14"/>
      <c r="E15" s="14"/>
      <c r="F15" s="14"/>
      <c r="G15" s="12"/>
      <c r="H15" s="65"/>
    </row>
    <row r="16" spans="1:9" ht="14.1" customHeight="1" x14ac:dyDescent="0.2">
      <c r="A16" s="98" t="s">
        <v>358</v>
      </c>
      <c r="B16" s="14"/>
      <c r="C16" s="14"/>
      <c r="D16" s="14"/>
      <c r="E16" s="14">
        <v>16</v>
      </c>
      <c r="F16" s="14">
        <v>22</v>
      </c>
      <c r="G16" s="98"/>
      <c r="H16" s="65"/>
    </row>
    <row r="17" spans="1:8" ht="14.1" customHeight="1" x14ac:dyDescent="0.2">
      <c r="A17" s="98" t="s">
        <v>359</v>
      </c>
      <c r="B17" s="14"/>
      <c r="C17" s="14"/>
      <c r="D17" s="14">
        <v>4</v>
      </c>
      <c r="E17" s="14">
        <v>3</v>
      </c>
      <c r="F17" s="14">
        <v>3</v>
      </c>
      <c r="G17" s="98"/>
      <c r="H17" s="65"/>
    </row>
    <row r="18" spans="1:8" ht="14.1" customHeight="1" x14ac:dyDescent="0.2">
      <c r="A18" s="98" t="s">
        <v>360</v>
      </c>
      <c r="B18" s="14"/>
      <c r="C18" s="14"/>
      <c r="D18" s="14">
        <v>17</v>
      </c>
      <c r="E18" s="14">
        <v>25</v>
      </c>
      <c r="F18" s="14">
        <v>26</v>
      </c>
      <c r="G18" s="98"/>
      <c r="H18" s="65"/>
    </row>
    <row r="19" spans="1:8" ht="14.1" customHeight="1" x14ac:dyDescent="0.2">
      <c r="A19" s="98" t="s">
        <v>361</v>
      </c>
      <c r="B19" s="14"/>
      <c r="C19" s="14"/>
      <c r="D19" s="14">
        <v>24</v>
      </c>
      <c r="E19" s="14">
        <v>23</v>
      </c>
      <c r="F19" s="14">
        <v>17</v>
      </c>
      <c r="G19" s="98"/>
      <c r="H19" s="65"/>
    </row>
    <row r="20" spans="1:8" ht="14.1" customHeight="1" x14ac:dyDescent="0.2">
      <c r="A20" s="98" t="s">
        <v>362</v>
      </c>
      <c r="B20" s="14"/>
      <c r="C20" s="14"/>
      <c r="D20" s="14">
        <v>9</v>
      </c>
      <c r="E20" s="14">
        <v>9</v>
      </c>
      <c r="F20" s="14">
        <v>12</v>
      </c>
      <c r="G20" s="98"/>
      <c r="H20" s="65"/>
    </row>
    <row r="21" spans="1:8" ht="14.1" customHeight="1" x14ac:dyDescent="0.2">
      <c r="A21" s="98" t="s">
        <v>436</v>
      </c>
      <c r="B21" s="14"/>
      <c r="C21" s="14"/>
      <c r="D21" s="14"/>
      <c r="E21" s="17"/>
      <c r="F21" s="17">
        <v>2</v>
      </c>
      <c r="G21" s="98"/>
      <c r="H21" s="65"/>
    </row>
    <row r="22" spans="1:8" ht="14.1" customHeight="1" x14ac:dyDescent="0.2">
      <c r="A22" s="98" t="s">
        <v>357</v>
      </c>
      <c r="B22" s="14"/>
      <c r="C22" s="14"/>
      <c r="D22" s="14">
        <v>34</v>
      </c>
      <c r="E22" s="14">
        <v>37</v>
      </c>
      <c r="F22" s="14">
        <v>40</v>
      </c>
      <c r="G22" s="98"/>
      <c r="H22" s="65"/>
    </row>
    <row r="23" spans="1:8" ht="14.1" customHeight="1" x14ac:dyDescent="0.2">
      <c r="A23" s="12" t="s">
        <v>346</v>
      </c>
      <c r="B23" s="14"/>
      <c r="C23" s="14"/>
      <c r="D23" s="14"/>
      <c r="E23" s="14"/>
      <c r="F23" s="14"/>
      <c r="G23" s="12"/>
      <c r="H23" s="65"/>
    </row>
    <row r="24" spans="1:8" ht="14.1" customHeight="1" x14ac:dyDescent="0.2">
      <c r="A24" s="98" t="s">
        <v>363</v>
      </c>
      <c r="B24" s="14"/>
      <c r="C24" s="14"/>
      <c r="D24" s="14">
        <v>4</v>
      </c>
      <c r="E24" s="14">
        <v>7</v>
      </c>
      <c r="F24" s="14">
        <v>4</v>
      </c>
      <c r="G24" s="98"/>
      <c r="H24" s="65"/>
    </row>
    <row r="25" spans="1:8" ht="14.1" customHeight="1" x14ac:dyDescent="0.2">
      <c r="A25" s="98" t="s">
        <v>364</v>
      </c>
      <c r="B25" s="14"/>
      <c r="C25" s="14"/>
      <c r="D25" s="14">
        <v>7</v>
      </c>
      <c r="E25" s="14">
        <v>4</v>
      </c>
      <c r="F25" s="14">
        <v>10</v>
      </c>
      <c r="G25" s="98"/>
      <c r="H25" s="65"/>
    </row>
    <row r="26" spans="1:8" ht="14.1" customHeight="1" x14ac:dyDescent="0.2">
      <c r="A26" s="98" t="s">
        <v>365</v>
      </c>
      <c r="B26" s="14"/>
      <c r="C26" s="14"/>
      <c r="D26" s="14">
        <v>5</v>
      </c>
      <c r="E26" s="14">
        <v>10</v>
      </c>
      <c r="F26" s="14">
        <v>6</v>
      </c>
      <c r="G26" s="98"/>
      <c r="H26" s="65"/>
    </row>
    <row r="27" spans="1:8" ht="14.1" customHeight="1" x14ac:dyDescent="0.2">
      <c r="A27" s="98" t="s">
        <v>357</v>
      </c>
      <c r="B27" s="14"/>
      <c r="C27" s="14"/>
      <c r="D27" s="14">
        <v>33</v>
      </c>
      <c r="E27" s="14">
        <v>30</v>
      </c>
      <c r="F27" s="14">
        <v>49</v>
      </c>
      <c r="G27" s="98"/>
      <c r="H27" s="65"/>
    </row>
    <row r="28" spans="1:8" ht="14.1" customHeight="1" x14ac:dyDescent="0.2">
      <c r="A28" s="12" t="s">
        <v>351</v>
      </c>
      <c r="B28" s="14"/>
      <c r="C28" s="14"/>
      <c r="D28" s="14"/>
      <c r="E28" s="14"/>
      <c r="F28" s="14"/>
      <c r="G28" s="12"/>
      <c r="H28" s="65"/>
    </row>
    <row r="29" spans="1:8" ht="14.1" customHeight="1" x14ac:dyDescent="0.2">
      <c r="A29" s="98" t="s">
        <v>366</v>
      </c>
      <c r="D29" s="14">
        <v>4</v>
      </c>
      <c r="E29" s="14">
        <v>3</v>
      </c>
      <c r="F29" s="14">
        <v>2</v>
      </c>
      <c r="G29" s="98"/>
      <c r="H29" s="65"/>
    </row>
    <row r="30" spans="1:8" ht="14.1" customHeight="1" x14ac:dyDescent="0.2">
      <c r="A30" s="98" t="s">
        <v>367</v>
      </c>
      <c r="D30" s="14">
        <v>31</v>
      </c>
      <c r="E30" s="14">
        <v>30</v>
      </c>
      <c r="F30" s="14">
        <v>30</v>
      </c>
      <c r="G30" s="98"/>
      <c r="H30" s="65"/>
    </row>
    <row r="31" spans="1:8" ht="12.95" customHeight="1" x14ac:dyDescent="0.2">
      <c r="A31" s="98" t="s">
        <v>357</v>
      </c>
      <c r="D31" s="14">
        <v>43</v>
      </c>
      <c r="E31" s="14">
        <v>30</v>
      </c>
      <c r="F31" s="14">
        <v>18</v>
      </c>
      <c r="G31" s="98"/>
      <c r="H31" s="65"/>
    </row>
    <row r="32" spans="1:8" s="12" customFormat="1" ht="12.95" customHeight="1" x14ac:dyDescent="0.2">
      <c r="A32" s="52"/>
      <c r="B32" s="52"/>
      <c r="C32" s="52"/>
      <c r="D32" s="52"/>
      <c r="E32" s="52"/>
      <c r="F32" s="52"/>
      <c r="G32" s="15"/>
      <c r="H32" s="65"/>
    </row>
    <row r="33" spans="1:8" ht="12.95" customHeight="1" x14ac:dyDescent="0.2">
      <c r="A33" s="20" t="s">
        <v>4</v>
      </c>
      <c r="B33" s="13"/>
      <c r="C33" s="13"/>
      <c r="D33" s="13"/>
      <c r="E33" s="13"/>
      <c r="F33" s="13"/>
      <c r="G33" s="15"/>
      <c r="H33" s="65"/>
    </row>
    <row r="34" spans="1:8" ht="12.95" customHeight="1" x14ac:dyDescent="0.2">
      <c r="A34" s="20" t="s">
        <v>429</v>
      </c>
      <c r="B34" s="13"/>
      <c r="C34" s="13"/>
      <c r="D34" s="13"/>
      <c r="E34" s="13"/>
      <c r="F34" s="13"/>
      <c r="G34" s="15"/>
      <c r="H34" s="65"/>
    </row>
    <row r="35" spans="1:8" ht="12.95" customHeight="1" x14ac:dyDescent="0.2">
      <c r="G35" s="15"/>
      <c r="H35" s="65"/>
    </row>
    <row r="36" spans="1:8" ht="12.95" customHeight="1" x14ac:dyDescent="0.2">
      <c r="G36" s="15"/>
      <c r="H36" s="65"/>
    </row>
    <row r="37" spans="1:8" ht="14.1" customHeight="1" x14ac:dyDescent="0.2">
      <c r="G37" s="15"/>
      <c r="H37" s="65"/>
    </row>
    <row r="38" spans="1:8" ht="14.1" customHeight="1" x14ac:dyDescent="0.2">
      <c r="G38" s="15"/>
      <c r="H38" s="65"/>
    </row>
    <row r="39" spans="1:8" ht="14.1" customHeight="1" x14ac:dyDescent="0.2">
      <c r="G39" s="15"/>
      <c r="H39" s="65"/>
    </row>
    <row r="40" spans="1:8" ht="14.1" customHeight="1" x14ac:dyDescent="0.2">
      <c r="G40" s="15"/>
      <c r="H40" s="65"/>
    </row>
    <row r="41" spans="1:8" ht="14.1" customHeight="1" x14ac:dyDescent="0.2">
      <c r="G41" s="15"/>
      <c r="H41" s="65"/>
    </row>
    <row r="42" spans="1:8" ht="14.1" customHeight="1" x14ac:dyDescent="0.2">
      <c r="G42" s="15"/>
      <c r="H42" s="65"/>
    </row>
    <row r="43" spans="1:8" ht="14.1" customHeight="1" x14ac:dyDescent="0.2">
      <c r="G43" s="15"/>
      <c r="H43" s="65"/>
    </row>
    <row r="44" spans="1:8" ht="14.1" customHeight="1" x14ac:dyDescent="0.2">
      <c r="G44" s="15"/>
      <c r="H44" s="65"/>
    </row>
    <row r="45" spans="1:8" ht="14.1" customHeight="1" x14ac:dyDescent="0.2">
      <c r="G45" s="15"/>
      <c r="H45" s="65"/>
    </row>
    <row r="46" spans="1:8" ht="14.1" customHeight="1" x14ac:dyDescent="0.2">
      <c r="G46" s="15"/>
    </row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zoomScaleNormal="100" zoomScaleSheetLayoutView="40" workbookViewId="0"/>
  </sheetViews>
  <sheetFormatPr baseColWidth="10" defaultColWidth="7.42578125" defaultRowHeight="11.25" customHeight="1" x14ac:dyDescent="0.2"/>
  <cols>
    <col min="1" max="1" width="43.42578125" style="3" customWidth="1"/>
    <col min="2" max="2" width="8.140625" style="3" customWidth="1"/>
    <col min="3" max="6" width="10.140625" style="3" customWidth="1"/>
    <col min="7" max="12" width="7.42578125" style="3" customWidth="1"/>
    <col min="13" max="16383" width="7.42578125" style="3"/>
    <col min="16384" max="16384" width="15.42578125" style="3" customWidth="1"/>
  </cols>
  <sheetData>
    <row r="1" spans="1:12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2" ht="14.1" customHeight="1" x14ac:dyDescent="0.2">
      <c r="J2" s="159" t="s">
        <v>498</v>
      </c>
    </row>
    <row r="3" spans="1:12" ht="14.1" customHeight="1" x14ac:dyDescent="0.2">
      <c r="A3" s="27" t="s">
        <v>383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ht="15.95" customHeight="1" x14ac:dyDescent="0.2">
      <c r="A5" s="7"/>
      <c r="B5" s="8" t="s">
        <v>304</v>
      </c>
      <c r="C5" s="8" t="s">
        <v>305</v>
      </c>
      <c r="D5" s="8" t="s">
        <v>310</v>
      </c>
      <c r="E5" s="8" t="s">
        <v>334</v>
      </c>
      <c r="F5" s="8" t="s">
        <v>431</v>
      </c>
    </row>
    <row r="6" spans="1:12" ht="6" customHeight="1" x14ac:dyDescent="0.2">
      <c r="A6" s="21"/>
      <c r="B6" s="14"/>
      <c r="C6" s="13"/>
      <c r="D6" s="13"/>
      <c r="E6" s="13"/>
      <c r="F6" s="13"/>
    </row>
    <row r="7" spans="1:12" ht="14.1" customHeight="1" x14ac:dyDescent="0.2">
      <c r="A7" s="12" t="s">
        <v>32</v>
      </c>
      <c r="B7" s="14">
        <v>449</v>
      </c>
      <c r="C7" s="14">
        <v>459</v>
      </c>
      <c r="D7" s="14">
        <v>427</v>
      </c>
      <c r="E7" s="14">
        <f>E9+E13+E17+E21+E25+E29+E33+E37+E41+E45+E49</f>
        <v>388</v>
      </c>
      <c r="F7" s="17">
        <v>383</v>
      </c>
      <c r="G7" s="15"/>
      <c r="H7" s="117"/>
      <c r="I7" s="116"/>
      <c r="J7" s="66"/>
      <c r="K7" s="66"/>
      <c r="L7" s="66"/>
    </row>
    <row r="8" spans="1:12" ht="6" customHeight="1" x14ac:dyDescent="0.2">
      <c r="A8" s="12"/>
      <c r="B8" s="14"/>
      <c r="C8" s="30"/>
      <c r="D8" s="30"/>
      <c r="E8" s="30"/>
      <c r="F8" s="35"/>
      <c r="G8" s="15"/>
      <c r="H8" s="67"/>
      <c r="I8" s="67"/>
      <c r="J8" s="67"/>
      <c r="K8" s="67"/>
    </row>
    <row r="9" spans="1:12" ht="14.1" customHeight="1" x14ac:dyDescent="0.2">
      <c r="A9" s="12" t="s">
        <v>33</v>
      </c>
      <c r="B9" s="14">
        <v>38</v>
      </c>
      <c r="C9" s="14">
        <v>38</v>
      </c>
      <c r="D9" s="14">
        <v>35</v>
      </c>
      <c r="E9" s="14">
        <v>35</v>
      </c>
      <c r="F9" s="17">
        <v>35</v>
      </c>
      <c r="G9" s="15"/>
      <c r="H9" s="18"/>
      <c r="I9" s="18"/>
      <c r="J9" s="18"/>
      <c r="K9" s="48"/>
      <c r="L9" s="48"/>
    </row>
    <row r="10" spans="1:12" ht="14.1" customHeight="1" x14ac:dyDescent="0.2">
      <c r="A10" s="12" t="s">
        <v>104</v>
      </c>
      <c r="B10" s="14">
        <v>32</v>
      </c>
      <c r="C10" s="14">
        <v>32</v>
      </c>
      <c r="D10" s="14">
        <v>29</v>
      </c>
      <c r="E10" s="14">
        <v>29</v>
      </c>
      <c r="F10" s="17">
        <v>27</v>
      </c>
      <c r="G10" s="15"/>
      <c r="H10" s="69"/>
      <c r="I10" s="67"/>
      <c r="J10" s="69"/>
    </row>
    <row r="11" spans="1:12" ht="14.1" customHeight="1" x14ac:dyDescent="0.2">
      <c r="A11" s="12" t="s">
        <v>105</v>
      </c>
      <c r="B11" s="14">
        <v>6</v>
      </c>
      <c r="C11" s="14">
        <v>6</v>
      </c>
      <c r="D11" s="14">
        <v>6</v>
      </c>
      <c r="E11" s="14">
        <v>6</v>
      </c>
      <c r="F11" s="17">
        <v>8</v>
      </c>
      <c r="G11" s="15"/>
      <c r="H11" s="69"/>
      <c r="I11" s="67"/>
      <c r="J11" s="69"/>
    </row>
    <row r="12" spans="1:12" ht="6" customHeight="1" x14ac:dyDescent="0.2">
      <c r="A12" s="12"/>
      <c r="B12" s="14"/>
      <c r="C12" s="14"/>
      <c r="D12" s="14"/>
      <c r="E12" s="14"/>
      <c r="F12" s="35"/>
      <c r="G12" s="15"/>
      <c r="H12" s="69"/>
      <c r="I12" s="67"/>
      <c r="J12" s="69"/>
    </row>
    <row r="13" spans="1:12" ht="14.1" customHeight="1" x14ac:dyDescent="0.2">
      <c r="A13" s="12" t="s">
        <v>330</v>
      </c>
      <c r="B13" s="14">
        <v>41</v>
      </c>
      <c r="C13" s="14">
        <v>42</v>
      </c>
      <c r="D13" s="14">
        <v>45</v>
      </c>
      <c r="E13" s="14">
        <v>34</v>
      </c>
      <c r="F13" s="17">
        <v>33</v>
      </c>
      <c r="G13" s="15"/>
      <c r="H13" s="69"/>
      <c r="I13" s="67"/>
      <c r="J13" s="69"/>
    </row>
    <row r="14" spans="1:12" ht="14.1" customHeight="1" x14ac:dyDescent="0.2">
      <c r="A14" s="12" t="s">
        <v>104</v>
      </c>
      <c r="B14" s="14">
        <v>22</v>
      </c>
      <c r="C14" s="14">
        <v>23</v>
      </c>
      <c r="D14" s="14">
        <v>25</v>
      </c>
      <c r="E14" s="14">
        <v>27</v>
      </c>
      <c r="F14" s="17">
        <v>27</v>
      </c>
      <c r="G14" s="15"/>
      <c r="H14" s="32"/>
      <c r="I14" s="67"/>
      <c r="J14" s="32"/>
    </row>
    <row r="15" spans="1:12" ht="14.1" customHeight="1" x14ac:dyDescent="0.2">
      <c r="A15" s="12" t="s">
        <v>105</v>
      </c>
      <c r="B15" s="14">
        <v>19</v>
      </c>
      <c r="C15" s="14">
        <v>19</v>
      </c>
      <c r="D15" s="14">
        <v>20</v>
      </c>
      <c r="E15" s="14">
        <v>7</v>
      </c>
      <c r="F15" s="14">
        <v>6</v>
      </c>
      <c r="G15" s="15"/>
      <c r="H15" s="69"/>
      <c r="I15" s="67"/>
      <c r="J15" s="69"/>
    </row>
    <row r="16" spans="1:12" ht="6" customHeight="1" x14ac:dyDescent="0.2">
      <c r="A16" s="12"/>
      <c r="B16" s="14"/>
      <c r="C16" s="14"/>
      <c r="D16" s="14"/>
      <c r="E16" s="14"/>
      <c r="F16" s="14"/>
      <c r="G16" s="15"/>
      <c r="H16" s="69"/>
      <c r="I16" s="67"/>
      <c r="J16" s="69"/>
    </row>
    <row r="17" spans="1:10" ht="14.1" customHeight="1" x14ac:dyDescent="0.2">
      <c r="A17" s="12" t="s">
        <v>35</v>
      </c>
      <c r="B17" s="14">
        <v>42</v>
      </c>
      <c r="C17" s="14">
        <v>48</v>
      </c>
      <c r="D17" s="14">
        <v>45</v>
      </c>
      <c r="E17" s="14">
        <v>40</v>
      </c>
      <c r="F17" s="14">
        <v>39</v>
      </c>
      <c r="G17" s="15"/>
      <c r="H17" s="69"/>
      <c r="I17" s="67"/>
      <c r="J17" s="69"/>
    </row>
    <row r="18" spans="1:10" ht="14.1" customHeight="1" x14ac:dyDescent="0.2">
      <c r="A18" s="12" t="s">
        <v>104</v>
      </c>
      <c r="B18" s="14">
        <v>32</v>
      </c>
      <c r="C18" s="14">
        <v>33</v>
      </c>
      <c r="D18" s="14">
        <v>32</v>
      </c>
      <c r="E18" s="14">
        <v>31</v>
      </c>
      <c r="F18" s="14">
        <v>31</v>
      </c>
      <c r="G18" s="15"/>
      <c r="H18" s="69"/>
      <c r="I18" s="67"/>
      <c r="J18" s="69"/>
    </row>
    <row r="19" spans="1:10" ht="14.1" customHeight="1" x14ac:dyDescent="0.2">
      <c r="A19" s="12" t="s">
        <v>105</v>
      </c>
      <c r="B19" s="14">
        <v>10</v>
      </c>
      <c r="C19" s="14">
        <v>15</v>
      </c>
      <c r="D19" s="14">
        <v>13</v>
      </c>
      <c r="E19" s="14">
        <v>9</v>
      </c>
      <c r="F19" s="14">
        <v>8</v>
      </c>
      <c r="G19" s="15"/>
      <c r="H19" s="69"/>
      <c r="I19" s="67"/>
      <c r="J19" s="69"/>
    </row>
    <row r="20" spans="1:10" ht="6" customHeight="1" x14ac:dyDescent="0.2">
      <c r="A20" s="12"/>
      <c r="B20" s="14"/>
      <c r="C20" s="14"/>
      <c r="D20" s="14"/>
      <c r="E20" s="14"/>
      <c r="F20" s="14"/>
      <c r="G20" s="15"/>
      <c r="H20" s="69"/>
      <c r="I20" s="67"/>
      <c r="J20" s="69"/>
    </row>
    <row r="21" spans="1:10" ht="14.1" customHeight="1" x14ac:dyDescent="0.2">
      <c r="A21" s="12" t="s">
        <v>75</v>
      </c>
      <c r="B21" s="14">
        <v>60</v>
      </c>
      <c r="C21" s="14">
        <v>62</v>
      </c>
      <c r="D21" s="14">
        <v>53</v>
      </c>
      <c r="E21" s="14">
        <v>44</v>
      </c>
      <c r="F21" s="14">
        <v>46</v>
      </c>
      <c r="G21" s="15"/>
      <c r="I21" s="67"/>
      <c r="J21" s="69"/>
    </row>
    <row r="22" spans="1:10" ht="14.1" customHeight="1" x14ac:dyDescent="0.2">
      <c r="A22" s="12" t="s">
        <v>104</v>
      </c>
      <c r="B22" s="14">
        <v>44</v>
      </c>
      <c r="C22" s="14">
        <v>44</v>
      </c>
      <c r="D22" s="14">
        <v>42</v>
      </c>
      <c r="E22" s="14">
        <v>39</v>
      </c>
      <c r="F22" s="14">
        <v>39</v>
      </c>
      <c r="G22" s="15"/>
    </row>
    <row r="23" spans="1:10" ht="14.1" customHeight="1" x14ac:dyDescent="0.2">
      <c r="A23" s="12" t="s">
        <v>105</v>
      </c>
      <c r="B23" s="14">
        <v>16</v>
      </c>
      <c r="C23" s="14">
        <v>18</v>
      </c>
      <c r="D23" s="14">
        <v>11</v>
      </c>
      <c r="E23" s="14">
        <v>5</v>
      </c>
      <c r="F23" s="14">
        <v>7</v>
      </c>
      <c r="G23" s="15"/>
    </row>
    <row r="24" spans="1:10" ht="6" customHeight="1" x14ac:dyDescent="0.2">
      <c r="A24" s="21"/>
      <c r="B24" s="14"/>
      <c r="C24" s="13"/>
      <c r="D24" s="13"/>
      <c r="E24" s="13"/>
      <c r="F24" s="13"/>
    </row>
    <row r="25" spans="1:10" ht="14.1" customHeight="1" x14ac:dyDescent="0.2">
      <c r="A25" s="60" t="s">
        <v>279</v>
      </c>
      <c r="B25" s="14">
        <v>47</v>
      </c>
      <c r="C25" s="14">
        <v>45</v>
      </c>
      <c r="D25" s="14">
        <v>42</v>
      </c>
      <c r="E25" s="14">
        <v>42</v>
      </c>
      <c r="F25" s="14">
        <v>39</v>
      </c>
      <c r="G25" s="15"/>
    </row>
    <row r="26" spans="1:10" ht="14.1" customHeight="1" x14ac:dyDescent="0.2">
      <c r="A26" s="12" t="s">
        <v>104</v>
      </c>
      <c r="B26" s="14">
        <v>33</v>
      </c>
      <c r="C26" s="14">
        <v>33</v>
      </c>
      <c r="D26" s="14">
        <v>30</v>
      </c>
      <c r="E26" s="14">
        <v>31</v>
      </c>
      <c r="F26" s="14">
        <v>29</v>
      </c>
      <c r="G26" s="15"/>
    </row>
    <row r="27" spans="1:10" ht="14.1" customHeight="1" x14ac:dyDescent="0.2">
      <c r="A27" s="12" t="s">
        <v>105</v>
      </c>
      <c r="B27" s="14">
        <v>14</v>
      </c>
      <c r="C27" s="14">
        <v>12</v>
      </c>
      <c r="D27" s="14">
        <v>12</v>
      </c>
      <c r="E27" s="14">
        <v>11</v>
      </c>
      <c r="F27" s="14">
        <v>10</v>
      </c>
      <c r="G27" s="15"/>
    </row>
    <row r="28" spans="1:10" ht="6" customHeight="1" x14ac:dyDescent="0.2">
      <c r="A28" s="60"/>
      <c r="B28" s="14"/>
      <c r="C28" s="14"/>
      <c r="D28" s="14"/>
      <c r="E28" s="14"/>
      <c r="G28" s="15"/>
    </row>
    <row r="29" spans="1:10" ht="14.1" customHeight="1" x14ac:dyDescent="0.2">
      <c r="A29" s="12" t="s">
        <v>124</v>
      </c>
      <c r="B29" s="14">
        <v>26</v>
      </c>
      <c r="C29" s="14">
        <v>29</v>
      </c>
      <c r="D29" s="14">
        <v>27</v>
      </c>
      <c r="E29" s="14">
        <v>21</v>
      </c>
      <c r="F29" s="14">
        <v>23</v>
      </c>
      <c r="G29" s="15"/>
    </row>
    <row r="30" spans="1:10" ht="14.1" customHeight="1" x14ac:dyDescent="0.2">
      <c r="A30" s="12" t="s">
        <v>104</v>
      </c>
      <c r="B30" s="14">
        <v>16</v>
      </c>
      <c r="C30" s="14">
        <v>18</v>
      </c>
      <c r="D30" s="14">
        <v>19</v>
      </c>
      <c r="E30" s="14">
        <v>17</v>
      </c>
      <c r="F30" s="14">
        <v>17</v>
      </c>
      <c r="G30" s="15"/>
    </row>
    <row r="31" spans="1:10" ht="14.1" customHeight="1" x14ac:dyDescent="0.2">
      <c r="A31" s="12" t="s">
        <v>105</v>
      </c>
      <c r="B31" s="14">
        <v>10</v>
      </c>
      <c r="C31" s="14">
        <v>11</v>
      </c>
      <c r="D31" s="14">
        <v>8</v>
      </c>
      <c r="E31" s="14">
        <v>4</v>
      </c>
      <c r="F31" s="14">
        <v>6</v>
      </c>
      <c r="G31" s="15"/>
    </row>
    <row r="32" spans="1:10" ht="6" customHeight="1" x14ac:dyDescent="0.2">
      <c r="A32" s="12"/>
      <c r="B32" s="14"/>
      <c r="C32" s="14"/>
      <c r="D32" s="14"/>
      <c r="E32" s="14"/>
      <c r="F32" s="14"/>
      <c r="G32" s="15"/>
    </row>
    <row r="33" spans="1:7" ht="14.1" customHeight="1" x14ac:dyDescent="0.2">
      <c r="A33" s="12" t="s">
        <v>76</v>
      </c>
      <c r="B33" s="14">
        <v>36</v>
      </c>
      <c r="C33" s="14">
        <v>35</v>
      </c>
      <c r="D33" s="14">
        <v>31</v>
      </c>
      <c r="E33" s="14">
        <v>30</v>
      </c>
      <c r="F33" s="14">
        <v>30</v>
      </c>
      <c r="G33" s="15"/>
    </row>
    <row r="34" spans="1:7" ht="14.1" customHeight="1" x14ac:dyDescent="0.2">
      <c r="A34" s="12" t="s">
        <v>104</v>
      </c>
      <c r="B34" s="14">
        <v>29</v>
      </c>
      <c r="C34" s="14">
        <v>28</v>
      </c>
      <c r="D34" s="14">
        <v>24</v>
      </c>
      <c r="E34" s="14">
        <v>22</v>
      </c>
      <c r="F34" s="14">
        <v>22</v>
      </c>
      <c r="G34" s="15"/>
    </row>
    <row r="35" spans="1:7" ht="14.1" customHeight="1" x14ac:dyDescent="0.2">
      <c r="A35" s="12" t="s">
        <v>105</v>
      </c>
      <c r="B35" s="14">
        <v>7</v>
      </c>
      <c r="C35" s="14">
        <v>7</v>
      </c>
      <c r="D35" s="14">
        <v>7</v>
      </c>
      <c r="E35" s="14">
        <v>8</v>
      </c>
      <c r="F35" s="14">
        <v>8</v>
      </c>
      <c r="G35" s="15"/>
    </row>
    <row r="36" spans="1:7" ht="6" customHeight="1" x14ac:dyDescent="0.2">
      <c r="A36" s="12"/>
      <c r="B36" s="14"/>
      <c r="C36" s="14"/>
      <c r="D36" s="14"/>
      <c r="E36" s="14"/>
      <c r="F36" s="14"/>
      <c r="G36" s="15"/>
    </row>
    <row r="37" spans="1:7" ht="14.1" customHeight="1" x14ac:dyDescent="0.2">
      <c r="A37" s="12" t="s">
        <v>125</v>
      </c>
      <c r="B37" s="14">
        <v>29</v>
      </c>
      <c r="C37" s="14">
        <v>29</v>
      </c>
      <c r="D37" s="14">
        <v>25</v>
      </c>
      <c r="E37" s="14">
        <v>25</v>
      </c>
      <c r="F37" s="14">
        <v>23</v>
      </c>
      <c r="G37" s="15"/>
    </row>
    <row r="38" spans="1:7" ht="14.1" customHeight="1" x14ac:dyDescent="0.2">
      <c r="A38" s="12" t="s">
        <v>104</v>
      </c>
      <c r="B38" s="14">
        <v>26</v>
      </c>
      <c r="C38" s="14">
        <v>26</v>
      </c>
      <c r="D38" s="14">
        <v>25</v>
      </c>
      <c r="E38" s="14">
        <v>25</v>
      </c>
      <c r="F38" s="14">
        <v>23</v>
      </c>
      <c r="G38" s="15"/>
    </row>
    <row r="39" spans="1:7" ht="14.1" customHeight="1" x14ac:dyDescent="0.2">
      <c r="A39" s="12" t="s">
        <v>105</v>
      </c>
      <c r="B39" s="14">
        <v>3</v>
      </c>
      <c r="C39" s="14">
        <v>3</v>
      </c>
      <c r="D39" s="17" t="s">
        <v>38</v>
      </c>
      <c r="E39" s="17" t="s">
        <v>38</v>
      </c>
      <c r="F39" s="17" t="s">
        <v>38</v>
      </c>
      <c r="G39" s="15"/>
    </row>
    <row r="40" spans="1:7" ht="6" customHeight="1" x14ac:dyDescent="0.2">
      <c r="A40" s="12"/>
      <c r="B40" s="14"/>
      <c r="C40" s="14"/>
      <c r="D40" s="14"/>
      <c r="E40" s="14"/>
      <c r="F40" s="14"/>
      <c r="G40" s="15"/>
    </row>
    <row r="41" spans="1:7" ht="14.1" customHeight="1" x14ac:dyDescent="0.2">
      <c r="A41" s="12" t="s">
        <v>34</v>
      </c>
      <c r="B41" s="14">
        <v>42</v>
      </c>
      <c r="C41" s="14">
        <v>42</v>
      </c>
      <c r="D41" s="14">
        <v>36</v>
      </c>
      <c r="E41" s="14">
        <v>32</v>
      </c>
      <c r="F41" s="14">
        <v>34</v>
      </c>
      <c r="G41" s="15"/>
    </row>
    <row r="42" spans="1:7" ht="14.1" customHeight="1" x14ac:dyDescent="0.2">
      <c r="A42" s="12" t="s">
        <v>104</v>
      </c>
      <c r="B42" s="14">
        <v>26</v>
      </c>
      <c r="C42" s="14">
        <v>26</v>
      </c>
      <c r="D42" s="14">
        <v>23</v>
      </c>
      <c r="E42" s="14">
        <v>23</v>
      </c>
      <c r="F42" s="14">
        <v>23</v>
      </c>
      <c r="G42" s="15"/>
    </row>
    <row r="43" spans="1:7" ht="14.1" customHeight="1" x14ac:dyDescent="0.2">
      <c r="A43" s="12" t="s">
        <v>105</v>
      </c>
      <c r="B43" s="14">
        <v>16</v>
      </c>
      <c r="C43" s="14">
        <v>16</v>
      </c>
      <c r="D43" s="14">
        <v>13</v>
      </c>
      <c r="E43" s="14">
        <v>9</v>
      </c>
      <c r="F43" s="14">
        <v>11</v>
      </c>
      <c r="G43" s="15"/>
    </row>
    <row r="44" spans="1:7" ht="6" customHeight="1" x14ac:dyDescent="0.2">
      <c r="A44" s="12"/>
      <c r="B44" s="14"/>
      <c r="C44" s="14"/>
      <c r="D44" s="14"/>
      <c r="E44" s="14"/>
      <c r="G44" s="15"/>
    </row>
    <row r="45" spans="1:7" ht="14.1" customHeight="1" x14ac:dyDescent="0.2">
      <c r="A45" s="12" t="s">
        <v>95</v>
      </c>
      <c r="B45" s="14">
        <v>47</v>
      </c>
      <c r="C45" s="14">
        <v>48</v>
      </c>
      <c r="D45" s="14">
        <v>50</v>
      </c>
      <c r="E45" s="14">
        <v>48</v>
      </c>
      <c r="F45" s="14">
        <v>45</v>
      </c>
      <c r="G45" s="15"/>
    </row>
    <row r="46" spans="1:7" ht="14.1" customHeight="1" x14ac:dyDescent="0.2">
      <c r="A46" s="12" t="s">
        <v>104</v>
      </c>
      <c r="B46" s="14">
        <v>45</v>
      </c>
      <c r="C46" s="14">
        <v>45</v>
      </c>
      <c r="D46" s="14">
        <v>44</v>
      </c>
      <c r="E46" s="14">
        <v>43</v>
      </c>
      <c r="F46" s="14">
        <v>42</v>
      </c>
      <c r="G46" s="15"/>
    </row>
    <row r="47" spans="1:7" ht="14.1" customHeight="1" x14ac:dyDescent="0.2">
      <c r="A47" s="12" t="s">
        <v>105</v>
      </c>
      <c r="B47" s="14">
        <v>2</v>
      </c>
      <c r="C47" s="14">
        <v>3</v>
      </c>
      <c r="D47" s="14">
        <v>6</v>
      </c>
      <c r="E47" s="14">
        <v>5</v>
      </c>
      <c r="F47" s="14">
        <v>3</v>
      </c>
      <c r="G47" s="15"/>
    </row>
    <row r="48" spans="1:7" ht="6" customHeight="1" x14ac:dyDescent="0.2">
      <c r="A48" s="12"/>
      <c r="B48" s="14"/>
      <c r="C48" s="14"/>
      <c r="D48" s="14"/>
      <c r="E48" s="14"/>
      <c r="F48" s="14"/>
      <c r="G48" s="15"/>
    </row>
    <row r="49" spans="1:7" ht="14.1" customHeight="1" x14ac:dyDescent="0.2">
      <c r="A49" s="12" t="s">
        <v>130</v>
      </c>
      <c r="B49" s="14">
        <v>41</v>
      </c>
      <c r="C49" s="14">
        <v>41</v>
      </c>
      <c r="D49" s="14">
        <v>38</v>
      </c>
      <c r="E49" s="14">
        <v>37</v>
      </c>
      <c r="F49" s="14">
        <v>36</v>
      </c>
      <c r="G49" s="15"/>
    </row>
    <row r="50" spans="1:7" ht="14.1" customHeight="1" x14ac:dyDescent="0.2">
      <c r="A50" s="12" t="s">
        <v>104</v>
      </c>
      <c r="B50" s="14">
        <v>39</v>
      </c>
      <c r="C50" s="14">
        <v>39</v>
      </c>
      <c r="D50" s="14">
        <v>38</v>
      </c>
      <c r="E50" s="14">
        <v>37</v>
      </c>
      <c r="F50" s="14">
        <v>35</v>
      </c>
      <c r="G50" s="15"/>
    </row>
    <row r="51" spans="1:7" ht="14.1" customHeight="1" x14ac:dyDescent="0.2">
      <c r="A51" s="12" t="s">
        <v>105</v>
      </c>
      <c r="B51" s="14">
        <v>2</v>
      </c>
      <c r="C51" s="14">
        <v>2</v>
      </c>
      <c r="D51" s="17" t="s">
        <v>38</v>
      </c>
      <c r="E51" s="17" t="s">
        <v>38</v>
      </c>
      <c r="F51" s="17">
        <v>1</v>
      </c>
      <c r="G51" s="15"/>
    </row>
    <row r="52" spans="1:7" ht="14.1" customHeight="1" x14ac:dyDescent="0.2">
      <c r="A52" s="52"/>
      <c r="B52" s="52"/>
      <c r="C52" s="52"/>
      <c r="D52" s="52"/>
      <c r="E52" s="52"/>
      <c r="F52" s="52"/>
      <c r="G52" s="15"/>
    </row>
    <row r="53" spans="1:7" ht="14.1" customHeight="1" x14ac:dyDescent="0.2">
      <c r="A53" s="20" t="s">
        <v>4</v>
      </c>
      <c r="B53" s="13"/>
      <c r="C53" s="13"/>
      <c r="D53" s="13"/>
      <c r="E53" s="13"/>
      <c r="F53" s="13"/>
      <c r="G53" s="15"/>
    </row>
    <row r="54" spans="1:7" ht="12.95" customHeight="1" x14ac:dyDescent="0.2">
      <c r="A54" s="20"/>
      <c r="B54" s="13"/>
      <c r="C54" s="13"/>
      <c r="D54" s="13"/>
      <c r="E54" s="13"/>
      <c r="F54" s="13"/>
      <c r="G54" s="15"/>
    </row>
    <row r="55" spans="1:7" ht="12.95" customHeight="1" x14ac:dyDescent="0.2">
      <c r="A55" s="20"/>
      <c r="B55" s="13"/>
      <c r="C55" s="13"/>
      <c r="D55" s="13"/>
      <c r="E55" s="13"/>
      <c r="F55" s="13"/>
      <c r="G55" s="15"/>
    </row>
    <row r="56" spans="1:7" ht="12.95" customHeight="1" x14ac:dyDescent="0.2">
      <c r="G56" s="15"/>
    </row>
    <row r="57" spans="1:7" ht="14.1" customHeight="1" x14ac:dyDescent="0.2">
      <c r="G57" s="15"/>
    </row>
    <row r="58" spans="1:7" ht="14.1" customHeight="1" x14ac:dyDescent="0.2">
      <c r="G58" s="15"/>
    </row>
    <row r="59" spans="1:7" ht="14.1" customHeight="1" x14ac:dyDescent="0.2">
      <c r="G59" s="15"/>
    </row>
    <row r="60" spans="1:7" ht="14.1" customHeight="1" x14ac:dyDescent="0.2">
      <c r="G60" s="15"/>
    </row>
    <row r="61" spans="1:7" ht="14.1" customHeight="1" x14ac:dyDescent="0.2">
      <c r="G61" s="15"/>
    </row>
    <row r="62" spans="1:7" ht="14.1" customHeight="1" x14ac:dyDescent="0.2">
      <c r="G62" s="15"/>
    </row>
    <row r="63" spans="1:7" ht="14.1" customHeight="1" x14ac:dyDescent="0.2">
      <c r="G63" s="15"/>
    </row>
    <row r="64" spans="1:7" ht="14.1" customHeight="1" x14ac:dyDescent="0.2">
      <c r="G64" s="15"/>
    </row>
    <row r="65" spans="7:7" ht="14.1" customHeight="1" x14ac:dyDescent="0.2">
      <c r="G65" s="15"/>
    </row>
    <row r="66" spans="7:7" ht="14.1" customHeight="1" x14ac:dyDescent="0.2">
      <c r="G66" s="15"/>
    </row>
    <row r="67" spans="7:7" ht="14.1" customHeight="1" x14ac:dyDescent="0.2"/>
    <row r="68" spans="7:7" ht="14.1" customHeight="1" x14ac:dyDescent="0.2"/>
    <row r="69" spans="7:7" ht="14.1" customHeight="1" x14ac:dyDescent="0.2"/>
    <row r="70" spans="7:7" ht="14.1" customHeight="1" x14ac:dyDescent="0.2"/>
    <row r="71" spans="7:7" ht="14.1" customHeight="1" x14ac:dyDescent="0.2"/>
    <row r="72" spans="7:7" ht="14.1" customHeight="1" x14ac:dyDescent="0.2"/>
    <row r="73" spans="7:7" ht="14.1" customHeight="1" x14ac:dyDescent="0.2"/>
    <row r="74" spans="7:7" ht="14.1" customHeight="1" x14ac:dyDescent="0.2"/>
    <row r="75" spans="7:7" ht="14.1" customHeight="1" x14ac:dyDescent="0.2"/>
    <row r="76" spans="7:7" ht="14.1" customHeight="1" x14ac:dyDescent="0.2"/>
    <row r="77" spans="7:7" ht="14.1" customHeight="1" x14ac:dyDescent="0.2"/>
    <row r="78" spans="7:7" ht="14.1" customHeight="1" x14ac:dyDescent="0.2"/>
    <row r="79" spans="7:7" ht="14.1" customHeight="1" x14ac:dyDescent="0.2"/>
    <row r="80" spans="7:7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S325"/>
  <sheetViews>
    <sheetView zoomScaleNormal="100" workbookViewId="0"/>
  </sheetViews>
  <sheetFormatPr baseColWidth="10" defaultColWidth="7.7109375" defaultRowHeight="11.25" customHeight="1" x14ac:dyDescent="0.2"/>
  <cols>
    <col min="1" max="1" width="19.7109375" style="3" customWidth="1"/>
    <col min="2" max="2" width="7" style="3" customWidth="1"/>
    <col min="3" max="3" width="6.7109375" style="3" customWidth="1"/>
    <col min="4" max="4" width="0.85546875" style="3" customWidth="1"/>
    <col min="5" max="5" width="7" style="3" customWidth="1"/>
    <col min="6" max="6" width="6.7109375" style="3" customWidth="1"/>
    <col min="7" max="7" width="0.85546875" style="3" customWidth="1"/>
    <col min="8" max="8" width="7" style="3" customWidth="1"/>
    <col min="9" max="9" width="6.7109375" style="3" customWidth="1"/>
    <col min="10" max="10" width="0.85546875" style="3" customWidth="1"/>
    <col min="11" max="11" width="7" style="3" customWidth="1"/>
    <col min="12" max="12" width="6.7109375" style="3" customWidth="1"/>
    <col min="13" max="13" width="0.85546875" style="3" customWidth="1"/>
    <col min="14" max="14" width="7" style="3" customWidth="1"/>
    <col min="15" max="15" width="6.7109375" style="3" customWidth="1"/>
    <col min="16" max="16" width="7.7109375" style="3" customWidth="1"/>
    <col min="17" max="16383" width="7.7109375" style="3"/>
    <col min="16384" max="16384" width="19.85546875" style="3" customWidth="1"/>
  </cols>
  <sheetData>
    <row r="1" spans="1:19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11.25" customHeight="1" x14ac:dyDescent="0.2">
      <c r="S2" s="159" t="s">
        <v>498</v>
      </c>
    </row>
    <row r="3" spans="1:19" ht="14.1" customHeight="1" x14ac:dyDescent="0.2">
      <c r="A3" s="27" t="s">
        <v>410</v>
      </c>
    </row>
    <row r="4" spans="1:19" ht="14.1" customHeight="1" x14ac:dyDescent="0.2">
      <c r="A4" s="27" t="s">
        <v>482</v>
      </c>
    </row>
    <row r="5" spans="1:19" ht="14.1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9" ht="14.1" customHeight="1" x14ac:dyDescent="0.2">
      <c r="A6" s="70"/>
      <c r="B6" s="71" t="s">
        <v>303</v>
      </c>
      <c r="C6" s="72"/>
      <c r="D6" s="55"/>
      <c r="E6" s="71" t="s">
        <v>309</v>
      </c>
      <c r="F6" s="72"/>
      <c r="G6" s="55"/>
      <c r="H6" s="71" t="s">
        <v>333</v>
      </c>
      <c r="I6" s="72"/>
      <c r="J6" s="55"/>
      <c r="K6" s="71" t="s">
        <v>430</v>
      </c>
      <c r="L6" s="72"/>
      <c r="M6" s="55"/>
      <c r="N6" s="71" t="s">
        <v>437</v>
      </c>
      <c r="O6" s="72"/>
    </row>
    <row r="7" spans="1:19" ht="14.1" customHeight="1" x14ac:dyDescent="0.2">
      <c r="A7" s="74"/>
      <c r="B7" s="58" t="s">
        <v>259</v>
      </c>
      <c r="C7" s="75" t="s">
        <v>258</v>
      </c>
      <c r="D7" s="80"/>
      <c r="E7" s="58" t="s">
        <v>259</v>
      </c>
      <c r="F7" s="75" t="s">
        <v>258</v>
      </c>
      <c r="G7" s="80"/>
      <c r="H7" s="58" t="s">
        <v>259</v>
      </c>
      <c r="I7" s="75" t="s">
        <v>258</v>
      </c>
      <c r="J7" s="80"/>
      <c r="K7" s="58" t="s">
        <v>259</v>
      </c>
      <c r="L7" s="75" t="s">
        <v>258</v>
      </c>
      <c r="M7" s="80"/>
      <c r="N7" s="58" t="s">
        <v>259</v>
      </c>
      <c r="O7" s="75" t="s">
        <v>258</v>
      </c>
    </row>
    <row r="8" spans="1:19" ht="14.1" customHeight="1" x14ac:dyDescent="0.2">
      <c r="A8" s="21"/>
      <c r="B8" s="13"/>
      <c r="C8" s="14"/>
      <c r="D8" s="14"/>
    </row>
    <row r="9" spans="1:19" ht="14.1" customHeight="1" x14ac:dyDescent="0.2">
      <c r="A9" s="21" t="s">
        <v>260</v>
      </c>
    </row>
    <row r="10" spans="1:19" ht="14.1" customHeight="1" x14ac:dyDescent="0.2">
      <c r="A10" s="118" t="s">
        <v>131</v>
      </c>
      <c r="B10" s="17">
        <v>771</v>
      </c>
      <c r="C10" s="17">
        <v>586</v>
      </c>
      <c r="D10" s="17"/>
      <c r="E10" s="17">
        <v>902</v>
      </c>
      <c r="F10" s="17">
        <v>540</v>
      </c>
      <c r="G10" s="17"/>
      <c r="H10" s="17">
        <v>877</v>
      </c>
      <c r="I10" s="17">
        <v>760</v>
      </c>
      <c r="J10" s="17"/>
      <c r="K10" s="17">
        <v>951</v>
      </c>
      <c r="L10" s="17">
        <v>610</v>
      </c>
      <c r="M10" s="17"/>
      <c r="N10" s="17">
        <v>967</v>
      </c>
      <c r="O10" s="17">
        <v>573</v>
      </c>
    </row>
    <row r="11" spans="1:19" ht="14.1" customHeight="1" x14ac:dyDescent="0.2">
      <c r="A11" s="21" t="s">
        <v>77</v>
      </c>
    </row>
    <row r="12" spans="1:19" ht="14.1" customHeight="1" x14ac:dyDescent="0.2">
      <c r="A12" s="118" t="s">
        <v>131</v>
      </c>
      <c r="B12" s="17">
        <v>52</v>
      </c>
      <c r="C12" s="17">
        <v>23</v>
      </c>
      <c r="D12" s="17"/>
      <c r="E12" s="17">
        <v>42</v>
      </c>
      <c r="F12" s="17">
        <v>22</v>
      </c>
      <c r="G12" s="17"/>
      <c r="H12" s="17">
        <v>46</v>
      </c>
      <c r="I12" s="17">
        <v>32</v>
      </c>
      <c r="J12" s="17"/>
      <c r="K12" s="17">
        <v>74</v>
      </c>
      <c r="L12" s="17">
        <v>37</v>
      </c>
      <c r="M12" s="17"/>
      <c r="N12" s="17">
        <v>53</v>
      </c>
      <c r="O12" s="17">
        <v>1</v>
      </c>
    </row>
    <row r="13" spans="1:19" ht="14.1" customHeight="1" x14ac:dyDescent="0.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9" s="36" customFormat="1" ht="14.1" customHeight="1" x14ac:dyDescent="0.2">
      <c r="A14" s="76" t="s">
        <v>4</v>
      </c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9" s="36" customFormat="1" ht="14.1" customHeight="1" x14ac:dyDescent="0.2">
      <c r="A15" s="50" t="s">
        <v>261</v>
      </c>
      <c r="B15" s="76"/>
      <c r="C15" s="76"/>
      <c r="D15" s="76"/>
      <c r="E15" s="77"/>
      <c r="F15" s="77"/>
      <c r="G15" s="77"/>
      <c r="K15" s="144"/>
      <c r="L15" s="144"/>
      <c r="N15" s="144"/>
      <c r="O15" s="144"/>
      <c r="P15" s="144"/>
    </row>
    <row r="16" spans="1:19" ht="14.1" customHeight="1" x14ac:dyDescent="0.2">
      <c r="A16" s="21"/>
      <c r="B16" s="78"/>
      <c r="C16" s="13"/>
      <c r="D16" s="13"/>
      <c r="E16" s="14"/>
      <c r="F16" s="14"/>
      <c r="G16" s="14"/>
    </row>
    <row r="17" spans="1:7" s="33" customFormat="1" ht="14.1" customHeight="1" x14ac:dyDescent="0.2">
      <c r="A17" s="21"/>
      <c r="B17" s="13"/>
      <c r="C17" s="13"/>
      <c r="D17" s="13"/>
      <c r="E17" s="13"/>
      <c r="F17" s="14"/>
      <c r="G17" s="14"/>
    </row>
    <row r="18" spans="1:7" ht="14.1" customHeight="1" x14ac:dyDescent="0.2">
      <c r="A18" s="132"/>
      <c r="B18" s="13"/>
      <c r="C18" s="13"/>
      <c r="D18" s="13"/>
      <c r="E18" s="13"/>
      <c r="F18" s="14"/>
      <c r="G18" s="14"/>
    </row>
    <row r="19" spans="1:7" ht="14.1" customHeight="1" x14ac:dyDescent="0.2">
      <c r="A19" s="34"/>
      <c r="B19" s="13"/>
      <c r="C19" s="13"/>
      <c r="D19" s="13"/>
      <c r="E19" s="13"/>
      <c r="F19" s="14"/>
      <c r="G19" s="14"/>
    </row>
    <row r="20" spans="1:7" ht="14.1" customHeight="1" x14ac:dyDescent="0.2">
      <c r="A20" s="23"/>
      <c r="B20" s="13"/>
      <c r="C20" s="13"/>
      <c r="D20" s="13"/>
      <c r="E20" s="13"/>
      <c r="F20" s="14"/>
      <c r="G20" s="14"/>
    </row>
    <row r="21" spans="1:7" ht="14.1" customHeight="1" x14ac:dyDescent="0.2">
      <c r="A21" s="21"/>
      <c r="B21" s="13"/>
      <c r="C21" s="13"/>
      <c r="D21" s="13"/>
      <c r="E21" s="13"/>
      <c r="F21" s="14"/>
      <c r="G21" s="14"/>
    </row>
    <row r="22" spans="1:7" ht="14.1" customHeight="1" x14ac:dyDescent="0.2">
      <c r="A22" s="21"/>
      <c r="B22" s="13"/>
      <c r="C22" s="13"/>
      <c r="D22" s="13"/>
      <c r="E22" s="13"/>
      <c r="F22" s="14"/>
      <c r="G22" s="14"/>
    </row>
    <row r="23" spans="1:7" ht="14.1" customHeight="1" x14ac:dyDescent="0.2">
      <c r="A23" s="21"/>
      <c r="B23" s="13"/>
      <c r="C23" s="13"/>
      <c r="D23" s="13"/>
      <c r="E23" s="13"/>
      <c r="F23" s="14"/>
      <c r="G23" s="14"/>
    </row>
    <row r="24" spans="1:7" ht="14.1" customHeight="1" x14ac:dyDescent="0.2"/>
    <row r="25" spans="1:7" ht="14.1" customHeight="1" x14ac:dyDescent="0.2"/>
    <row r="26" spans="1:7" ht="14.1" customHeight="1" x14ac:dyDescent="0.2"/>
    <row r="27" spans="1:7" ht="14.1" customHeight="1" x14ac:dyDescent="0.2"/>
    <row r="28" spans="1:7" ht="14.1" customHeight="1" x14ac:dyDescent="0.2"/>
    <row r="29" spans="1:7" ht="14.1" customHeight="1" x14ac:dyDescent="0.2"/>
    <row r="30" spans="1:7" ht="14.1" customHeight="1" x14ac:dyDescent="0.2"/>
    <row r="31" spans="1:7" ht="14.1" customHeight="1" x14ac:dyDescent="0.2"/>
    <row r="32" spans="1:7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1" type="noConversion"/>
  <hyperlinks>
    <hyperlink ref="S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289"/>
  <sheetViews>
    <sheetView zoomScaleNormal="100" workbookViewId="0"/>
  </sheetViews>
  <sheetFormatPr baseColWidth="10" defaultColWidth="9.5703125" defaultRowHeight="11.25" customHeight="1" x14ac:dyDescent="0.2"/>
  <cols>
    <col min="1" max="1" width="28.7109375" style="3" customWidth="1"/>
    <col min="2" max="2" width="7.7109375" style="3" customWidth="1"/>
    <col min="3" max="6" width="9.5703125" style="3" customWidth="1"/>
    <col min="7" max="7" width="2.7109375" style="3" customWidth="1"/>
    <col min="8" max="8" width="14.7109375" style="3" customWidth="1"/>
    <col min="9" max="9" width="10" style="3" customWidth="1"/>
    <col min="10" max="13" width="9.5703125" style="3" customWidth="1"/>
    <col min="14" max="16383" width="9.5703125" style="3"/>
    <col min="16384" max="16384" width="18.28515625" style="3" customWidth="1"/>
  </cols>
  <sheetData>
    <row r="1" spans="1:11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1"/>
    </row>
    <row r="2" spans="1:11" ht="14.1" customHeight="1" x14ac:dyDescent="0.2">
      <c r="A2" s="79"/>
      <c r="B2" s="79"/>
      <c r="C2" s="79"/>
      <c r="D2" s="79"/>
      <c r="E2" s="79"/>
      <c r="F2" s="79"/>
      <c r="G2" s="79"/>
      <c r="H2" s="79"/>
      <c r="K2" s="159" t="s">
        <v>498</v>
      </c>
    </row>
    <row r="3" spans="1:11" ht="14.1" customHeight="1" x14ac:dyDescent="0.2">
      <c r="A3" s="27" t="s">
        <v>406</v>
      </c>
      <c r="B3" s="79"/>
      <c r="C3" s="79"/>
      <c r="D3" s="79"/>
      <c r="E3" s="79"/>
      <c r="F3" s="79"/>
      <c r="G3" s="79"/>
      <c r="H3" s="79"/>
    </row>
    <row r="4" spans="1:11" ht="14.1" customHeight="1" x14ac:dyDescent="0.2">
      <c r="A4" s="79"/>
      <c r="B4" s="79"/>
      <c r="C4" s="79"/>
      <c r="D4" s="79"/>
      <c r="E4" s="79"/>
      <c r="F4" s="79"/>
      <c r="G4" s="79"/>
      <c r="H4" s="79"/>
    </row>
    <row r="5" spans="1:11" ht="14.1" customHeight="1" x14ac:dyDescent="0.2">
      <c r="A5" s="27" t="s">
        <v>384</v>
      </c>
    </row>
    <row r="6" spans="1:11" ht="14.1" customHeight="1" x14ac:dyDescent="0.2">
      <c r="A6" s="5"/>
      <c r="B6" s="6"/>
      <c r="C6" s="6"/>
      <c r="D6" s="6"/>
      <c r="E6" s="5"/>
      <c r="F6" s="5"/>
      <c r="G6" s="5"/>
      <c r="H6" s="5"/>
    </row>
    <row r="7" spans="1:11" s="12" customFormat="1" ht="14.1" customHeight="1" x14ac:dyDescent="0.15">
      <c r="A7" s="55"/>
      <c r="B7" s="55" t="s">
        <v>117</v>
      </c>
      <c r="C7" s="55"/>
      <c r="D7" s="55"/>
      <c r="E7" s="55"/>
      <c r="F7" s="55"/>
      <c r="G7" s="55"/>
      <c r="H7" s="55" t="s">
        <v>100</v>
      </c>
    </row>
    <row r="8" spans="1:11" ht="14.1" customHeight="1" x14ac:dyDescent="0.2">
      <c r="A8" s="80"/>
      <c r="B8" s="57">
        <v>2009</v>
      </c>
      <c r="C8" s="57">
        <v>2010</v>
      </c>
      <c r="D8" s="57">
        <v>2011</v>
      </c>
      <c r="E8" s="57">
        <v>2012</v>
      </c>
      <c r="F8" s="8">
        <v>2013</v>
      </c>
      <c r="G8" s="80"/>
      <c r="H8" s="8">
        <v>2013</v>
      </c>
    </row>
    <row r="9" spans="1:11" ht="14.1" customHeight="1" x14ac:dyDescent="0.2">
      <c r="A9" s="21"/>
      <c r="B9" s="13"/>
      <c r="C9" s="13"/>
      <c r="D9" s="13"/>
      <c r="E9" s="13"/>
      <c r="F9" s="13"/>
      <c r="H9" s="13"/>
    </row>
    <row r="10" spans="1:11" ht="14.1" customHeight="1" x14ac:dyDescent="0.2">
      <c r="A10" s="28" t="s">
        <v>54</v>
      </c>
      <c r="B10" s="14">
        <v>158</v>
      </c>
      <c r="C10" s="14">
        <v>159</v>
      </c>
      <c r="D10" s="14">
        <v>159</v>
      </c>
      <c r="E10" s="14">
        <v>165</v>
      </c>
      <c r="F10" s="14">
        <v>173</v>
      </c>
      <c r="H10" s="14">
        <v>16795</v>
      </c>
      <c r="I10" s="35"/>
    </row>
    <row r="11" spans="1:11" ht="14.1" customHeight="1" x14ac:dyDescent="0.2">
      <c r="A11" s="21" t="s">
        <v>182</v>
      </c>
      <c r="B11" s="14">
        <v>107</v>
      </c>
      <c r="C11" s="14">
        <v>107</v>
      </c>
      <c r="D11" s="14">
        <v>107</v>
      </c>
      <c r="E11" s="14">
        <v>111</v>
      </c>
      <c r="F11" s="14">
        <v>112</v>
      </c>
      <c r="H11" s="14">
        <v>13160</v>
      </c>
      <c r="I11" s="35"/>
    </row>
    <row r="12" spans="1:11" ht="14.1" customHeight="1" x14ac:dyDescent="0.2">
      <c r="A12" s="21" t="s">
        <v>183</v>
      </c>
      <c r="B12" s="14">
        <v>1</v>
      </c>
      <c r="C12" s="14">
        <v>1</v>
      </c>
      <c r="D12" s="14">
        <v>1</v>
      </c>
      <c r="E12" s="14">
        <v>1</v>
      </c>
      <c r="F12" s="14">
        <v>1</v>
      </c>
      <c r="H12" s="14">
        <v>91</v>
      </c>
      <c r="I12" s="35"/>
    </row>
    <row r="13" spans="1:11" ht="14.1" customHeight="1" x14ac:dyDescent="0.2">
      <c r="A13" s="81" t="s">
        <v>184</v>
      </c>
      <c r="B13" s="14">
        <v>8</v>
      </c>
      <c r="C13" s="14">
        <v>8</v>
      </c>
      <c r="D13" s="14">
        <v>8</v>
      </c>
      <c r="E13" s="14">
        <v>8</v>
      </c>
      <c r="F13" s="14">
        <v>8</v>
      </c>
      <c r="H13" s="14">
        <v>955</v>
      </c>
      <c r="I13" s="35"/>
    </row>
    <row r="14" spans="1:11" ht="14.1" customHeight="1" x14ac:dyDescent="0.2">
      <c r="A14" s="21" t="s">
        <v>185</v>
      </c>
      <c r="B14" s="14">
        <v>41</v>
      </c>
      <c r="C14" s="14">
        <v>42</v>
      </c>
      <c r="D14" s="14">
        <v>42</v>
      </c>
      <c r="E14" s="14">
        <v>42</v>
      </c>
      <c r="F14" s="14">
        <v>47</v>
      </c>
      <c r="H14" s="14">
        <v>391</v>
      </c>
      <c r="I14" s="35"/>
    </row>
    <row r="15" spans="1:11" ht="14.1" customHeight="1" x14ac:dyDescent="0.2">
      <c r="A15" s="21" t="s">
        <v>186</v>
      </c>
      <c r="B15" s="14">
        <v>1</v>
      </c>
      <c r="C15" s="14">
        <v>1</v>
      </c>
      <c r="D15" s="14">
        <v>1</v>
      </c>
      <c r="E15" s="14">
        <v>3</v>
      </c>
      <c r="F15" s="14">
        <v>5</v>
      </c>
      <c r="H15" s="14">
        <v>2198</v>
      </c>
      <c r="I15" s="35"/>
    </row>
    <row r="16" spans="1:11" ht="14.1" customHeight="1" x14ac:dyDescent="0.2">
      <c r="A16" s="52"/>
      <c r="B16" s="52"/>
      <c r="C16" s="52"/>
      <c r="D16" s="52"/>
      <c r="E16" s="52"/>
      <c r="F16" s="52"/>
      <c r="G16" s="52"/>
      <c r="H16" s="52"/>
    </row>
    <row r="17" spans="1:13" ht="14.1" customHeight="1" x14ac:dyDescent="0.2">
      <c r="A17" s="50" t="s">
        <v>336</v>
      </c>
      <c r="B17" s="13"/>
      <c r="C17" s="13"/>
      <c r="D17" s="14"/>
      <c r="E17" s="14"/>
      <c r="F17" s="14"/>
      <c r="G17" s="14"/>
      <c r="H17" s="14"/>
    </row>
    <row r="18" spans="1:13" ht="14.1" customHeight="1" x14ac:dyDescent="0.2">
      <c r="A18" s="23"/>
      <c r="B18" s="13"/>
      <c r="C18" s="13"/>
      <c r="D18" s="14"/>
      <c r="E18" s="14"/>
      <c r="F18" s="14"/>
      <c r="G18" s="14"/>
      <c r="H18" s="14"/>
    </row>
    <row r="19" spans="1:13" ht="14.1" customHeight="1" x14ac:dyDescent="0.2">
      <c r="A19" s="23"/>
      <c r="B19" s="13"/>
      <c r="C19" s="13"/>
      <c r="D19" s="14"/>
      <c r="E19" s="14"/>
      <c r="F19" s="14"/>
      <c r="G19" s="14"/>
      <c r="H19" s="14"/>
      <c r="J19" s="30"/>
      <c r="K19" s="30"/>
      <c r="L19" s="30"/>
    </row>
    <row r="20" spans="1:13" ht="14.1" customHeight="1" x14ac:dyDescent="0.2">
      <c r="A20" s="23"/>
      <c r="B20" s="13"/>
      <c r="C20" s="13"/>
      <c r="D20" s="14"/>
      <c r="E20" s="14"/>
      <c r="F20" s="14"/>
      <c r="G20" s="14"/>
      <c r="H20" s="14"/>
    </row>
    <row r="21" spans="1:13" ht="14.1" customHeight="1" x14ac:dyDescent="0.2">
      <c r="A21" s="21"/>
      <c r="B21" s="13"/>
      <c r="C21" s="13"/>
      <c r="D21" s="14"/>
      <c r="E21" s="14"/>
      <c r="F21" s="14"/>
      <c r="G21" s="14"/>
      <c r="H21" s="14"/>
    </row>
    <row r="22" spans="1:13" ht="14.1" customHeight="1" x14ac:dyDescent="0.2">
      <c r="A22" s="21"/>
      <c r="B22" s="13"/>
      <c r="C22" s="13"/>
      <c r="D22" s="14"/>
      <c r="E22" s="14"/>
      <c r="F22" s="14"/>
      <c r="G22" s="14"/>
      <c r="H22" s="14"/>
    </row>
    <row r="23" spans="1:13" ht="14.1" customHeight="1" x14ac:dyDescent="0.2">
      <c r="A23" s="21"/>
      <c r="B23" s="13"/>
      <c r="C23" s="13"/>
      <c r="D23" s="14"/>
      <c r="E23" s="14"/>
      <c r="F23" s="14"/>
      <c r="G23" s="14"/>
      <c r="H23" s="14"/>
      <c r="M23" s="30"/>
    </row>
    <row r="24" spans="1:13" ht="14.1" customHeight="1" x14ac:dyDescent="0.2">
      <c r="A24" s="21"/>
      <c r="B24" s="78"/>
      <c r="C24" s="78"/>
      <c r="D24" s="14"/>
      <c r="E24" s="14"/>
      <c r="F24" s="14"/>
      <c r="G24" s="14"/>
      <c r="H24" s="14"/>
    </row>
    <row r="25" spans="1:13" ht="14.1" customHeight="1" x14ac:dyDescent="0.2">
      <c r="A25" s="21"/>
      <c r="B25" s="13"/>
      <c r="C25" s="13"/>
      <c r="D25" s="14"/>
      <c r="E25" s="14"/>
      <c r="F25" s="14"/>
      <c r="G25" s="14"/>
      <c r="H25" s="14"/>
    </row>
    <row r="26" spans="1:13" ht="14.1" customHeight="1" x14ac:dyDescent="0.2">
      <c r="A26" s="21"/>
      <c r="B26" s="78"/>
      <c r="C26" s="78"/>
      <c r="D26" s="14"/>
      <c r="E26" s="14"/>
      <c r="F26" s="14"/>
      <c r="G26" s="14"/>
      <c r="H26" s="14"/>
    </row>
    <row r="27" spans="1:13" ht="14.1" customHeight="1" x14ac:dyDescent="0.2">
      <c r="A27" s="21"/>
      <c r="B27" s="13"/>
      <c r="C27" s="13"/>
      <c r="D27" s="14"/>
      <c r="E27" s="14"/>
      <c r="F27" s="14"/>
      <c r="G27" s="14"/>
      <c r="H27" s="14"/>
    </row>
    <row r="28" spans="1:13" ht="14.1" customHeight="1" x14ac:dyDescent="0.2">
      <c r="A28" s="21"/>
      <c r="B28" s="13"/>
      <c r="C28" s="13"/>
      <c r="D28" s="14"/>
      <c r="E28" s="14"/>
      <c r="F28" s="14"/>
      <c r="G28" s="14"/>
      <c r="H28" s="14"/>
    </row>
    <row r="29" spans="1:13" ht="14.1" customHeight="1" x14ac:dyDescent="0.2">
      <c r="A29" s="21"/>
      <c r="B29" s="13"/>
      <c r="C29" s="13"/>
      <c r="D29" s="14"/>
      <c r="E29" s="14"/>
      <c r="F29" s="14"/>
      <c r="G29" s="14"/>
      <c r="H29" s="14"/>
    </row>
    <row r="30" spans="1:13" ht="14.1" customHeight="1" x14ac:dyDescent="0.2">
      <c r="A30" s="21"/>
      <c r="B30" s="13"/>
      <c r="C30" s="13"/>
      <c r="D30" s="14"/>
      <c r="E30" s="14"/>
      <c r="F30" s="14"/>
      <c r="G30" s="14"/>
      <c r="H30" s="14"/>
    </row>
    <row r="31" spans="1:13" ht="14.1" customHeight="1" x14ac:dyDescent="0.2">
      <c r="A31" s="21"/>
      <c r="B31" s="78"/>
      <c r="C31" s="78"/>
      <c r="D31" s="14"/>
      <c r="E31" s="14"/>
      <c r="F31" s="14"/>
      <c r="G31" s="14"/>
      <c r="H31" s="14"/>
    </row>
    <row r="32" spans="1:13" ht="14.1" customHeight="1" x14ac:dyDescent="0.2">
      <c r="A32" s="21"/>
      <c r="B32" s="13"/>
      <c r="C32" s="13"/>
      <c r="D32" s="14"/>
      <c r="E32" s="14"/>
      <c r="F32" s="14"/>
      <c r="G32" s="14"/>
      <c r="H32" s="14"/>
    </row>
    <row r="33" spans="1:8" ht="14.1" customHeight="1" x14ac:dyDescent="0.2">
      <c r="A33" s="21"/>
      <c r="B33" s="78"/>
      <c r="C33" s="78"/>
      <c r="D33" s="14"/>
      <c r="E33" s="14"/>
      <c r="F33" s="14"/>
      <c r="G33" s="14"/>
      <c r="H33" s="14"/>
    </row>
    <row r="34" spans="1:8" s="33" customFormat="1" ht="14.1" customHeight="1" x14ac:dyDescent="0.2">
      <c r="A34" s="21"/>
      <c r="B34" s="13"/>
      <c r="C34" s="13"/>
      <c r="D34" s="14"/>
      <c r="E34" s="14"/>
      <c r="F34" s="14"/>
      <c r="G34" s="14"/>
      <c r="H34" s="14"/>
    </row>
    <row r="35" spans="1:8" ht="14.1" customHeight="1" x14ac:dyDescent="0.2">
      <c r="A35" s="21"/>
      <c r="B35" s="13"/>
      <c r="C35" s="13"/>
      <c r="D35" s="13"/>
      <c r="E35" s="13"/>
      <c r="F35" s="13"/>
      <c r="G35" s="13"/>
      <c r="H35" s="14"/>
    </row>
    <row r="36" spans="1:8" ht="14.1" customHeight="1" x14ac:dyDescent="0.2">
      <c r="A36" s="34"/>
      <c r="B36" s="13"/>
      <c r="C36" s="13"/>
      <c r="D36" s="13"/>
      <c r="E36" s="13"/>
      <c r="F36" s="13"/>
      <c r="G36" s="13"/>
      <c r="H36" s="14"/>
    </row>
    <row r="37" spans="1:8" ht="14.1" customHeight="1" x14ac:dyDescent="0.2">
      <c r="A37" s="23"/>
      <c r="B37" s="13"/>
      <c r="C37" s="13"/>
      <c r="D37" s="13"/>
      <c r="E37" s="13"/>
      <c r="F37" s="13"/>
      <c r="G37" s="13"/>
      <c r="H37" s="14"/>
    </row>
    <row r="38" spans="1:8" ht="14.1" customHeight="1" x14ac:dyDescent="0.2">
      <c r="A38" s="21"/>
      <c r="B38" s="13"/>
      <c r="C38" s="13"/>
      <c r="D38" s="13"/>
      <c r="E38" s="13"/>
      <c r="F38" s="13"/>
      <c r="G38" s="13"/>
      <c r="H38" s="14"/>
    </row>
    <row r="39" spans="1:8" ht="14.1" customHeight="1" x14ac:dyDescent="0.2">
      <c r="A39" s="21"/>
      <c r="B39" s="13"/>
      <c r="C39" s="13"/>
      <c r="D39" s="13"/>
      <c r="E39" s="13"/>
      <c r="F39" s="13"/>
      <c r="G39" s="13"/>
      <c r="H39" s="14"/>
    </row>
    <row r="40" spans="1:8" ht="14.1" customHeight="1" x14ac:dyDescent="0.2">
      <c r="A40" s="21"/>
      <c r="B40" s="13"/>
      <c r="C40" s="13"/>
      <c r="D40" s="13"/>
      <c r="E40" s="13"/>
      <c r="F40" s="13"/>
      <c r="G40" s="13"/>
      <c r="H40" s="14"/>
    </row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/>
  </sheetViews>
  <sheetFormatPr baseColWidth="10" defaultColWidth="11.42578125" defaultRowHeight="12.75" x14ac:dyDescent="0.2"/>
  <cols>
    <col min="1" max="1" width="3.28515625" style="35" customWidth="1"/>
    <col min="2" max="2" width="37.28515625" style="35" customWidth="1"/>
    <col min="3" max="3" width="7.42578125" style="35" customWidth="1"/>
    <col min="4" max="6" width="9.42578125" style="35" customWidth="1"/>
    <col min="7" max="7" width="2.7109375" style="35" customWidth="1"/>
    <col min="8" max="8" width="13" style="35" customWidth="1"/>
    <col min="9" max="11" width="11.42578125" style="35" customWidth="1"/>
    <col min="12" max="12" width="3.7109375" style="35" customWidth="1"/>
    <col min="13" max="13" width="6.5703125" style="35" customWidth="1"/>
    <col min="14" max="16383" width="11.42578125" style="35"/>
    <col min="16384" max="16384" width="12.42578125" style="35" customWidth="1"/>
  </cols>
  <sheetData>
    <row r="1" spans="1:11" ht="14.1" customHeight="1" x14ac:dyDescent="0.2">
      <c r="A1" s="27" t="s">
        <v>411</v>
      </c>
      <c r="B1" s="27"/>
      <c r="C1" s="3"/>
      <c r="D1" s="3"/>
      <c r="E1" s="3"/>
      <c r="F1" s="3"/>
      <c r="G1" s="3"/>
      <c r="H1" s="3"/>
    </row>
    <row r="2" spans="1:11" ht="14.1" customHeight="1" x14ac:dyDescent="0.2">
      <c r="A2" s="5"/>
      <c r="B2" s="5"/>
      <c r="C2" s="5"/>
      <c r="D2" s="6"/>
      <c r="E2" s="6"/>
      <c r="F2" s="5"/>
      <c r="G2" s="5"/>
      <c r="H2" s="5"/>
      <c r="K2" s="159" t="s">
        <v>498</v>
      </c>
    </row>
    <row r="3" spans="1:11" ht="14.1" customHeight="1" x14ac:dyDescent="0.2">
      <c r="A3" s="55"/>
      <c r="B3" s="55"/>
      <c r="C3" s="55" t="s">
        <v>117</v>
      </c>
      <c r="D3" s="55"/>
      <c r="E3" s="55"/>
      <c r="F3" s="55"/>
      <c r="G3" s="55"/>
      <c r="H3" s="55" t="s">
        <v>100</v>
      </c>
      <c r="J3" s="111"/>
    </row>
    <row r="4" spans="1:11" ht="14.1" customHeight="1" x14ac:dyDescent="0.2">
      <c r="A4" s="80"/>
      <c r="B4" s="80"/>
      <c r="C4" s="57">
        <v>2006</v>
      </c>
      <c r="D4" s="57">
        <v>2008</v>
      </c>
      <c r="E4" s="57">
        <v>2010</v>
      </c>
      <c r="F4" s="57">
        <v>2012</v>
      </c>
      <c r="G4" s="80"/>
      <c r="H4" s="57">
        <v>2012</v>
      </c>
    </row>
    <row r="5" spans="1:11" ht="14.1" customHeight="1" x14ac:dyDescent="0.2">
      <c r="A5" s="21"/>
      <c r="B5" s="21"/>
      <c r="C5" s="13"/>
      <c r="D5" s="13"/>
      <c r="E5" s="13"/>
      <c r="F5" s="13"/>
      <c r="G5" s="14"/>
      <c r="H5" s="13"/>
    </row>
    <row r="6" spans="1:11" ht="14.1" customHeight="1" x14ac:dyDescent="0.2">
      <c r="A6" s="28" t="s">
        <v>154</v>
      </c>
      <c r="B6" s="28"/>
      <c r="C6" s="14">
        <v>36</v>
      </c>
      <c r="D6" s="14">
        <v>51</v>
      </c>
      <c r="E6" s="14">
        <v>64</v>
      </c>
      <c r="F6" s="14">
        <v>72</v>
      </c>
      <c r="G6" s="14"/>
      <c r="H6" s="14">
        <v>6835</v>
      </c>
      <c r="I6" s="130"/>
    </row>
    <row r="7" spans="1:11" ht="14.1" customHeight="1" x14ac:dyDescent="0.2">
      <c r="A7" s="21" t="s">
        <v>8</v>
      </c>
      <c r="B7" s="21"/>
      <c r="C7" s="14" t="s">
        <v>38</v>
      </c>
      <c r="D7" s="14" t="s">
        <v>38</v>
      </c>
      <c r="E7" s="14" t="s">
        <v>38</v>
      </c>
      <c r="F7" s="14" t="s">
        <v>38</v>
      </c>
      <c r="G7" s="14"/>
      <c r="H7" s="14">
        <v>1</v>
      </c>
    </row>
    <row r="8" spans="1:11" ht="14.1" customHeight="1" x14ac:dyDescent="0.2">
      <c r="A8" s="21" t="s">
        <v>107</v>
      </c>
      <c r="B8" s="21"/>
      <c r="C8" s="14" t="s">
        <v>38</v>
      </c>
      <c r="D8" s="14" t="s">
        <v>38</v>
      </c>
      <c r="E8" s="14" t="s">
        <v>38</v>
      </c>
      <c r="F8" s="14">
        <v>1</v>
      </c>
      <c r="G8" s="14"/>
      <c r="H8" s="14">
        <v>14</v>
      </c>
    </row>
    <row r="9" spans="1:11" ht="14.1" customHeight="1" x14ac:dyDescent="0.2">
      <c r="A9" s="81" t="s">
        <v>56</v>
      </c>
      <c r="B9" s="81"/>
      <c r="C9" s="14">
        <v>23</v>
      </c>
      <c r="D9" s="14">
        <v>23</v>
      </c>
      <c r="E9" s="14">
        <v>23</v>
      </c>
      <c r="F9" s="14">
        <v>25</v>
      </c>
      <c r="G9" s="14"/>
      <c r="H9" s="14">
        <v>4211</v>
      </c>
    </row>
    <row r="10" spans="1:11" ht="14.1" customHeight="1" x14ac:dyDescent="0.2">
      <c r="A10" s="21" t="s">
        <v>108</v>
      </c>
      <c r="B10" s="21"/>
      <c r="C10" s="14">
        <v>1</v>
      </c>
      <c r="D10" s="14">
        <v>3</v>
      </c>
      <c r="E10" s="14">
        <v>3</v>
      </c>
      <c r="F10" s="14">
        <v>4</v>
      </c>
      <c r="G10" s="14"/>
      <c r="H10" s="14">
        <v>240</v>
      </c>
    </row>
    <row r="11" spans="1:11" ht="14.1" customHeight="1" x14ac:dyDescent="0.2">
      <c r="A11" s="21" t="s">
        <v>109</v>
      </c>
      <c r="B11" s="21"/>
      <c r="C11" s="14">
        <v>3</v>
      </c>
      <c r="D11" s="14">
        <v>3</v>
      </c>
      <c r="E11" s="14">
        <v>4</v>
      </c>
      <c r="F11" s="14">
        <v>4</v>
      </c>
      <c r="G11" s="14"/>
      <c r="H11" s="14">
        <v>285</v>
      </c>
    </row>
    <row r="12" spans="1:11" ht="14.1" customHeight="1" x14ac:dyDescent="0.2">
      <c r="A12" s="21" t="s">
        <v>55</v>
      </c>
      <c r="B12" s="21"/>
      <c r="C12" s="14">
        <v>9</v>
      </c>
      <c r="D12" s="14">
        <v>22</v>
      </c>
      <c r="E12" s="14">
        <v>34</v>
      </c>
      <c r="F12" s="14">
        <v>38</v>
      </c>
      <c r="G12" s="14"/>
      <c r="H12" s="14">
        <v>2084</v>
      </c>
      <c r="I12" s="131"/>
    </row>
    <row r="13" spans="1:11" ht="14.1" customHeight="1" x14ac:dyDescent="0.2">
      <c r="A13" s="21"/>
      <c r="B13" s="82" t="s">
        <v>12</v>
      </c>
      <c r="C13" s="14">
        <v>1</v>
      </c>
      <c r="D13" s="14">
        <v>5</v>
      </c>
      <c r="E13" s="14">
        <v>4</v>
      </c>
      <c r="F13" s="14">
        <v>6</v>
      </c>
      <c r="G13" s="14"/>
      <c r="H13" s="14">
        <v>163</v>
      </c>
    </row>
    <row r="14" spans="1:11" ht="14.1" customHeight="1" x14ac:dyDescent="0.2">
      <c r="A14" s="21"/>
      <c r="B14" s="82" t="s">
        <v>13</v>
      </c>
      <c r="C14" s="14">
        <v>2</v>
      </c>
      <c r="D14" s="14">
        <v>4</v>
      </c>
      <c r="E14" s="14">
        <v>6</v>
      </c>
      <c r="F14" s="14">
        <v>9</v>
      </c>
      <c r="G14" s="14"/>
      <c r="H14" s="14">
        <v>390</v>
      </c>
    </row>
    <row r="15" spans="1:11" ht="14.1" customHeight="1" x14ac:dyDescent="0.2">
      <c r="A15" s="21"/>
      <c r="B15" s="82" t="s">
        <v>14</v>
      </c>
      <c r="C15" s="14" t="s">
        <v>38</v>
      </c>
      <c r="D15" s="14">
        <v>2</v>
      </c>
      <c r="E15" s="14">
        <v>4</v>
      </c>
      <c r="F15" s="14">
        <v>3</v>
      </c>
      <c r="G15" s="14"/>
      <c r="H15" s="14">
        <v>126</v>
      </c>
    </row>
    <row r="16" spans="1:11" ht="14.1" customHeight="1" x14ac:dyDescent="0.2">
      <c r="A16" s="21"/>
      <c r="B16" s="82" t="s">
        <v>15</v>
      </c>
      <c r="C16" s="14">
        <v>4</v>
      </c>
      <c r="D16" s="14">
        <v>5</v>
      </c>
      <c r="E16" s="14">
        <v>5</v>
      </c>
      <c r="F16" s="14">
        <v>5</v>
      </c>
      <c r="G16" s="14"/>
      <c r="H16" s="14">
        <v>271</v>
      </c>
    </row>
    <row r="17" spans="1:8" ht="14.1" customHeight="1" x14ac:dyDescent="0.2">
      <c r="A17" s="21"/>
      <c r="B17" s="82" t="s">
        <v>16</v>
      </c>
      <c r="C17" s="14">
        <v>1</v>
      </c>
      <c r="D17" s="14" t="s">
        <v>38</v>
      </c>
      <c r="E17" s="14" t="s">
        <v>38</v>
      </c>
      <c r="F17" s="14" t="s">
        <v>38</v>
      </c>
      <c r="G17" s="14"/>
      <c r="H17" s="14">
        <v>56</v>
      </c>
    </row>
    <row r="18" spans="1:8" ht="14.1" customHeight="1" x14ac:dyDescent="0.2">
      <c r="A18" s="21"/>
      <c r="B18" s="82" t="s">
        <v>17</v>
      </c>
      <c r="C18" s="14">
        <v>1</v>
      </c>
      <c r="D18" s="14">
        <v>3</v>
      </c>
      <c r="E18" s="14">
        <v>4</v>
      </c>
      <c r="F18" s="14">
        <v>6</v>
      </c>
      <c r="G18" s="14"/>
      <c r="H18" s="14">
        <v>325</v>
      </c>
    </row>
    <row r="19" spans="1:8" ht="14.1" customHeight="1" x14ac:dyDescent="0.2">
      <c r="A19" s="21"/>
      <c r="B19" s="82" t="s">
        <v>18</v>
      </c>
      <c r="C19" s="14" t="s">
        <v>38</v>
      </c>
      <c r="D19" s="14">
        <v>1</v>
      </c>
      <c r="E19" s="14">
        <v>2</v>
      </c>
      <c r="F19" s="14">
        <v>2</v>
      </c>
      <c r="G19" s="14"/>
      <c r="H19" s="14">
        <v>136</v>
      </c>
    </row>
    <row r="20" spans="1:8" ht="14.1" customHeight="1" x14ac:dyDescent="0.2">
      <c r="A20" s="21"/>
      <c r="B20" s="82" t="s">
        <v>19</v>
      </c>
      <c r="C20" s="14" t="s">
        <v>38</v>
      </c>
      <c r="D20" s="14">
        <v>2</v>
      </c>
      <c r="E20" s="14">
        <v>9</v>
      </c>
      <c r="F20" s="14">
        <v>7</v>
      </c>
      <c r="G20" s="14"/>
      <c r="H20" s="14">
        <v>617</v>
      </c>
    </row>
    <row r="21" spans="1:8" ht="14.1" customHeight="1" x14ac:dyDescent="0.2">
      <c r="A21" s="52"/>
      <c r="B21" s="52"/>
      <c r="C21" s="52"/>
      <c r="D21" s="52"/>
      <c r="E21" s="52"/>
      <c r="F21" s="52"/>
      <c r="G21" s="52"/>
      <c r="H21" s="52"/>
    </row>
    <row r="22" spans="1:8" ht="14.1" customHeight="1" x14ac:dyDescent="0.2">
      <c r="A22" s="50" t="s">
        <v>127</v>
      </c>
      <c r="B22" s="50"/>
      <c r="C22" s="23"/>
      <c r="D22" s="13"/>
      <c r="E22" s="14"/>
      <c r="F22" s="14"/>
      <c r="G22" s="14"/>
      <c r="H22" s="14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N327"/>
  <sheetViews>
    <sheetView zoomScaleNormal="100" zoomScaleSheetLayoutView="40" workbookViewId="0"/>
  </sheetViews>
  <sheetFormatPr baseColWidth="10" defaultColWidth="11.42578125" defaultRowHeight="11.25" customHeight="1" x14ac:dyDescent="0.2"/>
  <cols>
    <col min="1" max="1" width="31.5703125" style="3" customWidth="1"/>
    <col min="2" max="5" width="12" style="3" customWidth="1"/>
    <col min="6" max="6" width="12.5703125" style="3" customWidth="1"/>
    <col min="7" max="8" width="5.5703125" style="3" customWidth="1"/>
    <col min="9" max="9" width="7.28515625" style="148" customWidth="1"/>
    <col min="10" max="14" width="11.42578125" style="3" customWidth="1"/>
    <col min="15" max="16383" width="11.42578125" style="3"/>
    <col min="16384" max="16384" width="11.7109375" style="3" customWidth="1"/>
  </cols>
  <sheetData>
    <row r="1" spans="1:14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4" ht="14.1" customHeight="1" x14ac:dyDescent="0.2">
      <c r="J2" s="159" t="s">
        <v>498</v>
      </c>
    </row>
    <row r="3" spans="1:14" ht="14.1" customHeight="1" x14ac:dyDescent="0.2">
      <c r="A3" s="4" t="s">
        <v>413</v>
      </c>
    </row>
    <row r="4" spans="1:14" ht="14.1" customHeight="1" x14ac:dyDescent="0.2"/>
    <row r="5" spans="1:14" ht="14.1" customHeight="1" x14ac:dyDescent="0.2">
      <c r="A5" s="4" t="s">
        <v>371</v>
      </c>
    </row>
    <row r="6" spans="1:14" ht="14.1" customHeight="1" x14ac:dyDescent="0.2">
      <c r="A6" s="5"/>
      <c r="B6" s="6"/>
      <c r="C6" s="6"/>
      <c r="D6" s="6"/>
      <c r="E6" s="6"/>
      <c r="F6" s="6"/>
    </row>
    <row r="7" spans="1:14" s="11" customFormat="1" ht="15.95" customHeight="1" x14ac:dyDescent="0.2">
      <c r="A7" s="7"/>
      <c r="B7" s="8" t="s">
        <v>302</v>
      </c>
      <c r="C7" s="8" t="s">
        <v>309</v>
      </c>
      <c r="D7" s="8" t="s">
        <v>332</v>
      </c>
      <c r="E7" s="8" t="s">
        <v>430</v>
      </c>
      <c r="F7" s="8" t="s">
        <v>451</v>
      </c>
      <c r="G7" s="10"/>
      <c r="I7" s="149"/>
    </row>
    <row r="8" spans="1:14" ht="14.1" customHeight="1" x14ac:dyDescent="0.2">
      <c r="A8" s="12"/>
      <c r="B8" s="14"/>
      <c r="C8" s="13"/>
      <c r="E8" s="15"/>
      <c r="F8" s="15"/>
    </row>
    <row r="9" spans="1:14" ht="14.1" customHeight="1" x14ac:dyDescent="0.2">
      <c r="A9" s="16" t="s">
        <v>73</v>
      </c>
      <c r="B9" s="14"/>
      <c r="C9" s="13"/>
      <c r="E9" s="15"/>
      <c r="F9" s="15"/>
    </row>
    <row r="10" spans="1:14" ht="14.1" customHeight="1" x14ac:dyDescent="0.2">
      <c r="A10" s="12" t="s">
        <v>133</v>
      </c>
      <c r="B10" s="14">
        <v>105</v>
      </c>
      <c r="C10" s="14">
        <v>119</v>
      </c>
      <c r="D10" s="14">
        <v>150</v>
      </c>
      <c r="E10" s="17">
        <v>152</v>
      </c>
      <c r="F10" s="14">
        <v>149</v>
      </c>
      <c r="G10" s="17"/>
      <c r="H10" s="15"/>
      <c r="J10" s="30"/>
      <c r="K10" s="30"/>
      <c r="L10" s="30"/>
      <c r="M10" s="30"/>
      <c r="N10" s="30"/>
    </row>
    <row r="11" spans="1:14" ht="14.1" customHeight="1" x14ac:dyDescent="0.2">
      <c r="A11" s="12" t="s">
        <v>134</v>
      </c>
      <c r="B11" s="14">
        <v>522</v>
      </c>
      <c r="C11" s="14">
        <v>569</v>
      </c>
      <c r="D11" s="14">
        <v>708</v>
      </c>
      <c r="E11" s="17">
        <v>699</v>
      </c>
      <c r="F11" s="14">
        <v>686</v>
      </c>
      <c r="H11" s="15"/>
      <c r="J11" s="30"/>
      <c r="K11" s="30"/>
      <c r="L11" s="30"/>
      <c r="M11" s="30"/>
      <c r="N11" s="30"/>
    </row>
    <row r="12" spans="1:14" ht="14.1" customHeight="1" x14ac:dyDescent="0.2">
      <c r="A12" s="12" t="s">
        <v>136</v>
      </c>
      <c r="B12" s="14">
        <v>10613</v>
      </c>
      <c r="C12" s="14">
        <v>11253</v>
      </c>
      <c r="D12" s="14">
        <v>12890</v>
      </c>
      <c r="E12" s="17">
        <v>12696</v>
      </c>
      <c r="F12" s="14">
        <v>12374</v>
      </c>
      <c r="H12" s="15"/>
      <c r="J12" s="30"/>
      <c r="K12" s="30"/>
      <c r="L12" s="30"/>
      <c r="M12" s="30"/>
      <c r="N12" s="30"/>
    </row>
    <row r="13" spans="1:14" ht="14.1" customHeight="1" x14ac:dyDescent="0.2">
      <c r="A13" s="12"/>
      <c r="B13" s="14"/>
      <c r="C13" s="14"/>
      <c r="D13" s="14"/>
      <c r="E13" s="17"/>
      <c r="F13" s="65"/>
      <c r="H13" s="15"/>
    </row>
    <row r="14" spans="1:14" ht="14.1" customHeight="1" x14ac:dyDescent="0.2">
      <c r="A14" s="16" t="s">
        <v>48</v>
      </c>
      <c r="B14" s="14"/>
      <c r="C14" s="14"/>
      <c r="D14" s="14"/>
      <c r="E14" s="17"/>
      <c r="F14" s="140"/>
      <c r="H14" s="15"/>
    </row>
    <row r="15" spans="1:14" ht="14.1" customHeight="1" x14ac:dyDescent="0.2">
      <c r="A15" s="12" t="s">
        <v>133</v>
      </c>
      <c r="B15" s="14">
        <v>43</v>
      </c>
      <c r="C15" s="14">
        <v>52</v>
      </c>
      <c r="D15" s="14">
        <v>61</v>
      </c>
      <c r="E15" s="17">
        <v>62</v>
      </c>
      <c r="F15" s="14">
        <v>59</v>
      </c>
      <c r="H15" s="15"/>
    </row>
    <row r="16" spans="1:14" ht="14.1" customHeight="1" x14ac:dyDescent="0.2">
      <c r="A16" s="12" t="s">
        <v>134</v>
      </c>
      <c r="B16" s="14">
        <v>209</v>
      </c>
      <c r="C16" s="14">
        <v>233</v>
      </c>
      <c r="D16" s="14">
        <v>270</v>
      </c>
      <c r="E16" s="17">
        <v>267</v>
      </c>
      <c r="F16" s="14">
        <v>260</v>
      </c>
      <c r="H16" s="15"/>
    </row>
    <row r="17" spans="1:14" ht="14.1" customHeight="1" x14ac:dyDescent="0.2">
      <c r="A17" s="12" t="s">
        <v>136</v>
      </c>
      <c r="B17" s="14">
        <v>4160</v>
      </c>
      <c r="C17" s="14">
        <v>4413</v>
      </c>
      <c r="D17" s="14">
        <v>4761</v>
      </c>
      <c r="E17" s="17">
        <v>4750</v>
      </c>
      <c r="F17" s="14">
        <v>4709</v>
      </c>
      <c r="H17" s="15"/>
    </row>
    <row r="18" spans="1:14" ht="14.1" customHeight="1" x14ac:dyDescent="0.2">
      <c r="A18" s="12"/>
      <c r="B18" s="14"/>
      <c r="C18" s="14"/>
      <c r="D18" s="14"/>
      <c r="E18" s="17"/>
      <c r="F18" s="14"/>
      <c r="H18" s="15"/>
    </row>
    <row r="19" spans="1:14" ht="14.1" customHeight="1" x14ac:dyDescent="0.2">
      <c r="A19" s="16" t="s">
        <v>27</v>
      </c>
      <c r="B19" s="14"/>
      <c r="C19" s="14"/>
      <c r="D19" s="14"/>
      <c r="E19" s="17"/>
      <c r="F19" s="14"/>
      <c r="H19" s="15"/>
    </row>
    <row r="20" spans="1:14" ht="14.1" customHeight="1" x14ac:dyDescent="0.2">
      <c r="A20" s="12" t="s">
        <v>133</v>
      </c>
      <c r="B20" s="14">
        <v>62</v>
      </c>
      <c r="C20" s="14">
        <v>67</v>
      </c>
      <c r="D20" s="14">
        <v>89</v>
      </c>
      <c r="E20" s="17">
        <v>90</v>
      </c>
      <c r="F20" s="14">
        <v>90</v>
      </c>
      <c r="H20" s="15"/>
    </row>
    <row r="21" spans="1:14" ht="14.1" customHeight="1" x14ac:dyDescent="0.2">
      <c r="A21" s="12" t="s">
        <v>134</v>
      </c>
      <c r="B21" s="14">
        <v>313</v>
      </c>
      <c r="C21" s="14">
        <v>336</v>
      </c>
      <c r="D21" s="14">
        <v>438</v>
      </c>
      <c r="E21" s="17">
        <v>432</v>
      </c>
      <c r="F21" s="14">
        <v>426</v>
      </c>
      <c r="H21" s="15"/>
    </row>
    <row r="22" spans="1:14" ht="14.1" customHeight="1" x14ac:dyDescent="0.2">
      <c r="A22" s="12" t="s">
        <v>136</v>
      </c>
      <c r="B22" s="14">
        <v>6453</v>
      </c>
      <c r="C22" s="14">
        <v>6840</v>
      </c>
      <c r="D22" s="14">
        <v>8129</v>
      </c>
      <c r="E22" s="17">
        <v>7946</v>
      </c>
      <c r="F22" s="14">
        <v>7665</v>
      </c>
      <c r="H22" s="15"/>
    </row>
    <row r="23" spans="1:14" ht="14.1" customHeight="1" x14ac:dyDescent="0.2">
      <c r="A23" s="12"/>
      <c r="B23" s="14"/>
      <c r="C23" s="14"/>
      <c r="D23" s="14"/>
      <c r="E23" s="17"/>
      <c r="F23" s="141"/>
      <c r="H23" s="15"/>
    </row>
    <row r="24" spans="1:14" ht="14.1" customHeight="1" x14ac:dyDescent="0.2">
      <c r="A24" s="12"/>
      <c r="B24" s="14"/>
      <c r="C24" s="14"/>
      <c r="D24" s="14"/>
      <c r="E24" s="17"/>
      <c r="F24" s="14"/>
      <c r="H24" s="15"/>
    </row>
    <row r="25" spans="1:14" ht="14.1" customHeight="1" x14ac:dyDescent="0.2">
      <c r="A25" s="16" t="s">
        <v>51</v>
      </c>
      <c r="B25" s="14"/>
      <c r="C25" s="14"/>
      <c r="D25" s="14"/>
      <c r="E25" s="17"/>
      <c r="F25" s="14"/>
      <c r="H25" s="15"/>
    </row>
    <row r="26" spans="1:14" ht="14.1" customHeight="1" x14ac:dyDescent="0.2">
      <c r="A26" s="12" t="s">
        <v>133</v>
      </c>
      <c r="B26" s="14">
        <v>54</v>
      </c>
      <c r="C26" s="14">
        <v>66</v>
      </c>
      <c r="D26" s="14">
        <v>78</v>
      </c>
      <c r="E26" s="17">
        <v>76</v>
      </c>
      <c r="F26" s="14">
        <v>74</v>
      </c>
      <c r="H26" s="15"/>
      <c r="J26" s="30"/>
      <c r="K26" s="30"/>
      <c r="L26" s="30"/>
      <c r="M26" s="30"/>
      <c r="N26" s="30"/>
    </row>
    <row r="27" spans="1:14" ht="14.1" customHeight="1" x14ac:dyDescent="0.2">
      <c r="A27" s="12" t="s">
        <v>134</v>
      </c>
      <c r="B27" s="14">
        <v>281</v>
      </c>
      <c r="C27" s="14">
        <v>325</v>
      </c>
      <c r="D27" s="14">
        <v>367</v>
      </c>
      <c r="E27" s="17">
        <v>363</v>
      </c>
      <c r="F27" s="14">
        <v>354</v>
      </c>
      <c r="H27" s="15"/>
      <c r="J27" s="30"/>
      <c r="K27" s="30"/>
      <c r="L27" s="30"/>
      <c r="M27" s="30"/>
      <c r="N27" s="30"/>
    </row>
    <row r="28" spans="1:14" ht="14.1" customHeight="1" x14ac:dyDescent="0.2">
      <c r="A28" s="12" t="s">
        <v>136</v>
      </c>
      <c r="B28" s="14">
        <v>5878</v>
      </c>
      <c r="C28" s="14">
        <v>6316</v>
      </c>
      <c r="D28" s="14">
        <v>6807</v>
      </c>
      <c r="E28" s="17">
        <v>6751</v>
      </c>
      <c r="F28" s="14">
        <v>6698</v>
      </c>
      <c r="H28" s="15"/>
      <c r="J28" s="30"/>
      <c r="K28" s="30"/>
      <c r="L28" s="30"/>
      <c r="M28" s="30"/>
      <c r="N28" s="30"/>
    </row>
    <row r="29" spans="1:14" ht="14.1" customHeight="1" x14ac:dyDescent="0.2">
      <c r="A29" s="12"/>
      <c r="B29" s="14"/>
      <c r="C29" s="14"/>
      <c r="D29" s="14"/>
      <c r="E29" s="17"/>
      <c r="F29" s="14"/>
      <c r="H29" s="15"/>
    </row>
    <row r="30" spans="1:14" ht="14.1" customHeight="1" x14ac:dyDescent="0.2">
      <c r="A30" s="16" t="s">
        <v>48</v>
      </c>
      <c r="B30" s="14"/>
      <c r="C30" s="14"/>
      <c r="D30" s="14"/>
      <c r="E30" s="17"/>
      <c r="F30" s="14"/>
      <c r="H30" s="15"/>
    </row>
    <row r="31" spans="1:14" ht="14.1" customHeight="1" x14ac:dyDescent="0.2">
      <c r="A31" s="12" t="s">
        <v>133</v>
      </c>
      <c r="B31" s="14">
        <v>33</v>
      </c>
      <c r="C31" s="14">
        <v>41</v>
      </c>
      <c r="D31" s="14">
        <v>53</v>
      </c>
      <c r="E31" s="17">
        <v>49</v>
      </c>
      <c r="F31" s="14">
        <v>47</v>
      </c>
      <c r="H31" s="15"/>
    </row>
    <row r="32" spans="1:14" ht="14.1" customHeight="1" x14ac:dyDescent="0.2">
      <c r="A32" s="12" t="s">
        <v>134</v>
      </c>
      <c r="B32" s="14">
        <v>165</v>
      </c>
      <c r="C32" s="14">
        <v>189</v>
      </c>
      <c r="D32" s="14">
        <v>222</v>
      </c>
      <c r="E32" s="17">
        <v>219</v>
      </c>
      <c r="F32" s="14">
        <v>212</v>
      </c>
      <c r="H32" s="15"/>
    </row>
    <row r="33" spans="1:9" ht="14.1" customHeight="1" x14ac:dyDescent="0.2">
      <c r="A33" s="12" t="s">
        <v>136</v>
      </c>
      <c r="B33" s="14">
        <v>3133</v>
      </c>
      <c r="C33" s="14">
        <v>3389</v>
      </c>
      <c r="D33" s="14">
        <v>3748</v>
      </c>
      <c r="E33" s="17">
        <v>3691</v>
      </c>
      <c r="F33" s="14">
        <v>3664</v>
      </c>
      <c r="H33" s="15"/>
    </row>
    <row r="34" spans="1:9" ht="14.1" customHeight="1" x14ac:dyDescent="0.2">
      <c r="A34" s="12"/>
      <c r="B34" s="14"/>
      <c r="C34" s="14"/>
      <c r="D34" s="14"/>
      <c r="E34" s="17"/>
      <c r="F34" s="14"/>
      <c r="H34" s="15"/>
    </row>
    <row r="35" spans="1:9" ht="14.1" customHeight="1" x14ac:dyDescent="0.2">
      <c r="A35" s="16" t="s">
        <v>27</v>
      </c>
      <c r="B35" s="14"/>
      <c r="C35" s="14"/>
      <c r="D35" s="14"/>
      <c r="E35" s="17"/>
      <c r="F35" s="14"/>
      <c r="H35" s="15"/>
    </row>
    <row r="36" spans="1:9" ht="14.1" customHeight="1" x14ac:dyDescent="0.2">
      <c r="A36" s="12" t="s">
        <v>133</v>
      </c>
      <c r="B36" s="14">
        <v>21</v>
      </c>
      <c r="C36" s="14">
        <v>25</v>
      </c>
      <c r="D36" s="14">
        <v>25</v>
      </c>
      <c r="E36" s="17">
        <v>27</v>
      </c>
      <c r="F36" s="14">
        <v>27</v>
      </c>
      <c r="H36" s="15"/>
    </row>
    <row r="37" spans="1:9" ht="14.1" customHeight="1" x14ac:dyDescent="0.2">
      <c r="A37" s="12" t="s">
        <v>134</v>
      </c>
      <c r="B37" s="14">
        <v>116</v>
      </c>
      <c r="C37" s="14">
        <v>136</v>
      </c>
      <c r="D37" s="14">
        <v>145</v>
      </c>
      <c r="E37" s="17">
        <v>144</v>
      </c>
      <c r="F37" s="14">
        <v>142</v>
      </c>
      <c r="H37" s="15"/>
    </row>
    <row r="38" spans="1:9" ht="14.1" customHeight="1" x14ac:dyDescent="0.2">
      <c r="A38" s="12" t="s">
        <v>136</v>
      </c>
      <c r="B38" s="14">
        <v>2745</v>
      </c>
      <c r="C38" s="14">
        <v>2927</v>
      </c>
      <c r="D38" s="14">
        <v>3059</v>
      </c>
      <c r="E38" s="17">
        <v>3060</v>
      </c>
      <c r="F38" s="14">
        <v>3034</v>
      </c>
      <c r="H38" s="15"/>
    </row>
    <row r="39" spans="1:9" ht="14.1" customHeight="1" x14ac:dyDescent="0.2">
      <c r="A39" s="19"/>
      <c r="B39" s="19"/>
      <c r="C39" s="19"/>
      <c r="D39" s="19"/>
      <c r="E39" s="19"/>
      <c r="F39" s="19"/>
    </row>
    <row r="40" spans="1:9" ht="14.1" customHeight="1" x14ac:dyDescent="0.2">
      <c r="A40" s="20" t="s">
        <v>453</v>
      </c>
    </row>
    <row r="41" spans="1:9" ht="14.1" customHeight="1" x14ac:dyDescent="0.2">
      <c r="A41" s="20"/>
      <c r="B41" s="14"/>
      <c r="C41" s="14"/>
      <c r="D41" s="14"/>
    </row>
    <row r="42" spans="1:9" s="20" customFormat="1" ht="14.1" customHeight="1" x14ac:dyDescent="0.15">
      <c r="I42" s="150"/>
    </row>
    <row r="43" spans="1:9" ht="14.1" customHeight="1" x14ac:dyDescent="0.2"/>
    <row r="44" spans="1:9" ht="14.1" customHeight="1" x14ac:dyDescent="0.2"/>
    <row r="45" spans="1:9" ht="14.1" customHeight="1" x14ac:dyDescent="0.2"/>
    <row r="46" spans="1:9" ht="14.1" customHeight="1" x14ac:dyDescent="0.2"/>
    <row r="47" spans="1:9" ht="14.1" customHeight="1" x14ac:dyDescent="0.2"/>
    <row r="48" spans="1: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K330"/>
  <sheetViews>
    <sheetView zoomScaleNormal="100" zoomScaleSheetLayoutView="40" workbookViewId="0"/>
  </sheetViews>
  <sheetFormatPr baseColWidth="10" defaultColWidth="6.85546875" defaultRowHeight="11.25" customHeight="1" x14ac:dyDescent="0.2"/>
  <cols>
    <col min="1" max="1" width="39.28515625" style="3" customWidth="1"/>
    <col min="2" max="2" width="7.28515625" style="3" customWidth="1"/>
    <col min="3" max="5" width="10.42578125" style="3" customWidth="1"/>
    <col min="6" max="6" width="2.7109375" style="3" customWidth="1"/>
    <col min="7" max="7" width="11.5703125" style="3" customWidth="1"/>
    <col min="8" max="16383" width="6.85546875" style="3"/>
    <col min="16384" max="16384" width="18.7109375" style="3" customWidth="1"/>
  </cols>
  <sheetData>
    <row r="1" spans="1:11" ht="14.1" customHeight="1" thickBot="1" x14ac:dyDescent="0.25">
      <c r="A1" s="1" t="s">
        <v>409</v>
      </c>
      <c r="B1" s="2"/>
      <c r="C1" s="2"/>
      <c r="D1" s="2"/>
      <c r="E1" s="2"/>
      <c r="F1" s="2"/>
      <c r="G1" s="2"/>
    </row>
    <row r="2" spans="1:11" ht="14.1" customHeight="1" x14ac:dyDescent="0.2">
      <c r="A2" s="79"/>
      <c r="B2" s="79"/>
      <c r="C2" s="79"/>
      <c r="D2" s="79"/>
      <c r="E2" s="79"/>
      <c r="F2" s="79"/>
      <c r="G2" s="79"/>
      <c r="K2" s="159" t="s">
        <v>498</v>
      </c>
    </row>
    <row r="3" spans="1:11" ht="14.1" customHeight="1" x14ac:dyDescent="0.2">
      <c r="A3" s="27" t="s">
        <v>385</v>
      </c>
    </row>
    <row r="4" spans="1:11" ht="14.1" customHeight="1" x14ac:dyDescent="0.2">
      <c r="A4" s="4"/>
      <c r="B4" s="33"/>
      <c r="G4" s="33"/>
    </row>
    <row r="5" spans="1:11" ht="14.1" customHeight="1" x14ac:dyDescent="0.2">
      <c r="A5" s="55"/>
      <c r="B5" s="55" t="s">
        <v>117</v>
      </c>
      <c r="C5" s="55"/>
      <c r="D5" s="55"/>
      <c r="E5" s="55"/>
      <c r="F5" s="55"/>
      <c r="G5" s="55" t="s">
        <v>100</v>
      </c>
    </row>
    <row r="6" spans="1:11" s="12" customFormat="1" ht="14.1" customHeight="1" x14ac:dyDescent="0.15">
      <c r="A6" s="80"/>
      <c r="B6" s="57">
        <v>2006</v>
      </c>
      <c r="C6" s="57">
        <v>2008</v>
      </c>
      <c r="D6" s="57">
        <v>2010</v>
      </c>
      <c r="E6" s="57">
        <v>2012</v>
      </c>
      <c r="F6" s="80"/>
      <c r="G6" s="57">
        <v>2012</v>
      </c>
    </row>
    <row r="7" spans="1:11" ht="14.1" customHeight="1" x14ac:dyDescent="0.2">
      <c r="A7" s="21"/>
      <c r="B7" s="13"/>
      <c r="C7" s="13"/>
      <c r="D7" s="13"/>
      <c r="E7" s="13"/>
      <c r="F7" s="13"/>
      <c r="G7" s="14"/>
    </row>
    <row r="8" spans="1:11" ht="14.1" customHeight="1" x14ac:dyDescent="0.2">
      <c r="A8" s="81" t="s">
        <v>79</v>
      </c>
      <c r="B8" s="13"/>
      <c r="C8" s="13"/>
      <c r="D8" s="13"/>
      <c r="E8" s="13"/>
      <c r="F8" s="13"/>
      <c r="G8" s="14"/>
    </row>
    <row r="9" spans="1:11" ht="14.1" customHeight="1" x14ac:dyDescent="0.2">
      <c r="A9" s="21" t="s">
        <v>41</v>
      </c>
      <c r="B9" s="14">
        <v>650221</v>
      </c>
      <c r="C9" s="14">
        <v>834120</v>
      </c>
      <c r="D9" s="14">
        <v>913348</v>
      </c>
      <c r="E9" s="14">
        <v>1034579</v>
      </c>
      <c r="F9" s="14"/>
      <c r="G9" s="14">
        <v>167109309</v>
      </c>
    </row>
    <row r="10" spans="1:11" ht="14.1" customHeight="1" x14ac:dyDescent="0.2">
      <c r="A10" s="21" t="s">
        <v>103</v>
      </c>
      <c r="B10" s="14">
        <v>47279</v>
      </c>
      <c r="C10" s="14">
        <v>41836</v>
      </c>
      <c r="D10" s="14">
        <v>44025</v>
      </c>
      <c r="E10" s="14">
        <v>33873</v>
      </c>
      <c r="F10" s="14"/>
      <c r="G10" s="14">
        <v>5057576</v>
      </c>
    </row>
    <row r="11" spans="1:11" ht="14.1" customHeight="1" x14ac:dyDescent="0.2">
      <c r="A11" s="81" t="s">
        <v>53</v>
      </c>
      <c r="B11" s="14"/>
      <c r="C11" s="14"/>
      <c r="D11" s="14"/>
      <c r="E11" s="14"/>
      <c r="F11" s="14"/>
      <c r="G11" s="14"/>
    </row>
    <row r="12" spans="1:11" ht="14.1" customHeight="1" x14ac:dyDescent="0.2">
      <c r="A12" s="21" t="s">
        <v>41</v>
      </c>
      <c r="B12" s="14">
        <v>123256</v>
      </c>
      <c r="C12" s="14">
        <v>167687</v>
      </c>
      <c r="D12" s="14">
        <v>30773</v>
      </c>
      <c r="E12" s="14">
        <v>39708</v>
      </c>
      <c r="F12" s="14"/>
      <c r="G12" s="14">
        <v>17629106</v>
      </c>
    </row>
    <row r="13" spans="1:11" ht="14.1" customHeight="1" x14ac:dyDescent="0.2">
      <c r="A13" s="81" t="s">
        <v>80</v>
      </c>
      <c r="B13" s="14"/>
      <c r="C13" s="14"/>
      <c r="D13" s="14"/>
      <c r="E13" s="14"/>
      <c r="F13" s="14"/>
      <c r="G13" s="14"/>
    </row>
    <row r="14" spans="1:11" ht="14.1" customHeight="1" x14ac:dyDescent="0.2">
      <c r="A14" s="21" t="s">
        <v>41</v>
      </c>
      <c r="B14" s="14">
        <v>650</v>
      </c>
      <c r="C14" s="14">
        <v>12871</v>
      </c>
      <c r="D14" s="14">
        <v>8122</v>
      </c>
      <c r="E14" s="14">
        <v>16866</v>
      </c>
      <c r="F14" s="14"/>
      <c r="G14" s="14">
        <v>11449855</v>
      </c>
    </row>
    <row r="15" spans="1:11" ht="14.1" customHeight="1" x14ac:dyDescent="0.2">
      <c r="A15" s="21" t="s">
        <v>103</v>
      </c>
      <c r="B15" s="14" t="s">
        <v>38</v>
      </c>
      <c r="C15" s="14">
        <v>5</v>
      </c>
      <c r="D15" s="14">
        <v>4</v>
      </c>
      <c r="E15" s="14">
        <v>8</v>
      </c>
      <c r="F15" s="14"/>
      <c r="G15" s="14">
        <v>6082626</v>
      </c>
    </row>
    <row r="16" spans="1:11" ht="14.1" customHeight="1" x14ac:dyDescent="0.2">
      <c r="A16" s="81" t="s">
        <v>96</v>
      </c>
      <c r="B16" s="14"/>
      <c r="C16" s="14"/>
      <c r="D16" s="14"/>
      <c r="E16" s="14"/>
      <c r="F16" s="14"/>
      <c r="G16" s="14"/>
    </row>
    <row r="17" spans="1:7" ht="14.1" customHeight="1" x14ac:dyDescent="0.2">
      <c r="A17" s="21" t="s">
        <v>41</v>
      </c>
      <c r="B17" s="14">
        <v>14417</v>
      </c>
      <c r="C17" s="14">
        <v>18301</v>
      </c>
      <c r="D17" s="14">
        <v>24151</v>
      </c>
      <c r="E17" s="14">
        <v>27779</v>
      </c>
      <c r="F17" s="14"/>
      <c r="G17" s="14">
        <v>7180870</v>
      </c>
    </row>
    <row r="18" spans="1:7" ht="14.1" customHeight="1" x14ac:dyDescent="0.2">
      <c r="A18" s="21" t="s">
        <v>103</v>
      </c>
      <c r="B18" s="14">
        <v>2423</v>
      </c>
      <c r="C18" s="14">
        <v>1624</v>
      </c>
      <c r="D18" s="14">
        <v>1305</v>
      </c>
      <c r="E18" s="14">
        <v>2282</v>
      </c>
      <c r="F18" s="14"/>
      <c r="G18" s="14">
        <v>285957</v>
      </c>
    </row>
    <row r="19" spans="1:7" ht="14.1" customHeight="1" x14ac:dyDescent="0.2">
      <c r="A19" s="81" t="s">
        <v>97</v>
      </c>
      <c r="B19" s="14"/>
      <c r="C19" s="14"/>
      <c r="D19" s="14"/>
      <c r="E19" s="14"/>
      <c r="F19" s="14"/>
      <c r="G19" s="14"/>
    </row>
    <row r="20" spans="1:7" ht="14.1" customHeight="1" x14ac:dyDescent="0.2">
      <c r="A20" s="21" t="s">
        <v>41</v>
      </c>
      <c r="B20" s="14">
        <v>30858</v>
      </c>
      <c r="C20" s="14">
        <v>40246</v>
      </c>
      <c r="D20" s="14">
        <v>70865</v>
      </c>
      <c r="E20" s="14">
        <v>68177</v>
      </c>
      <c r="F20" s="14"/>
      <c r="G20" s="14">
        <v>9369766</v>
      </c>
    </row>
    <row r="21" spans="1:7" ht="14.1" customHeight="1" x14ac:dyDescent="0.2">
      <c r="A21" s="21" t="s">
        <v>103</v>
      </c>
      <c r="B21" s="14">
        <v>6417</v>
      </c>
      <c r="C21" s="14">
        <v>6039</v>
      </c>
      <c r="D21" s="14">
        <v>6264</v>
      </c>
      <c r="E21" s="14">
        <v>4179</v>
      </c>
      <c r="F21" s="14"/>
      <c r="G21" s="14">
        <v>526051</v>
      </c>
    </row>
    <row r="22" spans="1:7" ht="14.1" customHeight="1" x14ac:dyDescent="0.2">
      <c r="A22" s="81" t="s">
        <v>276</v>
      </c>
      <c r="B22" s="68"/>
      <c r="C22" s="68"/>
      <c r="D22" s="68"/>
      <c r="E22" s="68"/>
      <c r="F22" s="68"/>
      <c r="G22" s="68"/>
    </row>
    <row r="23" spans="1:7" ht="14.1" customHeight="1" x14ac:dyDescent="0.2">
      <c r="A23" s="21" t="s">
        <v>41</v>
      </c>
      <c r="B23" s="14">
        <v>6958</v>
      </c>
      <c r="C23" s="14">
        <v>9077</v>
      </c>
      <c r="D23" s="14"/>
      <c r="E23" s="14"/>
      <c r="F23" s="14"/>
      <c r="G23" s="14"/>
    </row>
    <row r="24" spans="1:7" ht="14.1" customHeight="1" x14ac:dyDescent="0.2">
      <c r="A24" s="21" t="s">
        <v>103</v>
      </c>
      <c r="B24" s="14">
        <v>767</v>
      </c>
      <c r="C24" s="14">
        <v>1070</v>
      </c>
      <c r="D24" s="14"/>
      <c r="E24" s="14"/>
      <c r="F24" s="14"/>
      <c r="G24" s="14"/>
    </row>
    <row r="25" spans="1:7" ht="14.1" customHeight="1" x14ac:dyDescent="0.2">
      <c r="A25" s="21" t="s">
        <v>273</v>
      </c>
      <c r="B25" s="14"/>
      <c r="C25" s="14"/>
      <c r="D25" s="14"/>
      <c r="E25" s="14"/>
      <c r="F25" s="14"/>
      <c r="G25" s="14"/>
    </row>
    <row r="26" spans="1:7" ht="14.1" customHeight="1" x14ac:dyDescent="0.2">
      <c r="A26" s="21" t="s">
        <v>41</v>
      </c>
      <c r="B26" s="14"/>
      <c r="C26" s="14"/>
      <c r="D26" s="14">
        <v>5544</v>
      </c>
      <c r="E26" s="14">
        <v>35195</v>
      </c>
      <c r="F26" s="14"/>
      <c r="G26" s="14">
        <v>9265978</v>
      </c>
    </row>
    <row r="27" spans="1:7" ht="14.1" customHeight="1" x14ac:dyDescent="0.2">
      <c r="A27" s="21" t="s">
        <v>103</v>
      </c>
      <c r="B27" s="14"/>
      <c r="C27" s="14"/>
      <c r="D27" s="14">
        <v>50</v>
      </c>
      <c r="E27" s="14"/>
      <c r="F27" s="14"/>
      <c r="G27" s="14">
        <v>617613</v>
      </c>
    </row>
    <row r="28" spans="1:7" ht="14.1" customHeight="1" x14ac:dyDescent="0.2">
      <c r="A28" s="21" t="s">
        <v>275</v>
      </c>
      <c r="B28" s="14"/>
      <c r="C28" s="14"/>
      <c r="D28" s="14"/>
      <c r="E28" s="14"/>
      <c r="F28" s="14"/>
      <c r="G28" s="14"/>
    </row>
    <row r="29" spans="1:7" ht="14.1" customHeight="1" x14ac:dyDescent="0.2">
      <c r="A29" s="21" t="s">
        <v>41</v>
      </c>
      <c r="B29" s="14"/>
      <c r="C29" s="14"/>
      <c r="D29" s="14">
        <v>2283</v>
      </c>
      <c r="E29" s="14">
        <v>46211</v>
      </c>
      <c r="F29" s="14"/>
      <c r="G29" s="14">
        <v>17326007</v>
      </c>
    </row>
    <row r="30" spans="1:7" ht="14.1" customHeight="1" x14ac:dyDescent="0.2">
      <c r="A30" s="21" t="s">
        <v>103</v>
      </c>
      <c r="B30" s="14"/>
      <c r="C30" s="14"/>
      <c r="D30" s="14">
        <v>258</v>
      </c>
      <c r="E30" s="14">
        <v>72</v>
      </c>
      <c r="F30" s="14"/>
      <c r="G30" s="14">
        <v>230861</v>
      </c>
    </row>
    <row r="31" spans="1:7" ht="14.1" customHeight="1" x14ac:dyDescent="0.2">
      <c r="A31" s="21" t="s">
        <v>274</v>
      </c>
      <c r="B31" s="14"/>
      <c r="C31" s="14"/>
      <c r="D31" s="14"/>
      <c r="E31" s="14"/>
      <c r="F31" s="14"/>
      <c r="G31" s="14"/>
    </row>
    <row r="32" spans="1:7" ht="14.1" customHeight="1" x14ac:dyDescent="0.2">
      <c r="A32" s="21" t="s">
        <v>41</v>
      </c>
      <c r="B32" s="14"/>
      <c r="C32" s="14"/>
      <c r="D32" s="14">
        <v>1101</v>
      </c>
      <c r="E32" s="14">
        <v>1330</v>
      </c>
      <c r="F32" s="14"/>
      <c r="G32" s="14">
        <v>134738</v>
      </c>
    </row>
    <row r="33" spans="1:7" ht="14.1" customHeight="1" x14ac:dyDescent="0.2">
      <c r="A33" s="21" t="s">
        <v>103</v>
      </c>
      <c r="B33" s="14"/>
      <c r="C33" s="14"/>
      <c r="D33" s="14">
        <v>457</v>
      </c>
      <c r="E33" s="14">
        <v>35</v>
      </c>
      <c r="F33" s="14"/>
      <c r="G33" s="14">
        <v>7950</v>
      </c>
    </row>
    <row r="34" spans="1:7" ht="14.1" customHeight="1" x14ac:dyDescent="0.2">
      <c r="A34" s="81" t="s">
        <v>268</v>
      </c>
      <c r="B34" s="14"/>
      <c r="C34" s="14"/>
      <c r="D34" s="14"/>
      <c r="E34" s="14"/>
      <c r="F34" s="14"/>
      <c r="G34" s="14"/>
    </row>
    <row r="35" spans="1:7" ht="14.1" customHeight="1" x14ac:dyDescent="0.2">
      <c r="A35" s="21" t="s">
        <v>41</v>
      </c>
      <c r="B35" s="14">
        <v>17006</v>
      </c>
      <c r="C35" s="14">
        <v>17484</v>
      </c>
      <c r="D35" s="14">
        <v>17521</v>
      </c>
      <c r="E35" s="14">
        <v>12877</v>
      </c>
      <c r="F35" s="14"/>
      <c r="G35" s="14">
        <v>6939414</v>
      </c>
    </row>
    <row r="36" spans="1:7" ht="14.1" customHeight="1" x14ac:dyDescent="0.2">
      <c r="A36" s="21" t="s">
        <v>103</v>
      </c>
      <c r="B36" s="14">
        <v>109</v>
      </c>
      <c r="C36" s="14">
        <v>400</v>
      </c>
      <c r="D36" s="14">
        <v>432</v>
      </c>
      <c r="E36" s="14" t="s">
        <v>38</v>
      </c>
      <c r="F36" s="14"/>
      <c r="G36" s="14">
        <v>7415</v>
      </c>
    </row>
    <row r="37" spans="1:7" ht="14.1" customHeight="1" x14ac:dyDescent="0.2">
      <c r="A37" s="81" t="s">
        <v>269</v>
      </c>
      <c r="B37" s="14"/>
      <c r="C37" s="14"/>
      <c r="D37" s="14"/>
      <c r="E37" s="14"/>
      <c r="F37" s="14"/>
      <c r="G37" s="14"/>
    </row>
    <row r="38" spans="1:7" ht="14.1" customHeight="1" x14ac:dyDescent="0.2">
      <c r="A38" s="21" t="s">
        <v>41</v>
      </c>
      <c r="B38" s="14">
        <v>351</v>
      </c>
      <c r="C38" s="14">
        <v>658</v>
      </c>
      <c r="D38" s="14">
        <v>842</v>
      </c>
      <c r="E38" s="14">
        <v>555</v>
      </c>
      <c r="F38" s="14"/>
      <c r="G38" s="14">
        <v>1897627</v>
      </c>
    </row>
    <row r="39" spans="1:7" ht="14.1" customHeight="1" x14ac:dyDescent="0.2">
      <c r="A39" s="21" t="s">
        <v>103</v>
      </c>
      <c r="B39" s="14">
        <v>18</v>
      </c>
      <c r="C39" s="14">
        <v>27</v>
      </c>
      <c r="D39" s="14">
        <v>49</v>
      </c>
      <c r="E39" s="14">
        <v>111</v>
      </c>
      <c r="F39" s="14"/>
      <c r="G39" s="14">
        <v>35193</v>
      </c>
    </row>
    <row r="40" spans="1:7" ht="14.1" customHeight="1" x14ac:dyDescent="0.2">
      <c r="A40" s="81" t="s">
        <v>270</v>
      </c>
      <c r="B40" s="14"/>
      <c r="C40" s="14"/>
      <c r="D40" s="14"/>
      <c r="E40" s="14"/>
      <c r="F40" s="14"/>
      <c r="G40" s="14"/>
    </row>
    <row r="41" spans="1:7" ht="14.1" customHeight="1" x14ac:dyDescent="0.2">
      <c r="A41" s="21" t="s">
        <v>41</v>
      </c>
      <c r="B41" s="14">
        <v>2126</v>
      </c>
      <c r="C41" s="14">
        <v>2622</v>
      </c>
      <c r="D41" s="14">
        <v>6970</v>
      </c>
      <c r="E41" s="14">
        <v>7161</v>
      </c>
      <c r="F41" s="14"/>
      <c r="G41" s="14">
        <v>1104050</v>
      </c>
    </row>
    <row r="42" spans="1:7" ht="14.1" customHeight="1" x14ac:dyDescent="0.2">
      <c r="A42" s="21" t="s">
        <v>103</v>
      </c>
      <c r="B42" s="14">
        <v>378</v>
      </c>
      <c r="C42" s="14">
        <v>301</v>
      </c>
      <c r="D42" s="14">
        <v>388</v>
      </c>
      <c r="E42" s="14">
        <v>33</v>
      </c>
      <c r="F42" s="14"/>
      <c r="G42" s="14">
        <v>25923</v>
      </c>
    </row>
    <row r="43" spans="1:7" ht="14.1" customHeight="1" x14ac:dyDescent="0.2">
      <c r="A43" s="81" t="s">
        <v>271</v>
      </c>
      <c r="B43" s="14"/>
      <c r="C43" s="14"/>
      <c r="D43" s="14"/>
      <c r="E43" s="14"/>
      <c r="F43" s="14"/>
      <c r="G43" s="14"/>
    </row>
    <row r="44" spans="1:7" ht="14.1" customHeight="1" x14ac:dyDescent="0.2">
      <c r="A44" s="21" t="s">
        <v>41</v>
      </c>
      <c r="B44" s="14">
        <v>2853</v>
      </c>
      <c r="C44" s="14">
        <v>13018</v>
      </c>
      <c r="D44" s="14">
        <v>3174</v>
      </c>
      <c r="E44" s="14">
        <v>9772</v>
      </c>
      <c r="F44" s="14"/>
      <c r="G44" s="14">
        <v>10477551</v>
      </c>
    </row>
    <row r="45" spans="1:7" ht="14.1" customHeight="1" x14ac:dyDescent="0.2">
      <c r="A45" s="21" t="s">
        <v>103</v>
      </c>
      <c r="B45" s="14">
        <v>408</v>
      </c>
      <c r="C45" s="14">
        <v>141</v>
      </c>
      <c r="D45" s="14">
        <v>48</v>
      </c>
      <c r="E45" s="14">
        <v>780</v>
      </c>
      <c r="F45" s="14"/>
      <c r="G45" s="14">
        <v>218227</v>
      </c>
    </row>
    <row r="46" spans="1:7" ht="14.1" customHeight="1" x14ac:dyDescent="0.2">
      <c r="A46" s="81" t="s">
        <v>272</v>
      </c>
      <c r="B46" s="14"/>
      <c r="C46" s="14"/>
      <c r="D46" s="14"/>
      <c r="E46" s="14"/>
      <c r="F46" s="14"/>
      <c r="G46" s="14"/>
    </row>
    <row r="47" spans="1:7" ht="14.1" customHeight="1" x14ac:dyDescent="0.2">
      <c r="A47" s="21" t="s">
        <v>41</v>
      </c>
      <c r="B47" s="14" t="s">
        <v>38</v>
      </c>
      <c r="C47" s="14">
        <v>7833</v>
      </c>
      <c r="D47" s="14">
        <v>22448</v>
      </c>
      <c r="E47" s="14">
        <v>6355</v>
      </c>
      <c r="F47" s="14"/>
      <c r="G47" s="14">
        <v>6526182</v>
      </c>
    </row>
    <row r="48" spans="1:7" ht="14.1" customHeight="1" x14ac:dyDescent="0.2">
      <c r="A48" s="21" t="s">
        <v>103</v>
      </c>
      <c r="B48" s="14" t="s">
        <v>38</v>
      </c>
      <c r="C48" s="14">
        <v>24</v>
      </c>
      <c r="D48" s="14">
        <v>1419</v>
      </c>
      <c r="E48" s="14">
        <v>138</v>
      </c>
      <c r="F48" s="14"/>
      <c r="G48" s="14">
        <v>288614</v>
      </c>
    </row>
    <row r="49" spans="1:7" ht="14.1" customHeight="1" x14ac:dyDescent="0.2">
      <c r="A49" s="52"/>
      <c r="B49" s="52"/>
      <c r="C49" s="52"/>
      <c r="D49" s="52"/>
      <c r="E49" s="52"/>
      <c r="F49" s="52"/>
      <c r="G49" s="52"/>
    </row>
    <row r="50" spans="1:7" ht="14.1" customHeight="1" x14ac:dyDescent="0.2">
      <c r="A50" s="50" t="s">
        <v>63</v>
      </c>
      <c r="B50" s="13"/>
      <c r="C50" s="13"/>
      <c r="D50" s="14"/>
      <c r="E50" s="14"/>
      <c r="F50" s="14"/>
      <c r="G50" s="14"/>
    </row>
    <row r="51" spans="1:7" ht="14.1" customHeight="1" x14ac:dyDescent="0.2">
      <c r="A51" s="50" t="s">
        <v>331</v>
      </c>
      <c r="B51" s="13"/>
      <c r="C51" s="13"/>
      <c r="D51" s="14"/>
      <c r="E51" s="14"/>
      <c r="F51" s="14"/>
      <c r="G51" s="14"/>
    </row>
    <row r="52" spans="1:7" ht="14.1" customHeight="1" x14ac:dyDescent="0.2">
      <c r="A52" s="21"/>
      <c r="B52" s="13"/>
      <c r="C52" s="13"/>
      <c r="D52" s="14"/>
      <c r="E52" s="14"/>
      <c r="F52" s="14"/>
      <c r="G52" s="14"/>
    </row>
    <row r="53" spans="1:7" ht="14.1" customHeight="1" x14ac:dyDescent="0.2">
      <c r="A53" s="21"/>
      <c r="B53" s="13"/>
      <c r="C53" s="13"/>
      <c r="D53" s="14"/>
      <c r="E53" s="14"/>
      <c r="F53" s="14"/>
      <c r="G53" s="14"/>
    </row>
    <row r="54" spans="1:7" ht="14.1" customHeight="1" x14ac:dyDescent="0.2">
      <c r="A54" s="21"/>
      <c r="B54" s="13"/>
      <c r="C54" s="13"/>
      <c r="D54" s="14"/>
      <c r="E54" s="14"/>
      <c r="F54" s="14"/>
      <c r="G54" s="14"/>
    </row>
    <row r="55" spans="1:7" ht="14.1" customHeight="1" x14ac:dyDescent="0.2">
      <c r="A55" s="21"/>
      <c r="B55" s="13"/>
      <c r="C55" s="13"/>
      <c r="D55" s="14"/>
      <c r="E55" s="14"/>
      <c r="F55" s="14"/>
      <c r="G55" s="14"/>
    </row>
    <row r="56" spans="1:7" ht="14.1" customHeight="1" x14ac:dyDescent="0.2">
      <c r="A56" s="21"/>
      <c r="B56" s="13"/>
      <c r="C56" s="13"/>
      <c r="D56" s="14"/>
      <c r="E56" s="14"/>
      <c r="F56" s="14"/>
      <c r="G56" s="14"/>
    </row>
    <row r="57" spans="1:7" ht="14.1" customHeight="1" x14ac:dyDescent="0.2">
      <c r="A57" s="21"/>
      <c r="B57" s="13"/>
      <c r="C57" s="13"/>
      <c r="D57" s="14"/>
      <c r="E57" s="14"/>
      <c r="F57" s="14"/>
      <c r="G57" s="14"/>
    </row>
    <row r="58" spans="1:7" ht="14.1" customHeight="1" x14ac:dyDescent="0.2">
      <c r="A58" s="21"/>
      <c r="B58" s="13"/>
      <c r="C58" s="13"/>
      <c r="D58" s="14"/>
      <c r="E58" s="14"/>
      <c r="F58" s="14"/>
      <c r="G58" s="14"/>
    </row>
    <row r="59" spans="1:7" ht="14.1" customHeight="1" x14ac:dyDescent="0.2">
      <c r="A59" s="21"/>
      <c r="B59" s="13"/>
      <c r="C59" s="13"/>
      <c r="D59" s="14"/>
      <c r="E59" s="14"/>
      <c r="F59" s="14"/>
      <c r="G59" s="14"/>
    </row>
    <row r="60" spans="1:7" ht="14.1" customHeight="1" x14ac:dyDescent="0.2">
      <c r="A60" s="21"/>
      <c r="B60" s="13"/>
      <c r="C60" s="13"/>
      <c r="D60" s="14"/>
      <c r="E60" s="14"/>
      <c r="F60" s="14"/>
      <c r="G60" s="14"/>
    </row>
    <row r="61" spans="1:7" ht="14.1" customHeight="1" x14ac:dyDescent="0.2">
      <c r="A61" s="21"/>
      <c r="B61" s="13"/>
      <c r="C61" s="13"/>
      <c r="D61" s="14"/>
      <c r="E61" s="14"/>
      <c r="F61" s="14"/>
      <c r="G61" s="14"/>
    </row>
    <row r="62" spans="1:7" s="33" customFormat="1" ht="14.1" customHeight="1" x14ac:dyDescent="0.2">
      <c r="A62" s="21"/>
      <c r="B62" s="13"/>
      <c r="C62" s="13"/>
      <c r="D62" s="13"/>
      <c r="E62" s="13"/>
      <c r="F62" s="13"/>
      <c r="G62" s="14"/>
    </row>
    <row r="63" spans="1:7" ht="14.1" customHeight="1" x14ac:dyDescent="0.2">
      <c r="A63" s="21"/>
      <c r="B63" s="13"/>
      <c r="C63" s="13"/>
      <c r="D63" s="13"/>
      <c r="E63" s="13"/>
      <c r="F63" s="13"/>
      <c r="G63" s="14"/>
    </row>
    <row r="64" spans="1:7" ht="14.1" customHeight="1" x14ac:dyDescent="0.2">
      <c r="A64" s="34"/>
      <c r="B64" s="13"/>
      <c r="C64" s="13"/>
      <c r="D64" s="13"/>
      <c r="E64" s="13"/>
      <c r="F64" s="13"/>
      <c r="G64" s="14"/>
    </row>
    <row r="65" spans="1:7" ht="14.1" customHeight="1" x14ac:dyDescent="0.2">
      <c r="A65" s="23"/>
      <c r="B65" s="13"/>
      <c r="C65" s="13"/>
      <c r="D65" s="13"/>
      <c r="E65" s="13"/>
      <c r="F65" s="13"/>
      <c r="G65" s="14"/>
    </row>
    <row r="66" spans="1:7" ht="14.1" customHeight="1" x14ac:dyDescent="0.2">
      <c r="A66" s="21"/>
      <c r="B66" s="13"/>
      <c r="C66" s="13"/>
      <c r="D66" s="13"/>
      <c r="E66" s="13"/>
      <c r="F66" s="13"/>
      <c r="G66" s="14"/>
    </row>
    <row r="67" spans="1:7" ht="14.1" customHeight="1" x14ac:dyDescent="0.2">
      <c r="A67" s="21"/>
      <c r="B67" s="13"/>
      <c r="C67" s="13"/>
      <c r="D67" s="13"/>
      <c r="E67" s="13"/>
      <c r="F67" s="13"/>
      <c r="G67" s="14"/>
    </row>
    <row r="68" spans="1:7" ht="14.1" customHeight="1" x14ac:dyDescent="0.2">
      <c r="A68" s="21"/>
      <c r="B68" s="13"/>
      <c r="C68" s="13"/>
      <c r="D68" s="13"/>
      <c r="E68" s="13"/>
      <c r="F68" s="13"/>
      <c r="G68" s="14"/>
    </row>
    <row r="69" spans="1:7" ht="14.1" customHeight="1" x14ac:dyDescent="0.2"/>
    <row r="70" spans="1:7" ht="14.1" customHeight="1" x14ac:dyDescent="0.2"/>
    <row r="71" spans="1:7" ht="14.1" customHeight="1" x14ac:dyDescent="0.2"/>
    <row r="72" spans="1:7" ht="14.1" customHeight="1" x14ac:dyDescent="0.2"/>
    <row r="73" spans="1:7" ht="14.1" customHeight="1" x14ac:dyDescent="0.2"/>
    <row r="74" spans="1:7" ht="14.1" customHeight="1" x14ac:dyDescent="0.2"/>
    <row r="75" spans="1:7" ht="14.1" customHeight="1" x14ac:dyDescent="0.2"/>
    <row r="76" spans="1:7" ht="14.1" customHeight="1" x14ac:dyDescent="0.2"/>
    <row r="77" spans="1:7" ht="14.1" customHeight="1" x14ac:dyDescent="0.2"/>
    <row r="78" spans="1:7" ht="14.1" customHeight="1" x14ac:dyDescent="0.2"/>
    <row r="79" spans="1:7" ht="14.1" customHeight="1" x14ac:dyDescent="0.2"/>
    <row r="80" spans="1:7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K301"/>
  <sheetViews>
    <sheetView zoomScaleNormal="100" zoomScaleSheetLayoutView="40" workbookViewId="0"/>
  </sheetViews>
  <sheetFormatPr baseColWidth="10" defaultColWidth="6.140625" defaultRowHeight="11.25" customHeight="1" x14ac:dyDescent="0.2"/>
  <cols>
    <col min="1" max="1" width="40.7109375" style="3" customWidth="1"/>
    <col min="2" max="2" width="7.42578125" style="3" customWidth="1"/>
    <col min="3" max="5" width="9" style="3" customWidth="1"/>
    <col min="6" max="6" width="3" style="3" customWidth="1"/>
    <col min="7" max="7" width="14" style="3" customWidth="1"/>
    <col min="8" max="16383" width="6.140625" style="3"/>
    <col min="16384" max="16384" width="16.5703125" style="3" customWidth="1"/>
  </cols>
  <sheetData>
    <row r="1" spans="1:11" ht="14.1" customHeight="1" thickBot="1" x14ac:dyDescent="0.25">
      <c r="A1" s="1" t="s">
        <v>409</v>
      </c>
      <c r="B1" s="2"/>
      <c r="C1" s="2"/>
      <c r="D1" s="2"/>
      <c r="E1" s="2"/>
      <c r="F1" s="2"/>
      <c r="G1" s="2"/>
    </row>
    <row r="2" spans="1:11" ht="14.1" customHeight="1" x14ac:dyDescent="0.2">
      <c r="A2" s="79"/>
      <c r="B2" s="79"/>
      <c r="C2" s="79"/>
      <c r="D2" s="79"/>
      <c r="E2" s="79"/>
      <c r="F2" s="79"/>
      <c r="G2" s="79"/>
      <c r="K2" s="159" t="s">
        <v>498</v>
      </c>
    </row>
    <row r="3" spans="1:11" ht="14.1" customHeight="1" x14ac:dyDescent="0.2">
      <c r="A3" s="27" t="s">
        <v>414</v>
      </c>
    </row>
    <row r="4" spans="1:11" ht="14.1" customHeight="1" x14ac:dyDescent="0.2">
      <c r="A4" s="27"/>
    </row>
    <row r="5" spans="1:11" ht="14.1" customHeight="1" x14ac:dyDescent="0.2">
      <c r="A5" s="55"/>
      <c r="B5" s="55" t="s">
        <v>117</v>
      </c>
      <c r="C5" s="55"/>
      <c r="D5" s="55"/>
      <c r="E5" s="55"/>
      <c r="F5" s="83"/>
      <c r="G5" s="55" t="s">
        <v>100</v>
      </c>
    </row>
    <row r="6" spans="1:11" s="12" customFormat="1" ht="14.1" customHeight="1" x14ac:dyDescent="0.15">
      <c r="A6" s="80"/>
      <c r="B6" s="84">
        <v>2006</v>
      </c>
      <c r="C6" s="84">
        <v>2008</v>
      </c>
      <c r="D6" s="84">
        <v>2010</v>
      </c>
      <c r="E6" s="84">
        <v>2012</v>
      </c>
      <c r="F6" s="80"/>
      <c r="G6" s="84">
        <v>2012</v>
      </c>
    </row>
    <row r="7" spans="1:11" ht="14.1" customHeight="1" x14ac:dyDescent="0.2">
      <c r="A7" s="21"/>
      <c r="B7" s="13"/>
      <c r="C7" s="13"/>
      <c r="D7" s="13"/>
      <c r="E7" s="13"/>
      <c r="F7" s="14"/>
      <c r="G7" s="13"/>
    </row>
    <row r="8" spans="1:11" ht="14.1" customHeight="1" x14ac:dyDescent="0.2">
      <c r="A8" s="28" t="s">
        <v>154</v>
      </c>
      <c r="B8" s="14">
        <v>36</v>
      </c>
      <c r="C8" s="14">
        <v>51</v>
      </c>
      <c r="D8" s="14">
        <v>64</v>
      </c>
      <c r="E8" s="14">
        <v>72</v>
      </c>
      <c r="F8" s="14"/>
      <c r="G8" s="14">
        <v>6835</v>
      </c>
    </row>
    <row r="9" spans="1:11" ht="14.1" customHeight="1" x14ac:dyDescent="0.2">
      <c r="A9" s="21" t="s">
        <v>126</v>
      </c>
      <c r="B9" s="14">
        <v>32</v>
      </c>
      <c r="C9" s="14">
        <v>38</v>
      </c>
      <c r="D9" s="14">
        <v>54</v>
      </c>
      <c r="E9" s="14">
        <v>48</v>
      </c>
      <c r="F9" s="14"/>
      <c r="G9" s="14">
        <v>6213</v>
      </c>
    </row>
    <row r="10" spans="1:11" ht="14.1" customHeight="1" x14ac:dyDescent="0.2">
      <c r="A10" s="21" t="s">
        <v>40</v>
      </c>
      <c r="B10" s="14">
        <v>8</v>
      </c>
      <c r="C10" s="14">
        <v>10</v>
      </c>
      <c r="D10" s="14">
        <v>18</v>
      </c>
      <c r="E10" s="14">
        <v>11</v>
      </c>
      <c r="F10" s="30"/>
      <c r="G10" s="14">
        <v>1400</v>
      </c>
    </row>
    <row r="11" spans="1:11" ht="14.1" customHeight="1" x14ac:dyDescent="0.2">
      <c r="A11" s="21" t="s">
        <v>43</v>
      </c>
      <c r="B11" s="14">
        <v>56</v>
      </c>
      <c r="C11" s="14">
        <v>71</v>
      </c>
      <c r="D11" s="14">
        <v>75</v>
      </c>
      <c r="E11" s="14">
        <v>47</v>
      </c>
      <c r="F11" s="14"/>
      <c r="G11" s="14">
        <v>24268</v>
      </c>
    </row>
    <row r="12" spans="1:11" ht="14.1" customHeight="1" x14ac:dyDescent="0.2">
      <c r="A12" s="21" t="s">
        <v>83</v>
      </c>
      <c r="B12" s="14">
        <v>35</v>
      </c>
      <c r="C12" s="14">
        <v>24</v>
      </c>
      <c r="D12" s="14">
        <v>63</v>
      </c>
      <c r="E12" s="14">
        <v>41</v>
      </c>
      <c r="F12" s="14"/>
      <c r="G12" s="14">
        <v>19590</v>
      </c>
    </row>
    <row r="13" spans="1:11" ht="14.1" customHeight="1" x14ac:dyDescent="0.2">
      <c r="A13" s="21" t="s">
        <v>265</v>
      </c>
      <c r="B13" s="14" t="s">
        <v>38</v>
      </c>
      <c r="C13" s="14" t="s">
        <v>38</v>
      </c>
      <c r="D13" s="14">
        <v>50</v>
      </c>
      <c r="E13" s="14">
        <v>43</v>
      </c>
      <c r="F13" s="14"/>
      <c r="G13" s="14">
        <v>4908</v>
      </c>
    </row>
    <row r="14" spans="1:11" ht="14.1" customHeight="1" x14ac:dyDescent="0.2">
      <c r="A14" s="21" t="s">
        <v>266</v>
      </c>
      <c r="B14" s="14" t="s">
        <v>38</v>
      </c>
      <c r="C14" s="14" t="s">
        <v>38</v>
      </c>
      <c r="D14" s="14">
        <v>32</v>
      </c>
      <c r="E14" s="14">
        <v>38</v>
      </c>
      <c r="F14" s="14"/>
      <c r="G14" s="14">
        <v>8965</v>
      </c>
    </row>
    <row r="15" spans="1:11" ht="14.1" customHeight="1" x14ac:dyDescent="0.2">
      <c r="A15" s="21" t="s">
        <v>156</v>
      </c>
    </row>
    <row r="16" spans="1:11" ht="14.1" customHeight="1" x14ac:dyDescent="0.2">
      <c r="A16" s="21" t="s">
        <v>415</v>
      </c>
      <c r="B16" s="14">
        <v>235</v>
      </c>
      <c r="C16" s="14">
        <v>284</v>
      </c>
      <c r="D16" s="14">
        <v>289</v>
      </c>
      <c r="E16" s="14">
        <v>318</v>
      </c>
      <c r="F16" s="14"/>
      <c r="G16" s="14">
        <v>54287</v>
      </c>
    </row>
    <row r="17" spans="1:7" ht="14.1" customHeight="1" x14ac:dyDescent="0.2">
      <c r="A17" s="21" t="s">
        <v>155</v>
      </c>
      <c r="B17" s="14">
        <v>129</v>
      </c>
      <c r="C17" s="14">
        <v>149</v>
      </c>
      <c r="D17" s="14">
        <v>194</v>
      </c>
      <c r="E17" s="14">
        <v>217</v>
      </c>
      <c r="F17" s="14"/>
      <c r="G17" s="14">
        <v>26809</v>
      </c>
    </row>
    <row r="18" spans="1:7" ht="14.1" customHeight="1" x14ac:dyDescent="0.2">
      <c r="A18" s="21" t="s">
        <v>267</v>
      </c>
      <c r="B18" s="14" t="s">
        <v>38</v>
      </c>
      <c r="C18" s="14" t="s">
        <v>38</v>
      </c>
      <c r="D18" s="14">
        <v>4</v>
      </c>
      <c r="E18" s="14">
        <v>8</v>
      </c>
      <c r="F18" s="14"/>
      <c r="G18" s="14">
        <v>1938</v>
      </c>
    </row>
    <row r="19" spans="1:7" ht="14.1" customHeight="1" x14ac:dyDescent="0.2">
      <c r="A19" s="21" t="s">
        <v>70</v>
      </c>
      <c r="B19" s="14">
        <v>73</v>
      </c>
      <c r="C19" s="14">
        <v>86</v>
      </c>
      <c r="D19" s="14">
        <v>109</v>
      </c>
      <c r="E19" s="14">
        <v>108</v>
      </c>
      <c r="F19" s="14"/>
      <c r="G19" s="14">
        <v>15667</v>
      </c>
    </row>
    <row r="20" spans="1:7" ht="14.1" customHeight="1" x14ac:dyDescent="0.2">
      <c r="A20" s="21" t="s">
        <v>5</v>
      </c>
      <c r="B20" s="14">
        <v>18</v>
      </c>
      <c r="C20" s="14">
        <v>33</v>
      </c>
      <c r="D20" s="14">
        <v>51</v>
      </c>
      <c r="E20" s="14">
        <v>53</v>
      </c>
      <c r="F20" s="14"/>
      <c r="G20" s="14">
        <v>7166</v>
      </c>
    </row>
    <row r="21" spans="1:7" ht="14.1" customHeight="1" x14ac:dyDescent="0.2">
      <c r="A21" s="52"/>
      <c r="B21" s="52"/>
      <c r="C21" s="52"/>
      <c r="D21" s="52"/>
      <c r="E21" s="52"/>
      <c r="F21" s="52"/>
      <c r="G21" s="52"/>
    </row>
    <row r="22" spans="1:7" ht="14.1" customHeight="1" x14ac:dyDescent="0.2">
      <c r="A22" s="50" t="s">
        <v>127</v>
      </c>
      <c r="B22" s="13"/>
      <c r="C22" s="13"/>
      <c r="D22" s="14"/>
      <c r="E22" s="14"/>
      <c r="F22" s="14"/>
      <c r="G22" s="14"/>
    </row>
    <row r="23" spans="1:7" ht="14.1" customHeight="1" x14ac:dyDescent="0.2">
      <c r="A23" s="21"/>
      <c r="B23" s="78"/>
      <c r="C23" s="13"/>
      <c r="D23" s="14"/>
      <c r="E23" s="14"/>
      <c r="F23" s="14"/>
      <c r="G23" s="14"/>
    </row>
    <row r="24" spans="1:7" ht="14.1" customHeight="1" x14ac:dyDescent="0.2">
      <c r="A24" s="21"/>
      <c r="B24" s="78"/>
      <c r="C24" s="13"/>
      <c r="D24" s="14"/>
      <c r="E24" s="14"/>
      <c r="F24" s="14"/>
      <c r="G24" s="14"/>
    </row>
    <row r="25" spans="1:7" ht="14.1" customHeight="1" x14ac:dyDescent="0.2">
      <c r="A25" s="21"/>
      <c r="B25" s="78"/>
      <c r="C25" s="13"/>
      <c r="D25" s="14"/>
      <c r="E25" s="14"/>
      <c r="F25" s="14"/>
      <c r="G25" s="14"/>
    </row>
    <row r="26" spans="1:7" ht="14.1" customHeight="1" x14ac:dyDescent="0.2">
      <c r="A26" s="21"/>
      <c r="B26" s="13"/>
      <c r="C26" s="13"/>
      <c r="D26" s="13"/>
      <c r="E26" s="13"/>
      <c r="F26" s="13"/>
      <c r="G26" s="13"/>
    </row>
    <row r="27" spans="1:7" ht="14.1" customHeight="1" x14ac:dyDescent="0.2">
      <c r="A27" s="21"/>
      <c r="B27" s="13"/>
      <c r="C27" s="13"/>
      <c r="D27" s="78"/>
      <c r="E27" s="78"/>
      <c r="F27" s="13"/>
      <c r="G27" s="13"/>
    </row>
    <row r="28" spans="1:7" ht="14.1" customHeight="1" x14ac:dyDescent="0.2">
      <c r="A28" s="21"/>
      <c r="B28" s="13"/>
      <c r="C28" s="13"/>
      <c r="D28" s="13"/>
      <c r="E28" s="13"/>
      <c r="F28" s="13"/>
      <c r="G28" s="13"/>
    </row>
    <row r="29" spans="1:7" ht="14.1" customHeight="1" x14ac:dyDescent="0.2">
      <c r="A29" s="21"/>
      <c r="B29" s="13"/>
      <c r="C29" s="13"/>
      <c r="D29" s="13"/>
      <c r="E29" s="13"/>
      <c r="F29" s="13"/>
      <c r="G29" s="14"/>
    </row>
    <row r="30" spans="1:7" ht="14.1" customHeight="1" x14ac:dyDescent="0.2">
      <c r="A30" s="21"/>
      <c r="B30" s="13"/>
      <c r="C30" s="13"/>
      <c r="D30" s="78"/>
      <c r="E30" s="78"/>
      <c r="F30" s="13"/>
      <c r="G30" s="14"/>
    </row>
    <row r="31" spans="1:7" ht="14.1" customHeight="1" x14ac:dyDescent="0.2">
      <c r="A31" s="21"/>
      <c r="B31" s="13"/>
      <c r="C31" s="13"/>
      <c r="D31" s="13"/>
      <c r="E31" s="13"/>
      <c r="F31" s="13"/>
      <c r="G31" s="14"/>
    </row>
    <row r="32" spans="1:7" ht="14.1" customHeight="1" x14ac:dyDescent="0.2">
      <c r="A32" s="21"/>
      <c r="B32" s="13"/>
      <c r="C32" s="13"/>
      <c r="D32" s="13"/>
      <c r="E32" s="13"/>
      <c r="F32" s="13"/>
      <c r="G32" s="14"/>
    </row>
    <row r="33" spans="1:7" ht="14.1" customHeight="1" x14ac:dyDescent="0.2">
      <c r="A33" s="21"/>
      <c r="B33" s="13"/>
      <c r="C33" s="13"/>
      <c r="D33" s="13"/>
      <c r="E33" s="13"/>
      <c r="F33" s="13"/>
      <c r="G33" s="14"/>
    </row>
    <row r="34" spans="1:7" ht="14.1" customHeight="1" x14ac:dyDescent="0.2">
      <c r="A34" s="21"/>
      <c r="B34" s="13"/>
      <c r="C34" s="13"/>
      <c r="D34" s="13"/>
      <c r="E34" s="13"/>
      <c r="F34" s="13"/>
      <c r="G34" s="14"/>
    </row>
    <row r="35" spans="1:7" ht="14.1" customHeight="1" x14ac:dyDescent="0.2">
      <c r="A35" s="21"/>
      <c r="B35" s="13"/>
      <c r="C35" s="13"/>
      <c r="D35" s="78"/>
      <c r="E35" s="78"/>
      <c r="F35" s="13"/>
      <c r="G35" s="14"/>
    </row>
    <row r="36" spans="1:7" ht="14.1" customHeight="1" x14ac:dyDescent="0.2">
      <c r="A36" s="21"/>
      <c r="B36" s="13"/>
      <c r="C36" s="13"/>
      <c r="D36" s="13"/>
      <c r="E36" s="13"/>
      <c r="F36" s="13"/>
      <c r="G36" s="14"/>
    </row>
    <row r="37" spans="1:7" ht="14.1" customHeight="1" x14ac:dyDescent="0.2">
      <c r="A37" s="21"/>
      <c r="B37" s="13"/>
      <c r="C37" s="13"/>
      <c r="D37" s="78"/>
      <c r="E37" s="78"/>
      <c r="F37" s="13"/>
      <c r="G37" s="14"/>
    </row>
    <row r="38" spans="1:7" s="33" customFormat="1" ht="14.1" customHeight="1" x14ac:dyDescent="0.2">
      <c r="A38" s="21"/>
      <c r="B38" s="13"/>
      <c r="C38" s="13"/>
      <c r="D38" s="13"/>
      <c r="E38" s="13"/>
      <c r="F38" s="13"/>
      <c r="G38" s="14"/>
    </row>
    <row r="39" spans="1:7" ht="14.1" customHeight="1" x14ac:dyDescent="0.2">
      <c r="A39" s="21"/>
      <c r="B39" s="13"/>
      <c r="C39" s="13"/>
      <c r="D39" s="13"/>
      <c r="E39" s="13"/>
      <c r="F39" s="13"/>
      <c r="G39" s="13"/>
    </row>
    <row r="40" spans="1:7" ht="14.1" customHeight="1" x14ac:dyDescent="0.2">
      <c r="A40" s="34"/>
      <c r="B40" s="13"/>
      <c r="C40" s="13"/>
      <c r="D40" s="13"/>
      <c r="E40" s="13"/>
      <c r="F40" s="13"/>
      <c r="G40" s="13"/>
    </row>
    <row r="41" spans="1:7" ht="14.1" customHeight="1" x14ac:dyDescent="0.2">
      <c r="A41" s="23"/>
      <c r="B41" s="13"/>
      <c r="C41" s="13"/>
      <c r="D41" s="13"/>
      <c r="E41" s="13"/>
      <c r="F41" s="13"/>
      <c r="G41" s="13"/>
    </row>
    <row r="42" spans="1:7" ht="14.1" customHeight="1" x14ac:dyDescent="0.2">
      <c r="A42" s="21"/>
      <c r="B42" s="13"/>
      <c r="C42" s="13"/>
      <c r="D42" s="13"/>
      <c r="E42" s="13"/>
      <c r="F42" s="13"/>
      <c r="G42" s="13"/>
    </row>
    <row r="43" spans="1:7" ht="14.1" customHeight="1" x14ac:dyDescent="0.2">
      <c r="A43" s="21"/>
      <c r="B43" s="13"/>
      <c r="C43" s="13"/>
      <c r="D43" s="13"/>
      <c r="E43" s="13"/>
      <c r="F43" s="13"/>
      <c r="G43" s="13"/>
    </row>
    <row r="44" spans="1:7" ht="14.1" customHeight="1" x14ac:dyDescent="0.2">
      <c r="A44" s="21"/>
      <c r="B44" s="13"/>
      <c r="C44" s="13"/>
      <c r="D44" s="13"/>
      <c r="E44" s="13"/>
      <c r="F44" s="13"/>
      <c r="G44" s="13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16"/>
  <sheetViews>
    <sheetView zoomScaleNormal="100" workbookViewId="0"/>
  </sheetViews>
  <sheetFormatPr baseColWidth="10" defaultColWidth="11.42578125" defaultRowHeight="12.75" x14ac:dyDescent="0.2"/>
  <cols>
    <col min="1" max="1" width="33.28515625" style="35" customWidth="1"/>
    <col min="2" max="2" width="7.85546875" style="35" customWidth="1"/>
    <col min="3" max="6" width="8.7109375" style="35" customWidth="1"/>
    <col min="7" max="7" width="3" style="35" customWidth="1"/>
    <col min="8" max="8" width="13.140625" style="35" customWidth="1"/>
    <col min="9" max="9" width="5.7109375" style="35" customWidth="1"/>
    <col min="10" max="16383" width="11.42578125" style="35"/>
    <col min="16384" max="16384" width="14.28515625" style="35" customWidth="1"/>
  </cols>
  <sheetData>
    <row r="1" spans="1:11" s="3" customFormat="1" ht="14.1" customHeight="1" x14ac:dyDescent="0.2">
      <c r="A1" s="27" t="s">
        <v>416</v>
      </c>
    </row>
    <row r="2" spans="1:11" s="3" customFormat="1" ht="14.1" customHeight="1" x14ac:dyDescent="0.2">
      <c r="A2" s="5"/>
      <c r="B2" s="5"/>
      <c r="C2" s="6"/>
      <c r="D2" s="5"/>
      <c r="E2" s="5"/>
      <c r="F2" s="6"/>
      <c r="G2" s="5"/>
      <c r="H2" s="85"/>
      <c r="K2" s="159" t="s">
        <v>498</v>
      </c>
    </row>
    <row r="3" spans="1:11" s="3" customFormat="1" ht="14.1" customHeight="1" x14ac:dyDescent="0.2">
      <c r="A3" s="55"/>
      <c r="B3" s="55" t="s">
        <v>117</v>
      </c>
      <c r="C3" s="55"/>
      <c r="D3" s="55"/>
      <c r="E3" s="55"/>
      <c r="F3" s="55"/>
      <c r="G3" s="55"/>
      <c r="H3" s="55" t="s">
        <v>100</v>
      </c>
    </row>
    <row r="4" spans="1:11" s="3" customFormat="1" ht="14.1" customHeight="1" x14ac:dyDescent="0.2">
      <c r="A4" s="80"/>
      <c r="B4" s="57">
        <v>2010</v>
      </c>
      <c r="C4" s="57">
        <v>2011</v>
      </c>
      <c r="D4" s="57">
        <v>2012</v>
      </c>
      <c r="E4" s="57">
        <v>2013</v>
      </c>
      <c r="F4" s="57">
        <v>2014</v>
      </c>
      <c r="G4" s="80"/>
      <c r="H4" s="57">
        <v>2014</v>
      </c>
    </row>
    <row r="5" spans="1:11" s="3" customFormat="1" ht="14.1" customHeight="1" x14ac:dyDescent="0.2">
      <c r="A5" s="21"/>
      <c r="B5" s="13"/>
      <c r="C5" s="13"/>
      <c r="D5" s="13"/>
      <c r="E5" s="13"/>
      <c r="F5" s="13"/>
      <c r="G5" s="14"/>
      <c r="H5" s="13"/>
    </row>
    <row r="6" spans="1:11" s="3" customFormat="1" ht="14.1" customHeight="1" x14ac:dyDescent="0.2">
      <c r="A6" s="86" t="s">
        <v>490</v>
      </c>
      <c r="B6" s="14">
        <v>222</v>
      </c>
      <c r="C6" s="14">
        <v>249</v>
      </c>
      <c r="D6" s="14">
        <v>231</v>
      </c>
      <c r="E6" s="14">
        <v>216</v>
      </c>
      <c r="F6" s="14">
        <v>244</v>
      </c>
      <c r="G6" s="14"/>
      <c r="H6" s="14">
        <v>56030</v>
      </c>
    </row>
    <row r="7" spans="1:11" s="3" customFormat="1" ht="14.1" customHeight="1" x14ac:dyDescent="0.2">
      <c r="A7" s="86"/>
      <c r="B7" s="14"/>
      <c r="C7" s="14" t="s">
        <v>278</v>
      </c>
      <c r="D7" s="14"/>
      <c r="E7" s="14"/>
      <c r="F7" s="14"/>
      <c r="G7" s="14"/>
      <c r="H7" s="14"/>
    </row>
    <row r="8" spans="1:11" s="3" customFormat="1" ht="14.1" customHeight="1" x14ac:dyDescent="0.2">
      <c r="A8" s="154" t="s">
        <v>157</v>
      </c>
      <c r="B8" s="14">
        <v>189</v>
      </c>
      <c r="C8" s="14">
        <v>212</v>
      </c>
      <c r="D8" s="14">
        <v>190</v>
      </c>
      <c r="E8" s="14">
        <v>182</v>
      </c>
      <c r="F8" s="14">
        <v>199</v>
      </c>
      <c r="G8" s="14"/>
      <c r="H8" s="14">
        <v>48755</v>
      </c>
    </row>
    <row r="9" spans="1:11" s="3" customFormat="1" ht="14.1" customHeight="1" x14ac:dyDescent="0.2">
      <c r="A9" s="154"/>
      <c r="B9" s="14"/>
      <c r="C9" s="14" t="s">
        <v>278</v>
      </c>
      <c r="D9" s="14"/>
      <c r="E9" s="14"/>
      <c r="F9" s="14"/>
      <c r="G9" s="14"/>
      <c r="H9" s="14"/>
    </row>
    <row r="10" spans="1:11" s="12" customFormat="1" ht="14.1" customHeight="1" x14ac:dyDescent="0.15">
      <c r="A10" s="154" t="s">
        <v>158</v>
      </c>
      <c r="B10" s="14">
        <v>33</v>
      </c>
      <c r="C10" s="14">
        <v>37</v>
      </c>
      <c r="D10" s="14">
        <v>41</v>
      </c>
      <c r="E10" s="14">
        <v>34</v>
      </c>
      <c r="F10" s="14">
        <v>45</v>
      </c>
      <c r="G10" s="14"/>
      <c r="H10" s="14">
        <v>7275</v>
      </c>
    </row>
    <row r="11" spans="1:11" s="3" customFormat="1" ht="14.1" customHeight="1" x14ac:dyDescent="0.2">
      <c r="A11" s="52"/>
      <c r="B11" s="52"/>
      <c r="C11" s="52"/>
      <c r="D11" s="52"/>
      <c r="E11" s="52"/>
      <c r="F11" s="52"/>
      <c r="G11" s="52"/>
      <c r="H11" s="52"/>
    </row>
    <row r="12" spans="1:11" s="3" customFormat="1" ht="14.1" customHeight="1" x14ac:dyDescent="0.2">
      <c r="A12" s="87" t="s">
        <v>106</v>
      </c>
      <c r="B12" s="13"/>
      <c r="C12" s="13"/>
      <c r="D12" s="13"/>
      <c r="E12" s="13"/>
      <c r="F12" s="14"/>
      <c r="G12" s="14"/>
      <c r="H12" s="14"/>
    </row>
    <row r="13" spans="1:11" s="3" customFormat="1" ht="14.1" customHeight="1" x14ac:dyDescent="0.2">
      <c r="A13" s="110" t="s">
        <v>428</v>
      </c>
      <c r="B13" s="13"/>
      <c r="C13" s="14"/>
      <c r="D13" s="59"/>
      <c r="E13" s="59"/>
      <c r="F13" s="59"/>
      <c r="G13" s="14"/>
      <c r="H13" s="14"/>
    </row>
    <row r="14" spans="1:11" ht="14.1" customHeight="1" x14ac:dyDescent="0.2">
      <c r="A14" s="113"/>
    </row>
    <row r="16" spans="1:11" ht="15" x14ac:dyDescent="0.2">
      <c r="A16" s="132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K229"/>
  <sheetViews>
    <sheetView zoomScaleNormal="100" workbookViewId="0"/>
  </sheetViews>
  <sheetFormatPr baseColWidth="10" defaultColWidth="6.140625" defaultRowHeight="11.25" customHeight="1" x14ac:dyDescent="0.2"/>
  <cols>
    <col min="1" max="1" width="25.28515625" style="3" customWidth="1"/>
    <col min="2" max="2" width="12" style="3" customWidth="1"/>
    <col min="3" max="5" width="12.7109375" style="3" customWidth="1"/>
    <col min="6" max="6" width="2.85546875" style="3" customWidth="1"/>
    <col min="7" max="7" width="13.85546875" style="3" customWidth="1"/>
    <col min="8" max="8" width="10.140625" style="3" customWidth="1"/>
    <col min="9" max="9" width="11" style="3" customWidth="1"/>
    <col min="10" max="11" width="6.140625" style="3" customWidth="1"/>
    <col min="12" max="16383" width="6.140625" style="3"/>
    <col min="16384" max="16384" width="20.140625" style="3" customWidth="1"/>
  </cols>
  <sheetData>
    <row r="1" spans="1:11" ht="14.1" customHeight="1" thickBot="1" x14ac:dyDescent="0.25">
      <c r="A1" s="1" t="s">
        <v>409</v>
      </c>
      <c r="B1" s="2"/>
      <c r="C1" s="2"/>
      <c r="D1" s="2"/>
      <c r="E1" s="2"/>
      <c r="F1" s="2"/>
      <c r="G1" s="2"/>
    </row>
    <row r="2" spans="1:11" ht="14.1" customHeight="1" x14ac:dyDescent="0.2">
      <c r="A2" s="79"/>
      <c r="B2" s="79"/>
      <c r="C2" s="79"/>
      <c r="D2" s="79"/>
      <c r="E2" s="79"/>
      <c r="F2" s="79"/>
      <c r="G2" s="79"/>
      <c r="J2" s="159" t="s">
        <v>498</v>
      </c>
    </row>
    <row r="3" spans="1:11" ht="14.1" customHeight="1" x14ac:dyDescent="0.2">
      <c r="A3" s="27" t="s">
        <v>386</v>
      </c>
    </row>
    <row r="4" spans="1:11" ht="12" customHeight="1" x14ac:dyDescent="0.2">
      <c r="A4" s="27" t="s">
        <v>483</v>
      </c>
    </row>
    <row r="5" spans="1:11" ht="14.1" customHeight="1" x14ac:dyDescent="0.2">
      <c r="A5" s="27"/>
    </row>
    <row r="6" spans="1:11" ht="14.1" customHeight="1" x14ac:dyDescent="0.2">
      <c r="A6" s="55"/>
      <c r="B6" s="55" t="s">
        <v>117</v>
      </c>
      <c r="C6" s="55"/>
      <c r="D6" s="55"/>
      <c r="E6" s="55"/>
      <c r="F6" s="83"/>
      <c r="G6" s="55" t="s">
        <v>100</v>
      </c>
    </row>
    <row r="7" spans="1:11" s="12" customFormat="1" ht="14.1" customHeight="1" x14ac:dyDescent="0.15">
      <c r="A7" s="80"/>
      <c r="B7" s="57">
        <v>2010</v>
      </c>
      <c r="C7" s="57">
        <v>2011</v>
      </c>
      <c r="D7" s="57">
        <v>2012</v>
      </c>
      <c r="E7" s="57">
        <v>2013</v>
      </c>
      <c r="F7" s="80"/>
      <c r="G7" s="57">
        <v>2013</v>
      </c>
    </row>
    <row r="8" spans="1:11" ht="14.1" customHeight="1" x14ac:dyDescent="0.2">
      <c r="A8" s="21"/>
      <c r="B8" s="13"/>
      <c r="C8" s="13"/>
      <c r="D8" s="13"/>
      <c r="E8" s="13"/>
      <c r="F8" s="14"/>
      <c r="G8" s="13"/>
    </row>
    <row r="9" spans="1:11" ht="14.1" customHeight="1" x14ac:dyDescent="0.2">
      <c r="A9" s="21" t="s">
        <v>187</v>
      </c>
      <c r="B9" s="14">
        <v>25</v>
      </c>
      <c r="C9" s="14">
        <v>27</v>
      </c>
      <c r="D9" s="14">
        <v>18</v>
      </c>
      <c r="E9" s="14">
        <v>20</v>
      </c>
      <c r="F9" s="14"/>
      <c r="G9" s="14">
        <v>3086</v>
      </c>
      <c r="H9" s="35"/>
      <c r="I9" s="114"/>
    </row>
    <row r="10" spans="1:11" ht="14.1" customHeight="1" x14ac:dyDescent="0.2">
      <c r="A10" s="21"/>
      <c r="B10" s="14"/>
      <c r="C10" s="14"/>
      <c r="D10" s="14"/>
      <c r="E10" s="14"/>
      <c r="F10" s="14"/>
      <c r="G10" s="14"/>
      <c r="H10" s="35"/>
    </row>
    <row r="11" spans="1:11" ht="14.1" customHeight="1" x14ac:dyDescent="0.2">
      <c r="A11" s="21" t="s">
        <v>188</v>
      </c>
      <c r="B11" s="14">
        <v>220</v>
      </c>
      <c r="C11" s="14">
        <v>242</v>
      </c>
      <c r="D11" s="14">
        <v>167</v>
      </c>
      <c r="E11" s="14">
        <v>215</v>
      </c>
      <c r="F11" s="14"/>
      <c r="G11" s="14">
        <v>89130</v>
      </c>
      <c r="H11" s="35"/>
      <c r="I11" s="114"/>
      <c r="J11" s="30"/>
      <c r="K11"/>
    </row>
    <row r="12" spans="1:11" ht="14.1" customHeight="1" x14ac:dyDescent="0.2">
      <c r="A12" s="21" t="s">
        <v>191</v>
      </c>
      <c r="B12" s="13">
        <v>97.7</v>
      </c>
      <c r="C12" s="13">
        <v>98.8</v>
      </c>
      <c r="D12" s="13">
        <v>99.4</v>
      </c>
      <c r="E12" s="13">
        <v>96.7</v>
      </c>
      <c r="F12" s="13"/>
      <c r="G12" s="13" t="s">
        <v>445</v>
      </c>
      <c r="H12" s="35"/>
    </row>
    <row r="13" spans="1:11" ht="14.1" customHeight="1" x14ac:dyDescent="0.2">
      <c r="A13" s="21" t="s">
        <v>193</v>
      </c>
      <c r="B13" s="13">
        <v>43.6</v>
      </c>
      <c r="C13" s="13">
        <v>14.9</v>
      </c>
      <c r="D13" s="13">
        <v>18.600000000000001</v>
      </c>
      <c r="E13" s="13">
        <v>14.9</v>
      </c>
      <c r="F13" s="13"/>
      <c r="G13" s="13">
        <v>9</v>
      </c>
      <c r="H13" s="35"/>
    </row>
    <row r="14" spans="1:11" ht="14.1" customHeight="1" x14ac:dyDescent="0.2">
      <c r="A14" s="21" t="s">
        <v>192</v>
      </c>
      <c r="B14" s="13">
        <v>9.5</v>
      </c>
      <c r="C14" s="13">
        <v>12.4</v>
      </c>
      <c r="D14" s="13">
        <v>9.6</v>
      </c>
      <c r="E14" s="13">
        <v>9.3000000000000007</v>
      </c>
      <c r="F14" s="13"/>
      <c r="G14" s="13">
        <v>22.3</v>
      </c>
      <c r="H14" s="35"/>
    </row>
    <row r="15" spans="1:11" ht="14.1" customHeight="1" x14ac:dyDescent="0.2">
      <c r="A15" s="21"/>
      <c r="B15" s="13"/>
      <c r="C15" s="13"/>
      <c r="D15" s="14"/>
      <c r="E15" s="14"/>
      <c r="F15" s="14"/>
      <c r="G15" s="14"/>
      <c r="H15" s="35"/>
    </row>
    <row r="16" spans="1:11" ht="14.1" customHeight="1" x14ac:dyDescent="0.2">
      <c r="A16" s="21" t="s">
        <v>189</v>
      </c>
      <c r="B16" s="14">
        <v>204</v>
      </c>
      <c r="C16" s="14">
        <v>220</v>
      </c>
      <c r="D16" s="14">
        <v>139</v>
      </c>
      <c r="E16" s="14">
        <v>168</v>
      </c>
      <c r="F16" s="14"/>
      <c r="G16" s="14">
        <v>65942</v>
      </c>
      <c r="H16" s="35"/>
      <c r="I16" s="51"/>
    </row>
    <row r="17" spans="1:8" ht="14.1" customHeight="1" x14ac:dyDescent="0.2">
      <c r="A17" s="21" t="s">
        <v>191</v>
      </c>
      <c r="B17" s="13">
        <v>97.5</v>
      </c>
      <c r="C17" s="13">
        <v>98.6</v>
      </c>
      <c r="D17" s="13">
        <v>99.3</v>
      </c>
      <c r="E17" s="13">
        <v>98.8</v>
      </c>
      <c r="F17" s="13"/>
      <c r="G17" s="13">
        <v>78.7</v>
      </c>
      <c r="H17" s="35"/>
    </row>
    <row r="18" spans="1:8" ht="14.1" customHeight="1" x14ac:dyDescent="0.2">
      <c r="A18" s="21" t="s">
        <v>193</v>
      </c>
      <c r="B18" s="13">
        <v>13.6</v>
      </c>
      <c r="C18" s="13">
        <v>15.5</v>
      </c>
      <c r="D18" s="13">
        <v>18</v>
      </c>
      <c r="E18" s="13">
        <v>18.5</v>
      </c>
      <c r="F18" s="13"/>
      <c r="G18" s="13">
        <v>6.8</v>
      </c>
      <c r="H18" s="35"/>
    </row>
    <row r="19" spans="1:8" ht="14.1" customHeight="1" x14ac:dyDescent="0.2">
      <c r="A19" s="21" t="s">
        <v>192</v>
      </c>
      <c r="B19" s="13">
        <v>5.4</v>
      </c>
      <c r="C19" s="13">
        <v>6.4</v>
      </c>
      <c r="D19" s="13">
        <v>11.5</v>
      </c>
      <c r="E19" s="13">
        <v>11.9</v>
      </c>
      <c r="F19" s="13"/>
      <c r="G19" s="13">
        <v>24.4</v>
      </c>
      <c r="H19" s="35"/>
    </row>
    <row r="20" spans="1:8" ht="14.1" customHeight="1" x14ac:dyDescent="0.2">
      <c r="A20" s="21"/>
      <c r="B20" s="14"/>
      <c r="C20" s="14"/>
      <c r="D20" s="14"/>
      <c r="E20" s="14"/>
      <c r="F20" s="14"/>
      <c r="G20" s="14"/>
      <c r="H20" s="35"/>
    </row>
    <row r="21" spans="1:8" ht="14.1" customHeight="1" x14ac:dyDescent="0.2">
      <c r="A21" s="21" t="s">
        <v>190</v>
      </c>
      <c r="B21" s="14">
        <v>16</v>
      </c>
      <c r="C21" s="14">
        <v>22</v>
      </c>
      <c r="D21" s="14">
        <v>28</v>
      </c>
      <c r="E21" s="14">
        <v>47</v>
      </c>
      <c r="F21" s="14"/>
      <c r="G21" s="14">
        <v>23188</v>
      </c>
      <c r="H21" s="35"/>
    </row>
    <row r="22" spans="1:8" ht="14.1" customHeight="1" x14ac:dyDescent="0.2">
      <c r="A22" s="21" t="s">
        <v>191</v>
      </c>
      <c r="B22" s="13">
        <v>100</v>
      </c>
      <c r="C22" s="13">
        <v>100</v>
      </c>
      <c r="D22" s="13">
        <v>100</v>
      </c>
      <c r="E22" s="13">
        <v>89.4</v>
      </c>
      <c r="F22" s="13"/>
      <c r="G22" s="13">
        <v>98.7</v>
      </c>
      <c r="H22" s="35"/>
    </row>
    <row r="23" spans="1:8" ht="14.1" customHeight="1" x14ac:dyDescent="0.2">
      <c r="A23" s="21" t="s">
        <v>193</v>
      </c>
      <c r="B23" s="13">
        <v>18.8</v>
      </c>
      <c r="C23" s="13">
        <v>9.1</v>
      </c>
      <c r="D23" s="13">
        <v>21.4</v>
      </c>
      <c r="E23" s="13">
        <v>2.1</v>
      </c>
      <c r="F23" s="13"/>
      <c r="G23" s="13">
        <v>15.1</v>
      </c>
      <c r="H23" s="35"/>
    </row>
    <row r="24" spans="1:8" ht="14.1" customHeight="1" x14ac:dyDescent="0.2">
      <c r="A24" s="21" t="s">
        <v>192</v>
      </c>
      <c r="B24" s="13">
        <v>62.5</v>
      </c>
      <c r="C24" s="13">
        <v>72.7</v>
      </c>
      <c r="D24" s="13" t="s">
        <v>38</v>
      </c>
      <c r="E24" s="13" t="s">
        <v>38</v>
      </c>
      <c r="F24" s="13"/>
      <c r="G24" s="13">
        <v>16.3</v>
      </c>
      <c r="H24" s="35"/>
    </row>
    <row r="25" spans="1:8" ht="14.1" customHeight="1" x14ac:dyDescent="0.2">
      <c r="A25" s="52"/>
      <c r="B25" s="52"/>
      <c r="C25" s="52"/>
      <c r="D25" s="52"/>
      <c r="E25" s="52"/>
      <c r="F25" s="52"/>
      <c r="G25" s="52"/>
      <c r="H25" s="35"/>
    </row>
    <row r="26" spans="1:8" ht="14.1" customHeight="1" x14ac:dyDescent="0.2">
      <c r="A26" s="50" t="s">
        <v>336</v>
      </c>
      <c r="B26" s="14"/>
      <c r="C26" s="14"/>
      <c r="D26" s="14"/>
      <c r="E26" s="14"/>
      <c r="F26" s="14"/>
      <c r="G26" s="14"/>
    </row>
    <row r="27" spans="1:8" ht="14.1" customHeight="1" x14ac:dyDescent="0.2"/>
    <row r="28" spans="1:8" ht="14.1" customHeight="1" x14ac:dyDescent="0.2"/>
    <row r="29" spans="1:8" ht="14.1" customHeight="1" x14ac:dyDescent="0.2"/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N254"/>
  <sheetViews>
    <sheetView zoomScaleNormal="100" zoomScaleSheetLayoutView="40" workbookViewId="0"/>
  </sheetViews>
  <sheetFormatPr baseColWidth="10" defaultColWidth="6.7109375" defaultRowHeight="11.25" customHeight="1" x14ac:dyDescent="0.2"/>
  <cols>
    <col min="1" max="1" width="35.7109375" style="3" customWidth="1"/>
    <col min="2" max="6" width="8.42578125" style="3" customWidth="1"/>
    <col min="7" max="7" width="2.85546875" style="3" customWidth="1"/>
    <col min="8" max="8" width="11.42578125" style="3" customWidth="1"/>
    <col min="9" max="9" width="10.28515625" style="3" customWidth="1"/>
    <col min="10" max="10" width="6.7109375" style="3" customWidth="1"/>
    <col min="11" max="11" width="12.140625" style="3" customWidth="1"/>
    <col min="12" max="12" width="11" style="3" customWidth="1"/>
    <col min="13" max="14" width="6.7109375" style="3" customWidth="1"/>
    <col min="15" max="16383" width="6.7109375" style="3"/>
    <col min="16384" max="16384" width="16.5703125" style="3" customWidth="1"/>
  </cols>
  <sheetData>
    <row r="1" spans="1:11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79"/>
      <c r="B2" s="79"/>
      <c r="C2" s="79"/>
      <c r="D2" s="79"/>
      <c r="E2" s="79"/>
      <c r="F2" s="79"/>
      <c r="G2" s="79"/>
      <c r="H2" s="79"/>
      <c r="K2" s="159" t="s">
        <v>498</v>
      </c>
    </row>
    <row r="3" spans="1:11" ht="14.1" customHeight="1" x14ac:dyDescent="0.2">
      <c r="A3" s="27" t="s">
        <v>387</v>
      </c>
    </row>
    <row r="4" spans="1:11" ht="14.1" customHeight="1" x14ac:dyDescent="0.2">
      <c r="A4" s="4"/>
      <c r="G4" s="33"/>
      <c r="H4" s="33"/>
    </row>
    <row r="5" spans="1:11" ht="14.1" customHeight="1" x14ac:dyDescent="0.2">
      <c r="A5" s="55"/>
      <c r="B5" s="55" t="s">
        <v>117</v>
      </c>
      <c r="C5" s="55"/>
      <c r="D5" s="55"/>
      <c r="E5" s="55"/>
      <c r="F5" s="55"/>
      <c r="G5" s="55"/>
      <c r="H5" s="55" t="s">
        <v>100</v>
      </c>
      <c r="J5" s="33"/>
    </row>
    <row r="6" spans="1:11" s="12" customFormat="1" ht="14.1" customHeight="1" x14ac:dyDescent="0.15">
      <c r="A6" s="80"/>
      <c r="B6" s="57">
        <v>2010</v>
      </c>
      <c r="C6" s="57">
        <v>2011</v>
      </c>
      <c r="D6" s="57">
        <v>2012</v>
      </c>
      <c r="E6" s="8">
        <v>2013</v>
      </c>
      <c r="F6" s="8">
        <v>2014</v>
      </c>
      <c r="G6" s="58"/>
      <c r="H6" s="8">
        <v>2014</v>
      </c>
      <c r="J6" s="21"/>
    </row>
    <row r="7" spans="1:11" ht="14.1" customHeight="1" x14ac:dyDescent="0.2">
      <c r="A7" s="21"/>
      <c r="B7" s="13"/>
      <c r="C7" s="13"/>
      <c r="D7" s="13"/>
      <c r="E7" s="13"/>
      <c r="F7" s="13"/>
      <c r="G7" s="14"/>
      <c r="H7" s="14"/>
    </row>
    <row r="8" spans="1:11" ht="14.1" customHeight="1" x14ac:dyDescent="0.2">
      <c r="A8" s="21" t="s">
        <v>116</v>
      </c>
      <c r="B8" s="88">
        <v>45</v>
      </c>
      <c r="C8" s="88">
        <v>45</v>
      </c>
      <c r="D8" s="88">
        <v>44</v>
      </c>
      <c r="E8" s="88">
        <v>53</v>
      </c>
      <c r="F8" s="88">
        <v>38</v>
      </c>
      <c r="G8" s="88"/>
      <c r="H8" s="88">
        <v>3700</v>
      </c>
      <c r="I8" s="88"/>
    </row>
    <row r="9" spans="1:11" ht="14.1" customHeight="1" x14ac:dyDescent="0.2">
      <c r="A9" s="21"/>
      <c r="B9" s="14"/>
      <c r="C9" s="14"/>
      <c r="D9" s="14"/>
      <c r="E9" s="14"/>
      <c r="F9" s="14"/>
      <c r="G9" s="14"/>
      <c r="H9" s="14"/>
      <c r="I9" s="14"/>
    </row>
    <row r="10" spans="1:11" ht="14.1" customHeight="1" x14ac:dyDescent="0.2">
      <c r="A10" s="21" t="s">
        <v>194</v>
      </c>
      <c r="B10" s="88">
        <v>10</v>
      </c>
      <c r="C10" s="88">
        <v>10</v>
      </c>
      <c r="D10" s="88">
        <v>9</v>
      </c>
      <c r="E10" s="88">
        <v>11</v>
      </c>
      <c r="F10" s="88">
        <v>9</v>
      </c>
      <c r="G10" s="88"/>
      <c r="H10" s="88">
        <v>710</v>
      </c>
      <c r="I10" s="14"/>
    </row>
    <row r="11" spans="1:11" ht="14.1" customHeight="1" x14ac:dyDescent="0.2">
      <c r="A11" s="21"/>
      <c r="B11" s="88"/>
      <c r="C11" s="88"/>
      <c r="D11" s="88"/>
      <c r="E11" s="88"/>
      <c r="F11" s="88"/>
      <c r="G11" s="88"/>
      <c r="H11" s="88"/>
      <c r="I11" s="14"/>
    </row>
    <row r="12" spans="1:11" ht="14.1" customHeight="1" x14ac:dyDescent="0.2">
      <c r="A12" s="21" t="s">
        <v>195</v>
      </c>
      <c r="B12" s="88">
        <v>296</v>
      </c>
      <c r="C12" s="88">
        <v>308</v>
      </c>
      <c r="D12" s="88">
        <v>314</v>
      </c>
      <c r="E12" s="88">
        <v>313</v>
      </c>
      <c r="F12" s="88">
        <v>323</v>
      </c>
      <c r="G12" s="88"/>
      <c r="H12" s="88">
        <v>1590</v>
      </c>
      <c r="I12" s="14"/>
    </row>
    <row r="13" spans="1:11" ht="14.1" customHeight="1" x14ac:dyDescent="0.2">
      <c r="A13" s="21"/>
      <c r="B13" s="88"/>
      <c r="C13" s="88"/>
      <c r="D13" s="88"/>
      <c r="E13" s="88"/>
      <c r="F13" s="88"/>
      <c r="G13" s="88"/>
      <c r="H13" s="88"/>
      <c r="I13" s="14"/>
    </row>
    <row r="14" spans="1:11" ht="14.1" customHeight="1" x14ac:dyDescent="0.2">
      <c r="A14" s="21" t="s">
        <v>143</v>
      </c>
      <c r="B14" s="136">
        <v>0.6</v>
      </c>
      <c r="C14" s="136">
        <v>0.7</v>
      </c>
      <c r="D14" s="136">
        <v>0.7</v>
      </c>
      <c r="E14" s="136">
        <v>0.5</v>
      </c>
      <c r="F14" s="136">
        <v>0.6</v>
      </c>
      <c r="G14" s="136"/>
      <c r="H14" s="136">
        <v>88</v>
      </c>
      <c r="I14" s="89"/>
    </row>
    <row r="15" spans="1:11" ht="14.1" customHeight="1" x14ac:dyDescent="0.2">
      <c r="A15" s="21" t="s">
        <v>10</v>
      </c>
      <c r="B15" s="136">
        <v>0.1</v>
      </c>
      <c r="C15" s="136">
        <v>0.1</v>
      </c>
      <c r="D15" s="136">
        <v>0.1</v>
      </c>
      <c r="E15" s="136">
        <v>0.1</v>
      </c>
      <c r="F15" s="136">
        <v>0.2</v>
      </c>
      <c r="G15" s="136"/>
      <c r="H15" s="136">
        <v>22.4</v>
      </c>
      <c r="I15" s="89"/>
    </row>
    <row r="16" spans="1:11" ht="14.1" customHeight="1" x14ac:dyDescent="0.2">
      <c r="A16" s="21" t="s">
        <v>11</v>
      </c>
      <c r="B16" s="136">
        <v>0.5</v>
      </c>
      <c r="C16" s="136">
        <v>0.5</v>
      </c>
      <c r="D16" s="136">
        <v>0.5</v>
      </c>
      <c r="E16" s="136">
        <v>0.4</v>
      </c>
      <c r="F16" s="136">
        <v>0.4</v>
      </c>
      <c r="G16" s="136"/>
      <c r="H16" s="136">
        <v>65.599999999999994</v>
      </c>
      <c r="I16" s="89"/>
    </row>
    <row r="17" spans="1:14" ht="14.1" customHeight="1" x14ac:dyDescent="0.2">
      <c r="A17" s="21"/>
      <c r="B17" s="136"/>
      <c r="C17" s="136"/>
      <c r="D17" s="136"/>
      <c r="E17" s="136"/>
      <c r="F17" s="136"/>
      <c r="G17" s="136"/>
      <c r="H17" s="136"/>
      <c r="I17" s="89"/>
    </row>
    <row r="18" spans="1:14" ht="14.1" customHeight="1" x14ac:dyDescent="0.2">
      <c r="A18" s="21" t="s">
        <v>144</v>
      </c>
      <c r="B18" s="136">
        <v>3.9</v>
      </c>
      <c r="C18" s="136">
        <v>4.0999999999999996</v>
      </c>
      <c r="D18" s="136">
        <v>4</v>
      </c>
      <c r="E18" s="136">
        <v>3.1</v>
      </c>
      <c r="F18" s="136">
        <v>3.4</v>
      </c>
      <c r="G18" s="136"/>
      <c r="H18" s="136">
        <v>518.20000000000005</v>
      </c>
      <c r="I18" s="89"/>
    </row>
    <row r="19" spans="1:14" ht="14.1" customHeight="1" x14ac:dyDescent="0.2">
      <c r="A19" s="21" t="s">
        <v>10</v>
      </c>
      <c r="B19" s="136">
        <v>0.5</v>
      </c>
      <c r="C19" s="136">
        <v>0.8</v>
      </c>
      <c r="D19" s="136">
        <v>0.9</v>
      </c>
      <c r="E19" s="136">
        <v>0.7</v>
      </c>
      <c r="F19" s="136">
        <v>1.1000000000000001</v>
      </c>
      <c r="G19" s="136"/>
      <c r="H19" s="136">
        <v>131.80000000000001</v>
      </c>
      <c r="I19" s="89"/>
    </row>
    <row r="20" spans="1:14" ht="14.1" customHeight="1" x14ac:dyDescent="0.2">
      <c r="A20" s="21" t="s">
        <v>11</v>
      </c>
      <c r="B20" s="136">
        <v>3.4</v>
      </c>
      <c r="C20" s="136">
        <v>3.3</v>
      </c>
      <c r="D20" s="136">
        <v>3.1</v>
      </c>
      <c r="E20" s="136">
        <v>2.4</v>
      </c>
      <c r="F20" s="136">
        <v>2.2000000000000002</v>
      </c>
      <c r="G20" s="136"/>
      <c r="H20" s="136">
        <v>386.4</v>
      </c>
      <c r="I20" s="89"/>
    </row>
    <row r="21" spans="1:14" ht="14.1" customHeight="1" x14ac:dyDescent="0.2">
      <c r="A21" s="21"/>
      <c r="B21" s="136"/>
      <c r="C21" s="136"/>
      <c r="D21" s="136"/>
      <c r="E21" s="136"/>
      <c r="F21" s="136"/>
      <c r="G21" s="136"/>
      <c r="H21" s="136"/>
      <c r="I21" s="13"/>
    </row>
    <row r="22" spans="1:14" ht="14.1" customHeight="1" x14ac:dyDescent="0.2">
      <c r="A22" s="21" t="s">
        <v>132</v>
      </c>
      <c r="B22" s="136">
        <v>6.3</v>
      </c>
      <c r="C22" s="136">
        <v>6.1</v>
      </c>
      <c r="D22" s="136">
        <v>6</v>
      </c>
      <c r="E22" s="136">
        <v>5.7</v>
      </c>
      <c r="F22" s="136">
        <v>5.5</v>
      </c>
      <c r="G22" s="136"/>
      <c r="H22" s="136">
        <v>5.9</v>
      </c>
      <c r="I22" s="13"/>
    </row>
    <row r="23" spans="1:14" ht="14.1" customHeight="1" x14ac:dyDescent="0.2">
      <c r="A23" s="21" t="s">
        <v>10</v>
      </c>
      <c r="B23" s="136">
        <v>5.8</v>
      </c>
      <c r="C23" s="136">
        <v>6</v>
      </c>
      <c r="D23" s="136">
        <v>6.1</v>
      </c>
      <c r="E23" s="136">
        <v>5.5</v>
      </c>
      <c r="F23" s="136">
        <v>5.5</v>
      </c>
      <c r="G23" s="136"/>
      <c r="H23" s="136">
        <v>5.9</v>
      </c>
      <c r="I23" s="13"/>
    </row>
    <row r="24" spans="1:14" ht="14.1" customHeight="1" x14ac:dyDescent="0.2">
      <c r="A24" s="21" t="s">
        <v>11</v>
      </c>
      <c r="B24" s="136">
        <v>6.3</v>
      </c>
      <c r="C24" s="136">
        <v>6.1</v>
      </c>
      <c r="D24" s="136">
        <v>6</v>
      </c>
      <c r="E24" s="136">
        <v>5.8</v>
      </c>
      <c r="F24" s="136">
        <v>5.5</v>
      </c>
      <c r="G24" s="136"/>
      <c r="H24" s="136">
        <v>5.9</v>
      </c>
      <c r="I24" s="13"/>
    </row>
    <row r="25" spans="1:14" ht="14.1" customHeight="1" x14ac:dyDescent="0.2">
      <c r="A25" s="21"/>
      <c r="B25" s="136"/>
      <c r="C25" s="136"/>
      <c r="D25" s="136"/>
      <c r="E25" s="136"/>
      <c r="F25" s="136"/>
      <c r="G25" s="136"/>
      <c r="H25" s="136"/>
      <c r="I25" s="13"/>
    </row>
    <row r="26" spans="1:14" ht="14.1" customHeight="1" x14ac:dyDescent="0.2">
      <c r="A26" s="21" t="s">
        <v>220</v>
      </c>
      <c r="B26" s="136">
        <v>12.2</v>
      </c>
      <c r="C26" s="136">
        <v>12.8</v>
      </c>
      <c r="D26" s="136">
        <v>12.5</v>
      </c>
      <c r="E26" s="136">
        <v>9.6999999999999993</v>
      </c>
      <c r="F26" s="136">
        <v>10.7</v>
      </c>
      <c r="G26" s="136"/>
      <c r="H26" s="136">
        <v>11.1</v>
      </c>
      <c r="I26"/>
      <c r="J26"/>
      <c r="K26"/>
      <c r="L26"/>
      <c r="M26"/>
      <c r="N26"/>
    </row>
    <row r="27" spans="1:14" ht="14.1" customHeight="1" x14ac:dyDescent="0.2">
      <c r="A27" s="21" t="s">
        <v>10</v>
      </c>
      <c r="B27" s="136">
        <v>1.6</v>
      </c>
      <c r="C27" s="136">
        <v>2.5</v>
      </c>
      <c r="D27" s="136">
        <v>2.8</v>
      </c>
      <c r="E27" s="136">
        <v>2.2000000000000002</v>
      </c>
      <c r="F27" s="136">
        <v>3.5</v>
      </c>
      <c r="G27" s="136"/>
      <c r="H27" s="136">
        <v>2.8</v>
      </c>
      <c r="I27"/>
    </row>
    <row r="28" spans="1:14" ht="14.1" customHeight="1" x14ac:dyDescent="0.2">
      <c r="A28" s="21" t="s">
        <v>11</v>
      </c>
      <c r="B28" s="136">
        <v>10.6</v>
      </c>
      <c r="C28" s="136">
        <v>10.3</v>
      </c>
      <c r="D28" s="136">
        <v>9.6999999999999993</v>
      </c>
      <c r="E28" s="136">
        <v>7.5</v>
      </c>
      <c r="F28" s="136">
        <v>7.1</v>
      </c>
      <c r="G28" s="136"/>
      <c r="H28" s="136">
        <v>8.3000000000000007</v>
      </c>
      <c r="I28"/>
      <c r="J28"/>
      <c r="K28"/>
      <c r="L28"/>
      <c r="M28"/>
      <c r="N28"/>
    </row>
    <row r="29" spans="1:14" ht="14.1" customHeight="1" x14ac:dyDescent="0.2">
      <c r="A29" s="52"/>
      <c r="B29" s="52"/>
      <c r="C29" s="52"/>
      <c r="D29" s="52"/>
      <c r="E29" s="52"/>
      <c r="F29" s="52"/>
      <c r="G29" s="52"/>
      <c r="H29" s="52"/>
    </row>
    <row r="30" spans="1:14" ht="14.1" customHeight="1" x14ac:dyDescent="0.2">
      <c r="A30" s="50" t="s">
        <v>338</v>
      </c>
      <c r="B30" s="13"/>
      <c r="C30" s="13"/>
      <c r="D30" s="13"/>
      <c r="E30" s="13"/>
      <c r="F30" s="13"/>
      <c r="G30" s="14"/>
      <c r="H30" s="14"/>
    </row>
    <row r="31" spans="1:14" ht="14.1" customHeight="1" x14ac:dyDescent="0.2">
      <c r="A31" s="50"/>
      <c r="B31" s="13"/>
      <c r="C31" s="13"/>
      <c r="D31" s="13"/>
      <c r="E31" s="13"/>
      <c r="F31" s="13"/>
      <c r="G31" s="14"/>
      <c r="H31" s="14"/>
    </row>
    <row r="32" spans="1:14" ht="14.1" customHeight="1" x14ac:dyDescent="0.2">
      <c r="A32" s="21"/>
      <c r="B32" s="13"/>
      <c r="C32" s="13"/>
      <c r="D32" s="13"/>
      <c r="E32" s="13"/>
      <c r="F32" s="13"/>
      <c r="G32" s="14"/>
      <c r="H32" s="14"/>
    </row>
    <row r="33" spans="1:5" ht="14.1" customHeight="1" x14ac:dyDescent="0.2"/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>
      <c r="A41"/>
      <c r="B41"/>
      <c r="C41"/>
      <c r="D41"/>
      <c r="E41"/>
    </row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35"/>
  <sheetViews>
    <sheetView zoomScaleNormal="100" workbookViewId="0"/>
  </sheetViews>
  <sheetFormatPr baseColWidth="10" defaultColWidth="11.42578125" defaultRowHeight="12.75" x14ac:dyDescent="0.2"/>
  <cols>
    <col min="1" max="1" width="39.140625" style="35" customWidth="1"/>
    <col min="2" max="2" width="7.5703125" style="35" customWidth="1"/>
    <col min="3" max="6" width="8" style="35" customWidth="1"/>
    <col min="7" max="7" width="3" style="35" customWidth="1"/>
    <col min="8" max="8" width="10.42578125" style="35" customWidth="1"/>
    <col min="9" max="12" width="11.42578125" style="35" customWidth="1"/>
    <col min="13" max="16383" width="11.42578125" style="35"/>
    <col min="16384" max="16384" width="17.5703125" style="35" customWidth="1"/>
  </cols>
  <sheetData>
    <row r="1" spans="1:11" s="3" customFormat="1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2"/>
    </row>
    <row r="2" spans="1:11" s="3" customFormat="1" ht="14.1" customHeight="1" x14ac:dyDescent="0.2">
      <c r="A2" s="79"/>
      <c r="B2" s="79"/>
      <c r="C2" s="79"/>
      <c r="D2" s="79"/>
      <c r="E2" s="79"/>
      <c r="F2" s="79"/>
      <c r="G2" s="79"/>
      <c r="H2" s="79"/>
      <c r="K2" s="159" t="s">
        <v>498</v>
      </c>
    </row>
    <row r="3" spans="1:11" s="3" customFormat="1" ht="14.1" customHeight="1" x14ac:dyDescent="0.2">
      <c r="A3" s="27" t="s">
        <v>469</v>
      </c>
    </row>
    <row r="4" spans="1:11" s="3" customFormat="1" ht="14.1" customHeight="1" x14ac:dyDescent="0.2">
      <c r="A4" s="4"/>
      <c r="G4" s="33"/>
      <c r="H4" s="33"/>
    </row>
    <row r="5" spans="1:11" s="3" customFormat="1" ht="14.1" customHeight="1" x14ac:dyDescent="0.2">
      <c r="A5" s="55"/>
      <c r="B5" s="55" t="s">
        <v>117</v>
      </c>
      <c r="C5" s="55"/>
      <c r="D5" s="55"/>
      <c r="E5" s="55"/>
      <c r="F5" s="55"/>
      <c r="G5" s="55"/>
      <c r="H5" s="55" t="s">
        <v>100</v>
      </c>
    </row>
    <row r="6" spans="1:11" s="12" customFormat="1" ht="14.1" customHeight="1" x14ac:dyDescent="0.15">
      <c r="A6" s="80"/>
      <c r="B6" s="57">
        <v>2009</v>
      </c>
      <c r="C6" s="57">
        <v>2010</v>
      </c>
      <c r="D6" s="57">
        <v>2011</v>
      </c>
      <c r="E6" s="57">
        <v>2012</v>
      </c>
      <c r="F6" s="57">
        <v>2013</v>
      </c>
      <c r="G6" s="80"/>
      <c r="H6" s="57">
        <v>2013</v>
      </c>
    </row>
    <row r="7" spans="1:11" s="3" customFormat="1" ht="14.1" customHeight="1" x14ac:dyDescent="0.2">
      <c r="A7" s="21"/>
      <c r="B7" s="13"/>
      <c r="C7" s="13"/>
      <c r="D7" s="88"/>
      <c r="E7" s="88"/>
      <c r="F7" s="88"/>
      <c r="G7" s="88"/>
      <c r="H7" s="88"/>
    </row>
    <row r="8" spans="1:11" s="3" customFormat="1" ht="14.1" customHeight="1" x14ac:dyDescent="0.2">
      <c r="A8" s="21" t="s">
        <v>491</v>
      </c>
      <c r="B8" s="88">
        <v>7</v>
      </c>
      <c r="C8" s="88">
        <v>7</v>
      </c>
      <c r="D8" s="88">
        <v>7</v>
      </c>
      <c r="E8" s="88">
        <v>7</v>
      </c>
      <c r="F8" s="88">
        <v>7</v>
      </c>
      <c r="G8" s="88"/>
      <c r="H8" s="88">
        <v>1490</v>
      </c>
    </row>
    <row r="9" spans="1:11" s="3" customFormat="1" ht="14.1" customHeight="1" x14ac:dyDescent="0.2">
      <c r="A9" s="21"/>
      <c r="B9" s="88"/>
      <c r="C9" s="88"/>
      <c r="D9" s="88"/>
      <c r="E9" s="88"/>
      <c r="F9" s="88"/>
      <c r="G9" s="88"/>
      <c r="H9" s="88"/>
    </row>
    <row r="10" spans="1:11" s="3" customFormat="1" ht="14.1" customHeight="1" x14ac:dyDescent="0.2">
      <c r="A10" s="21" t="s">
        <v>492</v>
      </c>
      <c r="B10" s="88">
        <v>4</v>
      </c>
      <c r="C10" s="88">
        <v>5</v>
      </c>
      <c r="D10" s="88">
        <v>5</v>
      </c>
      <c r="E10" s="88">
        <v>5</v>
      </c>
      <c r="F10" s="88">
        <v>5</v>
      </c>
      <c r="G10" s="88"/>
      <c r="H10" s="88">
        <v>515</v>
      </c>
    </row>
    <row r="11" spans="1:11" s="3" customFormat="1" ht="14.1" customHeight="1" x14ac:dyDescent="0.2">
      <c r="A11" s="21"/>
      <c r="B11" s="88"/>
      <c r="C11" s="88"/>
      <c r="D11" s="88"/>
      <c r="E11" s="88"/>
      <c r="F11" s="88"/>
      <c r="G11" s="88"/>
      <c r="H11" s="88"/>
    </row>
    <row r="12" spans="1:11" s="3" customFormat="1" ht="14.1" customHeight="1" x14ac:dyDescent="0.2">
      <c r="A12" s="21" t="s">
        <v>167</v>
      </c>
      <c r="B12" s="88">
        <v>15</v>
      </c>
      <c r="C12" s="88">
        <v>17</v>
      </c>
      <c r="D12" s="88">
        <v>17</v>
      </c>
      <c r="E12" s="88">
        <v>14</v>
      </c>
      <c r="F12" s="88">
        <v>13</v>
      </c>
      <c r="G12" s="88"/>
      <c r="H12" s="88">
        <v>3227</v>
      </c>
    </row>
    <row r="13" spans="1:11" s="3" customFormat="1" ht="14.1" customHeight="1" x14ac:dyDescent="0.2">
      <c r="A13" s="21"/>
      <c r="B13" s="88"/>
      <c r="C13" s="88"/>
      <c r="D13" s="88"/>
      <c r="E13" s="88"/>
      <c r="F13" s="88"/>
      <c r="G13" s="88"/>
      <c r="H13" s="88"/>
    </row>
    <row r="14" spans="1:11" s="3" customFormat="1" ht="14.1" customHeight="1" x14ac:dyDescent="0.2">
      <c r="A14" s="21" t="s">
        <v>227</v>
      </c>
      <c r="B14" s="88">
        <v>11</v>
      </c>
      <c r="C14" s="88">
        <v>11</v>
      </c>
      <c r="D14" s="88">
        <v>11</v>
      </c>
      <c r="E14" s="88">
        <v>11</v>
      </c>
      <c r="F14" s="88">
        <v>11</v>
      </c>
      <c r="G14" s="88"/>
      <c r="H14" s="88">
        <v>913</v>
      </c>
    </row>
    <row r="15" spans="1:11" s="3" customFormat="1" ht="14.1" customHeight="1" x14ac:dyDescent="0.2">
      <c r="A15" s="21"/>
      <c r="B15" s="88"/>
      <c r="C15" s="88"/>
      <c r="D15" s="88"/>
      <c r="E15" s="88"/>
      <c r="F15" s="88"/>
      <c r="G15" s="88"/>
      <c r="H15" s="88"/>
    </row>
    <row r="16" spans="1:11" s="3" customFormat="1" ht="14.1" customHeight="1" x14ac:dyDescent="0.2">
      <c r="A16" s="21" t="s">
        <v>228</v>
      </c>
      <c r="B16" s="88">
        <v>11</v>
      </c>
      <c r="C16" s="88">
        <v>11</v>
      </c>
      <c r="D16" s="88">
        <v>11</v>
      </c>
      <c r="E16" s="88">
        <v>6</v>
      </c>
      <c r="F16" s="88">
        <v>9</v>
      </c>
      <c r="G16" s="88"/>
      <c r="H16" s="88">
        <v>656</v>
      </c>
    </row>
    <row r="17" spans="1:11" s="3" customFormat="1" ht="14.1" customHeight="1" x14ac:dyDescent="0.2">
      <c r="A17" s="21"/>
      <c r="B17" s="88"/>
      <c r="C17" s="88"/>
      <c r="D17" s="88"/>
      <c r="E17" s="88"/>
      <c r="F17" s="88"/>
      <c r="G17" s="88"/>
      <c r="H17" s="88"/>
    </row>
    <row r="18" spans="1:11" s="3" customFormat="1" ht="14.1" customHeight="1" x14ac:dyDescent="0.2">
      <c r="A18" s="21" t="s">
        <v>168</v>
      </c>
      <c r="B18" s="88">
        <f>SUM(B19:B24)</f>
        <v>42</v>
      </c>
      <c r="C18" s="88">
        <f t="shared" ref="C18:H18" si="0">SUM(C19:C24)</f>
        <v>41</v>
      </c>
      <c r="D18" s="88">
        <f t="shared" si="0"/>
        <v>39</v>
      </c>
      <c r="E18" s="88">
        <f t="shared" si="0"/>
        <v>37</v>
      </c>
      <c r="F18" s="88">
        <f t="shared" si="0"/>
        <v>38</v>
      </c>
      <c r="G18" s="88"/>
      <c r="H18" s="88">
        <f t="shared" si="0"/>
        <v>4855</v>
      </c>
      <c r="J18" s="30"/>
      <c r="K18" s="30"/>
    </row>
    <row r="19" spans="1:11" s="3" customFormat="1" ht="14.1" customHeight="1" x14ac:dyDescent="0.2">
      <c r="A19" s="21" t="s">
        <v>169</v>
      </c>
      <c r="B19" s="88">
        <v>2</v>
      </c>
      <c r="C19" s="88">
        <v>1</v>
      </c>
      <c r="D19" s="88">
        <v>2</v>
      </c>
      <c r="E19" s="88">
        <v>3</v>
      </c>
      <c r="F19" s="88">
        <v>3</v>
      </c>
      <c r="G19" s="88"/>
      <c r="H19" s="88">
        <v>336</v>
      </c>
    </row>
    <row r="20" spans="1:11" s="3" customFormat="1" ht="14.1" customHeight="1" x14ac:dyDescent="0.2">
      <c r="A20" s="21" t="s">
        <v>170</v>
      </c>
      <c r="B20" s="88">
        <v>1</v>
      </c>
      <c r="C20" s="88">
        <v>1</v>
      </c>
      <c r="D20" s="88">
        <v>1</v>
      </c>
      <c r="E20" s="88">
        <v>1</v>
      </c>
      <c r="F20" s="88">
        <v>1</v>
      </c>
      <c r="G20" s="88"/>
      <c r="H20" s="88">
        <v>37</v>
      </c>
    </row>
    <row r="21" spans="1:11" s="3" customFormat="1" ht="14.1" customHeight="1" x14ac:dyDescent="0.2">
      <c r="A21" s="21" t="s">
        <v>171</v>
      </c>
      <c r="B21" s="88">
        <v>11</v>
      </c>
      <c r="C21" s="88">
        <v>11</v>
      </c>
      <c r="D21" s="88">
        <v>11</v>
      </c>
      <c r="E21" s="88">
        <v>11</v>
      </c>
      <c r="F21" s="88">
        <v>11</v>
      </c>
      <c r="G21" s="88"/>
      <c r="H21" s="88">
        <v>1517</v>
      </c>
    </row>
    <row r="22" spans="1:11" s="3" customFormat="1" ht="14.1" customHeight="1" x14ac:dyDescent="0.2">
      <c r="A22" s="21" t="s">
        <v>172</v>
      </c>
      <c r="B22" s="88">
        <v>26</v>
      </c>
      <c r="C22" s="88">
        <v>26</v>
      </c>
      <c r="D22" s="88">
        <v>22</v>
      </c>
      <c r="E22" s="88">
        <v>21</v>
      </c>
      <c r="F22" s="88">
        <v>21</v>
      </c>
      <c r="G22" s="88"/>
      <c r="H22" s="88">
        <v>2682</v>
      </c>
    </row>
    <row r="23" spans="1:11" s="3" customFormat="1" ht="14.1" customHeight="1" x14ac:dyDescent="0.2">
      <c r="A23" s="21" t="s">
        <v>173</v>
      </c>
      <c r="B23" s="88">
        <v>1</v>
      </c>
      <c r="C23" s="88">
        <v>1</v>
      </c>
      <c r="D23" s="88">
        <v>2</v>
      </c>
      <c r="E23" s="88" t="s">
        <v>38</v>
      </c>
      <c r="F23" s="88">
        <v>1</v>
      </c>
      <c r="G23" s="88"/>
      <c r="H23" s="88">
        <v>113</v>
      </c>
    </row>
    <row r="24" spans="1:11" s="3" customFormat="1" ht="14.1" customHeight="1" x14ac:dyDescent="0.2">
      <c r="A24" s="21" t="s">
        <v>174</v>
      </c>
      <c r="B24" s="88">
        <v>1</v>
      </c>
      <c r="C24" s="88">
        <v>1</v>
      </c>
      <c r="D24" s="88">
        <v>1</v>
      </c>
      <c r="E24" s="88">
        <v>1</v>
      </c>
      <c r="F24" s="88">
        <v>1</v>
      </c>
      <c r="G24" s="88"/>
      <c r="H24" s="88">
        <v>170</v>
      </c>
    </row>
    <row r="25" spans="1:11" s="3" customFormat="1" ht="14.1" customHeight="1" x14ac:dyDescent="0.2">
      <c r="A25" s="21"/>
      <c r="B25" s="88"/>
      <c r="C25" s="88"/>
      <c r="D25" s="88"/>
      <c r="E25" s="88"/>
      <c r="F25" s="88"/>
      <c r="G25" s="88"/>
      <c r="H25" s="88"/>
    </row>
    <row r="26" spans="1:11" s="3" customFormat="1" ht="14.1" customHeight="1" x14ac:dyDescent="0.2">
      <c r="A26" s="21" t="s">
        <v>175</v>
      </c>
      <c r="B26" s="88">
        <f>SUM(B27:B32)</f>
        <v>17</v>
      </c>
      <c r="C26" s="88">
        <f t="shared" ref="C26:H26" si="1">SUM(C27:C32)</f>
        <v>15</v>
      </c>
      <c r="D26" s="88">
        <f t="shared" si="1"/>
        <v>18</v>
      </c>
      <c r="E26" s="88">
        <f t="shared" si="1"/>
        <v>18</v>
      </c>
      <c r="F26" s="88">
        <f t="shared" si="1"/>
        <v>16</v>
      </c>
      <c r="G26" s="88"/>
      <c r="H26" s="88">
        <f t="shared" si="1"/>
        <v>1441</v>
      </c>
    </row>
    <row r="27" spans="1:11" s="3" customFormat="1" ht="14.1" customHeight="1" x14ac:dyDescent="0.2">
      <c r="A27" s="21" t="s">
        <v>176</v>
      </c>
      <c r="B27" s="88">
        <v>4</v>
      </c>
      <c r="C27" s="88">
        <v>4</v>
      </c>
      <c r="D27" s="88">
        <v>4</v>
      </c>
      <c r="E27" s="88">
        <v>4</v>
      </c>
      <c r="F27" s="88">
        <v>4</v>
      </c>
      <c r="G27" s="88"/>
      <c r="H27" s="88">
        <v>209</v>
      </c>
    </row>
    <row r="28" spans="1:11" s="3" customFormat="1" ht="14.1" customHeight="1" x14ac:dyDescent="0.2">
      <c r="A28" s="21" t="s">
        <v>177</v>
      </c>
      <c r="B28" s="88">
        <v>8</v>
      </c>
      <c r="C28" s="88">
        <v>6</v>
      </c>
      <c r="D28" s="88">
        <v>9</v>
      </c>
      <c r="E28" s="88">
        <v>9</v>
      </c>
      <c r="F28" s="88">
        <v>7</v>
      </c>
      <c r="G28" s="88"/>
      <c r="H28" s="88">
        <v>814</v>
      </c>
    </row>
    <row r="29" spans="1:11" s="3" customFormat="1" ht="14.1" customHeight="1" x14ac:dyDescent="0.2">
      <c r="A29" s="21" t="s">
        <v>178</v>
      </c>
      <c r="B29" s="88">
        <v>2</v>
      </c>
      <c r="C29" s="88">
        <v>2</v>
      </c>
      <c r="D29" s="88">
        <v>2</v>
      </c>
      <c r="E29" s="88">
        <v>2</v>
      </c>
      <c r="F29" s="88">
        <v>3</v>
      </c>
      <c r="G29" s="88"/>
      <c r="H29" s="88">
        <v>117</v>
      </c>
    </row>
    <row r="30" spans="1:11" s="3" customFormat="1" ht="14.1" customHeight="1" x14ac:dyDescent="0.2">
      <c r="A30" s="21" t="s">
        <v>180</v>
      </c>
      <c r="B30" s="88">
        <v>1</v>
      </c>
      <c r="C30" s="88" t="s">
        <v>38</v>
      </c>
      <c r="D30" s="88" t="s">
        <v>38</v>
      </c>
      <c r="E30" s="88" t="s">
        <v>38</v>
      </c>
      <c r="F30" s="88" t="s">
        <v>38</v>
      </c>
      <c r="G30" s="88"/>
      <c r="H30" s="88">
        <v>15</v>
      </c>
    </row>
    <row r="31" spans="1:11" s="3" customFormat="1" ht="14.1" customHeight="1" x14ac:dyDescent="0.2">
      <c r="A31" s="21" t="s">
        <v>179</v>
      </c>
      <c r="B31" s="88">
        <v>2</v>
      </c>
      <c r="C31" s="88">
        <v>3</v>
      </c>
      <c r="D31" s="88">
        <v>3</v>
      </c>
      <c r="E31" s="88">
        <v>3</v>
      </c>
      <c r="F31" s="88">
        <v>2</v>
      </c>
      <c r="G31" s="88"/>
      <c r="H31" s="88">
        <v>242</v>
      </c>
    </row>
    <row r="32" spans="1:11" s="3" customFormat="1" ht="14.1" customHeight="1" x14ac:dyDescent="0.2">
      <c r="A32" s="21" t="s">
        <v>181</v>
      </c>
      <c r="B32" s="88" t="s">
        <v>38</v>
      </c>
      <c r="C32" s="88" t="s">
        <v>38</v>
      </c>
      <c r="D32" s="88" t="s">
        <v>38</v>
      </c>
      <c r="E32" s="88" t="s">
        <v>38</v>
      </c>
      <c r="F32" s="88" t="s">
        <v>38</v>
      </c>
      <c r="G32" s="88"/>
      <c r="H32" s="88">
        <v>44</v>
      </c>
    </row>
    <row r="33" spans="1:8" s="3" customFormat="1" ht="14.1" customHeight="1" x14ac:dyDescent="0.2">
      <c r="A33" s="52"/>
      <c r="B33" s="52"/>
      <c r="C33" s="52"/>
      <c r="D33" s="52"/>
      <c r="E33" s="52"/>
      <c r="F33" s="52"/>
      <c r="G33" s="52"/>
      <c r="H33" s="52"/>
    </row>
    <row r="34" spans="1:8" ht="14.1" customHeight="1" x14ac:dyDescent="0.2">
      <c r="A34" s="50" t="s">
        <v>336</v>
      </c>
      <c r="B34" s="13"/>
      <c r="C34" s="13"/>
      <c r="D34" s="13"/>
      <c r="E34" s="13"/>
      <c r="F34" s="13"/>
      <c r="G34" s="14"/>
      <c r="H34" s="14"/>
    </row>
    <row r="35" spans="1:8" x14ac:dyDescent="0.2">
      <c r="A35" s="50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289"/>
  <sheetViews>
    <sheetView zoomScaleNormal="100" workbookViewId="0"/>
  </sheetViews>
  <sheetFormatPr baseColWidth="10" defaultColWidth="6.140625" defaultRowHeight="11.25" customHeight="1" x14ac:dyDescent="0.2"/>
  <cols>
    <col min="1" max="1" width="32.7109375" style="3" customWidth="1"/>
    <col min="2" max="5" width="11.28515625" style="3" customWidth="1"/>
    <col min="6" max="6" width="3" style="3" customWidth="1"/>
    <col min="7" max="7" width="11.28515625" style="3" customWidth="1"/>
    <col min="8" max="8" width="10.140625" style="3" customWidth="1"/>
    <col min="9" max="9" width="8" style="3" customWidth="1"/>
    <col min="10" max="10" width="9.85546875" style="3" customWidth="1"/>
    <col min="11" max="16383" width="6.140625" style="3"/>
    <col min="16384" max="16384" width="14" style="3" customWidth="1"/>
  </cols>
  <sheetData>
    <row r="1" spans="1:10" ht="14.1" customHeight="1" thickBot="1" x14ac:dyDescent="0.25">
      <c r="A1" s="1" t="s">
        <v>409</v>
      </c>
      <c r="B1" s="2"/>
      <c r="C1" s="2"/>
      <c r="D1" s="2"/>
      <c r="E1" s="2"/>
      <c r="F1" s="2"/>
      <c r="G1" s="2"/>
    </row>
    <row r="2" spans="1:10" ht="14.1" customHeight="1" x14ac:dyDescent="0.2">
      <c r="A2" s="79"/>
      <c r="B2" s="79"/>
      <c r="C2" s="79"/>
      <c r="D2" s="79"/>
      <c r="E2" s="79"/>
      <c r="F2" s="79"/>
      <c r="G2" s="79"/>
      <c r="J2" s="159" t="s">
        <v>498</v>
      </c>
    </row>
    <row r="3" spans="1:10" ht="14.1" customHeight="1" x14ac:dyDescent="0.2">
      <c r="A3" s="27" t="s">
        <v>388</v>
      </c>
    </row>
    <row r="4" spans="1:10" ht="14.1" customHeight="1" x14ac:dyDescent="0.2">
      <c r="A4" s="27"/>
    </row>
    <row r="5" spans="1:10" s="36" customFormat="1" ht="14.1" customHeight="1" x14ac:dyDescent="0.2">
      <c r="A5" s="90" t="s">
        <v>233</v>
      </c>
    </row>
    <row r="6" spans="1:10" ht="9.9499999999999993" customHeight="1" x14ac:dyDescent="0.2">
      <c r="A6" s="27"/>
    </row>
    <row r="7" spans="1:10" ht="14.1" customHeight="1" x14ac:dyDescent="0.2">
      <c r="A7" s="55"/>
      <c r="B7" s="55" t="s">
        <v>117</v>
      </c>
      <c r="C7" s="55"/>
      <c r="D7" s="55"/>
      <c r="E7" s="55"/>
      <c r="F7" s="83"/>
      <c r="G7" s="55" t="s">
        <v>100</v>
      </c>
    </row>
    <row r="8" spans="1:10" s="12" customFormat="1" ht="14.1" customHeight="1" x14ac:dyDescent="0.15">
      <c r="A8" s="80"/>
      <c r="B8" s="84">
        <v>2010</v>
      </c>
      <c r="C8" s="84">
        <v>2011</v>
      </c>
      <c r="D8" s="84">
        <v>2012</v>
      </c>
      <c r="E8" s="84">
        <v>2013</v>
      </c>
      <c r="F8" s="80"/>
      <c r="G8" s="84">
        <v>2013</v>
      </c>
    </row>
    <row r="9" spans="1:10" ht="14.1" customHeight="1" x14ac:dyDescent="0.2">
      <c r="A9" s="21"/>
      <c r="B9" s="13"/>
      <c r="C9" s="13"/>
      <c r="D9" s="13"/>
      <c r="E9" s="13"/>
      <c r="F9" s="14"/>
      <c r="G9" s="13"/>
    </row>
    <row r="10" spans="1:10" ht="14.1" customHeight="1" x14ac:dyDescent="0.2">
      <c r="A10" s="21" t="s">
        <v>229</v>
      </c>
      <c r="B10" s="14">
        <v>311</v>
      </c>
      <c r="C10" s="14">
        <v>231</v>
      </c>
      <c r="D10" s="14">
        <v>208</v>
      </c>
      <c r="E10" s="14">
        <v>259</v>
      </c>
      <c r="F10" s="14"/>
      <c r="G10" s="14">
        <v>48610</v>
      </c>
    </row>
    <row r="11" spans="1:10" ht="14.1" customHeight="1" x14ac:dyDescent="0.2">
      <c r="A11" s="21" t="s">
        <v>230</v>
      </c>
      <c r="B11" s="14">
        <v>119</v>
      </c>
      <c r="C11" s="14">
        <v>91</v>
      </c>
      <c r="D11" s="14">
        <v>80</v>
      </c>
      <c r="E11" s="14">
        <v>98</v>
      </c>
      <c r="F11" s="14"/>
      <c r="G11" s="14">
        <v>11161</v>
      </c>
      <c r="H11" s="35"/>
    </row>
    <row r="12" spans="1:10" ht="14.1" customHeight="1" x14ac:dyDescent="0.2">
      <c r="A12" s="21" t="s">
        <v>231</v>
      </c>
      <c r="B12" s="14">
        <v>867</v>
      </c>
      <c r="C12" s="14">
        <v>648</v>
      </c>
      <c r="D12" s="14">
        <v>627</v>
      </c>
      <c r="E12" s="14">
        <v>767</v>
      </c>
      <c r="F12" s="14"/>
      <c r="G12" s="14">
        <v>168655</v>
      </c>
      <c r="H12" s="35"/>
    </row>
    <row r="13" spans="1:10" ht="14.1" customHeight="1" x14ac:dyDescent="0.2">
      <c r="A13" s="21"/>
      <c r="B13" s="13"/>
      <c r="C13" s="13"/>
      <c r="D13" s="13"/>
      <c r="E13" s="14"/>
      <c r="F13" s="14"/>
      <c r="G13" s="14"/>
      <c r="H13" s="35"/>
    </row>
    <row r="14" spans="1:10" ht="14.1" customHeight="1" x14ac:dyDescent="0.2">
      <c r="A14" s="21" t="s">
        <v>232</v>
      </c>
      <c r="B14" s="14">
        <v>6</v>
      </c>
      <c r="C14" s="14">
        <v>2</v>
      </c>
      <c r="D14" s="14">
        <v>1</v>
      </c>
      <c r="E14" s="14">
        <v>8</v>
      </c>
      <c r="F14" s="14"/>
      <c r="G14" s="14">
        <v>1233</v>
      </c>
    </row>
    <row r="15" spans="1:10" ht="14.1" customHeight="1" x14ac:dyDescent="0.2">
      <c r="A15" s="21" t="s">
        <v>230</v>
      </c>
      <c r="B15" s="14">
        <v>3</v>
      </c>
      <c r="C15" s="14">
        <v>2</v>
      </c>
      <c r="D15" s="14">
        <v>1</v>
      </c>
      <c r="E15" s="14">
        <v>5</v>
      </c>
      <c r="F15" s="14"/>
      <c r="G15" s="14">
        <v>738</v>
      </c>
      <c r="H15" s="35"/>
    </row>
    <row r="16" spans="1:10" ht="14.1" customHeight="1" x14ac:dyDescent="0.2">
      <c r="A16" s="21" t="s">
        <v>231</v>
      </c>
      <c r="B16" s="14">
        <v>76</v>
      </c>
      <c r="C16" s="14">
        <v>65</v>
      </c>
      <c r="D16" s="14">
        <v>33</v>
      </c>
      <c r="E16" s="14">
        <v>161</v>
      </c>
      <c r="F16" s="14"/>
      <c r="G16" s="14">
        <v>22874</v>
      </c>
      <c r="H16" s="35"/>
    </row>
    <row r="17" spans="1:8" ht="14.1" customHeight="1" x14ac:dyDescent="0.2">
      <c r="A17" s="21"/>
      <c r="B17" s="14"/>
      <c r="C17" s="14"/>
      <c r="D17" s="14"/>
      <c r="E17" s="14"/>
      <c r="F17" s="14"/>
      <c r="G17" s="14"/>
      <c r="H17" s="35"/>
    </row>
    <row r="18" spans="1:8" ht="14.1" customHeight="1" x14ac:dyDescent="0.2">
      <c r="A18" s="21" t="s">
        <v>234</v>
      </c>
      <c r="B18" s="14">
        <v>11</v>
      </c>
      <c r="C18" s="14">
        <v>9</v>
      </c>
      <c r="D18" s="14">
        <v>14</v>
      </c>
      <c r="E18" s="14">
        <v>10</v>
      </c>
      <c r="F18" s="14"/>
      <c r="G18" s="14">
        <v>2354</v>
      </c>
    </row>
    <row r="19" spans="1:8" ht="14.1" customHeight="1" x14ac:dyDescent="0.2">
      <c r="A19" s="21" t="s">
        <v>230</v>
      </c>
      <c r="B19" s="14">
        <v>4</v>
      </c>
      <c r="C19" s="14">
        <v>3</v>
      </c>
      <c r="D19" s="14">
        <v>6</v>
      </c>
      <c r="E19" s="14">
        <v>5</v>
      </c>
      <c r="F19" s="14"/>
      <c r="G19" s="14">
        <v>954</v>
      </c>
      <c r="H19" s="35"/>
    </row>
    <row r="20" spans="1:8" ht="14.1" customHeight="1" x14ac:dyDescent="0.2">
      <c r="A20" s="21" t="s">
        <v>231</v>
      </c>
      <c r="B20" s="14">
        <v>55</v>
      </c>
      <c r="C20" s="14">
        <v>47</v>
      </c>
      <c r="D20" s="14">
        <v>52</v>
      </c>
      <c r="E20" s="14">
        <v>40</v>
      </c>
      <c r="F20" s="14"/>
      <c r="G20" s="14">
        <v>9243</v>
      </c>
      <c r="H20" s="35"/>
    </row>
    <row r="21" spans="1:8" ht="14.1" customHeight="1" x14ac:dyDescent="0.2">
      <c r="A21" s="21"/>
      <c r="B21" s="14"/>
      <c r="C21" s="14"/>
      <c r="D21" s="14"/>
      <c r="E21" s="14"/>
      <c r="F21" s="14"/>
      <c r="G21" s="14"/>
      <c r="H21" s="35"/>
    </row>
    <row r="22" spans="1:8" ht="14.1" customHeight="1" x14ac:dyDescent="0.2">
      <c r="A22" s="21" t="s">
        <v>235</v>
      </c>
      <c r="B22" s="14">
        <v>135</v>
      </c>
      <c r="C22" s="14">
        <v>90</v>
      </c>
      <c r="D22" s="14">
        <v>98</v>
      </c>
      <c r="E22" s="14">
        <v>88</v>
      </c>
      <c r="F22" s="14"/>
      <c r="G22" s="14">
        <v>14522</v>
      </c>
    </row>
    <row r="23" spans="1:8" ht="14.1" customHeight="1" x14ac:dyDescent="0.2">
      <c r="A23" s="21" t="s">
        <v>230</v>
      </c>
      <c r="B23" s="14">
        <v>42</v>
      </c>
      <c r="C23" s="14">
        <v>34</v>
      </c>
      <c r="D23" s="14">
        <v>35</v>
      </c>
      <c r="E23" s="14">
        <v>31</v>
      </c>
      <c r="F23" s="14"/>
      <c r="G23" s="14">
        <v>4538</v>
      </c>
      <c r="H23" s="35"/>
    </row>
    <row r="24" spans="1:8" ht="14.1" customHeight="1" x14ac:dyDescent="0.2">
      <c r="A24" s="21" t="s">
        <v>231</v>
      </c>
      <c r="B24" s="14">
        <v>82</v>
      </c>
      <c r="C24" s="14">
        <v>35</v>
      </c>
      <c r="D24" s="14">
        <v>33</v>
      </c>
      <c r="E24" s="14">
        <v>55</v>
      </c>
      <c r="F24" s="14"/>
      <c r="G24" s="14">
        <v>37480</v>
      </c>
      <c r="H24" s="35"/>
    </row>
    <row r="25" spans="1:8" ht="14.1" customHeight="1" x14ac:dyDescent="0.2">
      <c r="A25" s="21"/>
      <c r="B25" s="14"/>
      <c r="C25" s="14"/>
      <c r="D25" s="14"/>
      <c r="E25" s="14"/>
      <c r="F25" s="14"/>
      <c r="G25" s="14"/>
      <c r="H25" s="35"/>
    </row>
    <row r="26" spans="1:8" ht="14.1" customHeight="1" x14ac:dyDescent="0.2">
      <c r="A26" s="21" t="s">
        <v>236</v>
      </c>
      <c r="B26" s="14">
        <v>420</v>
      </c>
      <c r="C26" s="14">
        <v>396</v>
      </c>
      <c r="D26" s="14">
        <v>441</v>
      </c>
      <c r="E26" s="14">
        <v>392</v>
      </c>
      <c r="F26" s="14"/>
      <c r="G26" s="14">
        <v>103208</v>
      </c>
    </row>
    <row r="27" spans="1:8" ht="14.1" customHeight="1" x14ac:dyDescent="0.2">
      <c r="A27" s="21" t="s">
        <v>230</v>
      </c>
      <c r="B27" s="14">
        <v>186</v>
      </c>
      <c r="C27" s="14">
        <v>164</v>
      </c>
      <c r="D27" s="14">
        <v>184</v>
      </c>
      <c r="E27" s="14">
        <v>161</v>
      </c>
      <c r="F27" s="14"/>
      <c r="G27" s="14">
        <v>21334</v>
      </c>
      <c r="H27" s="35"/>
    </row>
    <row r="28" spans="1:8" ht="14.1" customHeight="1" x14ac:dyDescent="0.2">
      <c r="A28" s="21" t="s">
        <v>231</v>
      </c>
      <c r="B28" s="14">
        <v>840</v>
      </c>
      <c r="C28" s="14">
        <v>621</v>
      </c>
      <c r="D28" s="14">
        <v>693</v>
      </c>
      <c r="E28" s="14">
        <v>582</v>
      </c>
      <c r="F28" s="14"/>
      <c r="G28" s="14">
        <v>114778</v>
      </c>
      <c r="H28" s="35"/>
    </row>
    <row r="29" spans="1:8" ht="14.1" customHeight="1" x14ac:dyDescent="0.2">
      <c r="A29" s="52"/>
      <c r="B29" s="52"/>
      <c r="C29" s="52"/>
      <c r="D29" s="52"/>
      <c r="E29" s="52"/>
      <c r="F29" s="52"/>
      <c r="G29" s="52"/>
      <c r="H29" s="35"/>
    </row>
    <row r="30" spans="1:8" ht="14.1" customHeight="1" x14ac:dyDescent="0.2">
      <c r="A30" s="50" t="s">
        <v>336</v>
      </c>
      <c r="B30" s="14"/>
      <c r="C30" s="14"/>
      <c r="D30" s="14"/>
      <c r="E30" s="14"/>
      <c r="F30" s="14"/>
      <c r="G30" s="14"/>
    </row>
    <row r="31" spans="1:8" ht="14.1" customHeight="1" x14ac:dyDescent="0.2">
      <c r="A31" s="21"/>
      <c r="B31" s="14"/>
      <c r="C31" s="14"/>
      <c r="D31" s="14"/>
      <c r="E31" s="14"/>
      <c r="F31" s="14"/>
      <c r="G31" s="14"/>
    </row>
    <row r="32" spans="1:8" ht="14.1" customHeight="1" x14ac:dyDescent="0.2">
      <c r="A32" s="21"/>
      <c r="B32" s="14"/>
      <c r="C32" s="14"/>
      <c r="D32" s="14"/>
      <c r="E32" s="14"/>
      <c r="F32" s="14"/>
      <c r="G32" s="14"/>
    </row>
    <row r="33" spans="1:7" ht="14.1" customHeight="1" x14ac:dyDescent="0.2">
      <c r="A33" s="21"/>
      <c r="B33" s="14"/>
      <c r="C33" s="14"/>
      <c r="D33" s="14"/>
      <c r="E33" s="14"/>
      <c r="F33" s="14"/>
      <c r="G33" s="14"/>
    </row>
    <row r="34" spans="1:7" ht="14.1" customHeight="1" x14ac:dyDescent="0.2">
      <c r="A34" s="21"/>
      <c r="B34" s="14"/>
      <c r="C34" s="14"/>
      <c r="D34" s="14"/>
      <c r="E34" s="14"/>
      <c r="F34" s="13"/>
      <c r="G34" s="13"/>
    </row>
    <row r="35" spans="1:7" ht="14.1" customHeight="1" x14ac:dyDescent="0.2">
      <c r="A35" s="21"/>
      <c r="B35" s="78"/>
      <c r="C35"/>
      <c r="D35"/>
      <c r="E35"/>
      <c r="F35" s="13"/>
      <c r="G35" s="13"/>
    </row>
    <row r="36" spans="1:7" ht="14.1" customHeight="1" x14ac:dyDescent="0.2">
      <c r="A36" s="21"/>
      <c r="B36" s="13"/>
      <c r="C36" s="13"/>
      <c r="D36" s="13"/>
      <c r="E36" s="13"/>
      <c r="F36" s="13"/>
      <c r="G36" s="13"/>
    </row>
    <row r="37" spans="1:7" ht="14.1" customHeight="1" x14ac:dyDescent="0.2">
      <c r="A37" s="21"/>
      <c r="B37" s="13"/>
      <c r="C37" s="13"/>
      <c r="D37" s="13"/>
      <c r="E37" s="13"/>
      <c r="F37" s="13"/>
      <c r="G37" s="14"/>
    </row>
    <row r="38" spans="1:7" ht="14.1" customHeight="1" x14ac:dyDescent="0.2">
      <c r="A38" s="21"/>
      <c r="B38" s="78"/>
      <c r="C38" s="78"/>
      <c r="D38" s="78"/>
      <c r="E38" s="78"/>
      <c r="F38" s="13"/>
      <c r="G38" s="14"/>
    </row>
    <row r="39" spans="1:7" ht="14.1" customHeight="1" x14ac:dyDescent="0.2">
      <c r="A39" s="21"/>
      <c r="B39" s="13"/>
      <c r="C39" s="13"/>
      <c r="D39" s="13"/>
      <c r="E39" s="13"/>
      <c r="F39" s="13"/>
      <c r="G39" s="14"/>
    </row>
    <row r="40" spans="1:7" ht="14.1" customHeight="1" x14ac:dyDescent="0.2">
      <c r="A40" s="21"/>
      <c r="B40" s="13"/>
      <c r="C40" s="13"/>
      <c r="D40" s="13"/>
      <c r="E40" s="13"/>
      <c r="F40" s="13"/>
      <c r="G40" s="14"/>
    </row>
    <row r="41" spans="1:7" ht="14.1" customHeight="1" x14ac:dyDescent="0.2"/>
    <row r="42" spans="1:7" ht="14.1" customHeight="1" x14ac:dyDescent="0.2">
      <c r="A42" s="135"/>
    </row>
    <row r="43" spans="1:7" ht="14.1" customHeight="1" x14ac:dyDescent="0.2"/>
    <row r="44" spans="1:7" ht="14.1" customHeight="1" x14ac:dyDescent="0.2">
      <c r="A44" s="45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/>
  </sheetViews>
  <sheetFormatPr baseColWidth="10" defaultColWidth="11.42578125" defaultRowHeight="12.75" x14ac:dyDescent="0.2"/>
  <cols>
    <col min="1" max="1" width="46.7109375" style="35" customWidth="1"/>
    <col min="2" max="6" width="6.7109375" style="35" customWidth="1"/>
    <col min="7" max="7" width="3.140625" style="35" customWidth="1"/>
    <col min="8" max="8" width="8.7109375" style="35" customWidth="1"/>
    <col min="9" max="15" width="11.42578125" style="35" customWidth="1"/>
    <col min="16" max="16383" width="11.42578125" style="35"/>
    <col min="16384" max="16384" width="17.85546875" style="35" customWidth="1"/>
  </cols>
  <sheetData>
    <row r="1" spans="1:15" s="3" customFormat="1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1"/>
    </row>
    <row r="2" spans="1:15" s="3" customFormat="1" ht="14.1" customHeight="1" x14ac:dyDescent="0.2">
      <c r="A2" s="79"/>
      <c r="B2" s="79"/>
      <c r="C2" s="79"/>
      <c r="D2" s="79"/>
      <c r="E2" s="79"/>
      <c r="F2" s="79"/>
      <c r="G2" s="79"/>
      <c r="H2" s="79"/>
      <c r="K2" s="159" t="s">
        <v>498</v>
      </c>
    </row>
    <row r="3" spans="1:15" s="3" customFormat="1" ht="14.1" customHeight="1" x14ac:dyDescent="0.2">
      <c r="A3" s="27" t="s">
        <v>400</v>
      </c>
    </row>
    <row r="4" spans="1:15" s="3" customFormat="1" ht="14.1" customHeight="1" x14ac:dyDescent="0.2">
      <c r="A4" s="27"/>
    </row>
    <row r="5" spans="1:15" s="3" customFormat="1" ht="14.1" customHeight="1" x14ac:dyDescent="0.2">
      <c r="A5" s="90" t="s">
        <v>280</v>
      </c>
    </row>
    <row r="6" spans="1:15" ht="9.9499999999999993" customHeight="1" x14ac:dyDescent="0.2"/>
    <row r="7" spans="1:15" s="3" customFormat="1" ht="14.1" customHeight="1" x14ac:dyDescent="0.2">
      <c r="A7" s="55"/>
      <c r="B7" s="55" t="s">
        <v>117</v>
      </c>
      <c r="C7" s="55"/>
      <c r="D7" s="55"/>
      <c r="E7" s="55"/>
      <c r="F7" s="55"/>
      <c r="G7" s="55"/>
      <c r="H7" s="55" t="s">
        <v>100</v>
      </c>
    </row>
    <row r="8" spans="1:15" s="3" customFormat="1" ht="14.1" customHeight="1" x14ac:dyDescent="0.2">
      <c r="A8" s="80"/>
      <c r="B8" s="57">
        <v>2009</v>
      </c>
      <c r="C8" s="57">
        <v>2010</v>
      </c>
      <c r="D8" s="57">
        <v>2011</v>
      </c>
      <c r="E8" s="57">
        <v>2012</v>
      </c>
      <c r="F8" s="57">
        <v>2013</v>
      </c>
      <c r="G8" s="80"/>
      <c r="H8" s="57">
        <v>2013</v>
      </c>
    </row>
    <row r="9" spans="1:15" ht="14.1" customHeight="1" x14ac:dyDescent="0.2"/>
    <row r="10" spans="1:15" s="3" customFormat="1" ht="14.1" customHeight="1" x14ac:dyDescent="0.2">
      <c r="A10" s="28" t="s">
        <v>54</v>
      </c>
      <c r="B10" s="14">
        <v>606</v>
      </c>
      <c r="C10" s="14">
        <v>626</v>
      </c>
      <c r="D10" s="14">
        <v>653</v>
      </c>
      <c r="E10" s="14">
        <v>641</v>
      </c>
      <c r="F10" s="14">
        <v>645</v>
      </c>
      <c r="G10" s="14"/>
      <c r="H10" s="14">
        <f>H11+H22</f>
        <v>108556</v>
      </c>
      <c r="O10" s="14"/>
    </row>
    <row r="11" spans="1:15" s="3" customFormat="1" ht="14.1" customHeight="1" x14ac:dyDescent="0.2">
      <c r="A11" s="85" t="s">
        <v>281</v>
      </c>
      <c r="B11" s="14">
        <v>437</v>
      </c>
      <c r="C11" s="14">
        <v>457</v>
      </c>
      <c r="D11" s="14">
        <v>461</v>
      </c>
      <c r="E11" s="14">
        <v>454</v>
      </c>
      <c r="F11" s="14">
        <v>450</v>
      </c>
      <c r="G11" s="14"/>
      <c r="H11" s="14">
        <v>82833</v>
      </c>
      <c r="O11" s="14"/>
    </row>
    <row r="12" spans="1:15" s="3" customFormat="1" ht="23.1" customHeight="1" x14ac:dyDescent="0.2">
      <c r="A12" s="133" t="s">
        <v>282</v>
      </c>
      <c r="B12" s="14">
        <v>11</v>
      </c>
      <c r="C12" s="14">
        <v>18</v>
      </c>
      <c r="D12" s="14">
        <v>28</v>
      </c>
      <c r="E12" s="14">
        <v>26</v>
      </c>
      <c r="F12" s="14">
        <v>31</v>
      </c>
      <c r="G12" s="14"/>
      <c r="H12" s="14">
        <v>4546</v>
      </c>
      <c r="I12" s="30"/>
      <c r="L12" s="30"/>
      <c r="O12" s="14"/>
    </row>
    <row r="13" spans="1:15" s="3" customFormat="1" ht="14.1" customHeight="1" x14ac:dyDescent="0.2">
      <c r="A13" s="133" t="s">
        <v>283</v>
      </c>
      <c r="B13" s="14">
        <v>39</v>
      </c>
      <c r="C13" s="14">
        <v>44</v>
      </c>
      <c r="D13" s="14">
        <v>42</v>
      </c>
      <c r="E13" s="14">
        <v>43</v>
      </c>
      <c r="F13" s="14">
        <v>37</v>
      </c>
      <c r="G13" s="14"/>
      <c r="H13" s="14">
        <v>8326</v>
      </c>
      <c r="O13" s="14"/>
    </row>
    <row r="14" spans="1:15" s="3" customFormat="1" ht="23.1" customHeight="1" x14ac:dyDescent="0.2">
      <c r="A14" s="133" t="s">
        <v>284</v>
      </c>
      <c r="B14" s="14">
        <v>31</v>
      </c>
      <c r="C14" s="14">
        <v>28</v>
      </c>
      <c r="D14" s="14">
        <v>30</v>
      </c>
      <c r="E14" s="14">
        <v>31</v>
      </c>
      <c r="F14" s="14">
        <v>29</v>
      </c>
      <c r="G14" s="14"/>
      <c r="H14" s="14">
        <v>9123</v>
      </c>
      <c r="O14" s="14"/>
    </row>
    <row r="15" spans="1:15" s="3" customFormat="1" ht="14.1" customHeight="1" x14ac:dyDescent="0.2">
      <c r="A15" s="133" t="s">
        <v>285</v>
      </c>
      <c r="B15" s="14" t="s">
        <v>38</v>
      </c>
      <c r="C15" s="14" t="s">
        <v>38</v>
      </c>
      <c r="D15" s="14" t="s">
        <v>38</v>
      </c>
      <c r="E15" s="14" t="s">
        <v>38</v>
      </c>
      <c r="F15" s="14" t="s">
        <v>38</v>
      </c>
      <c r="G15" s="14"/>
      <c r="H15" s="14">
        <v>118</v>
      </c>
      <c r="O15" s="14"/>
    </row>
    <row r="16" spans="1:15" s="3" customFormat="1" ht="23.1" customHeight="1" x14ac:dyDescent="0.2">
      <c r="A16" s="133" t="s">
        <v>286</v>
      </c>
      <c r="B16" s="14">
        <v>162</v>
      </c>
      <c r="C16" s="14">
        <v>178</v>
      </c>
      <c r="D16" s="14">
        <v>174</v>
      </c>
      <c r="E16" s="14">
        <v>184</v>
      </c>
      <c r="F16" s="14">
        <v>183</v>
      </c>
      <c r="G16" s="14"/>
      <c r="H16" s="14">
        <v>27482</v>
      </c>
      <c r="I16" s="30"/>
      <c r="K16" s="30"/>
      <c r="M16" s="30"/>
      <c r="O16" s="14"/>
    </row>
    <row r="17" spans="1:15" s="3" customFormat="1" ht="14.1" customHeight="1" x14ac:dyDescent="0.2">
      <c r="A17" s="133" t="s">
        <v>287</v>
      </c>
      <c r="B17" s="14">
        <v>69</v>
      </c>
      <c r="C17" s="14">
        <v>64</v>
      </c>
      <c r="D17" s="14">
        <v>79</v>
      </c>
      <c r="E17" s="14">
        <v>60</v>
      </c>
      <c r="F17" s="14">
        <v>63</v>
      </c>
      <c r="G17" s="14"/>
      <c r="H17" s="14">
        <v>9041</v>
      </c>
      <c r="O17" s="14"/>
    </row>
    <row r="18" spans="1:15" s="3" customFormat="1" ht="14.1" customHeight="1" x14ac:dyDescent="0.2">
      <c r="A18" s="133" t="s">
        <v>446</v>
      </c>
      <c r="B18" s="14">
        <v>24</v>
      </c>
      <c r="C18" s="14">
        <v>27</v>
      </c>
      <c r="D18" s="14">
        <v>24</v>
      </c>
      <c r="E18" s="14">
        <v>27</v>
      </c>
      <c r="F18" s="14">
        <v>25</v>
      </c>
      <c r="G18" s="14"/>
      <c r="H18" s="14">
        <v>7778</v>
      </c>
      <c r="O18" s="14"/>
    </row>
    <row r="19" spans="1:15" s="3" customFormat="1" ht="14.1" customHeight="1" x14ac:dyDescent="0.2">
      <c r="A19" s="133" t="s">
        <v>447</v>
      </c>
      <c r="B19" s="14">
        <v>84</v>
      </c>
      <c r="C19" s="14">
        <v>81</v>
      </c>
      <c r="D19" s="14">
        <v>77</v>
      </c>
      <c r="E19" s="14">
        <v>74</v>
      </c>
      <c r="F19" s="14">
        <v>73</v>
      </c>
      <c r="G19" s="14"/>
      <c r="H19" s="14">
        <v>14805</v>
      </c>
      <c r="O19" s="14"/>
    </row>
    <row r="20" spans="1:15" s="3" customFormat="1" ht="23.1" customHeight="1" x14ac:dyDescent="0.2">
      <c r="A20" s="133" t="s">
        <v>484</v>
      </c>
      <c r="B20" s="14" t="s">
        <v>38</v>
      </c>
      <c r="C20" s="14" t="s">
        <v>38</v>
      </c>
      <c r="D20" s="14" t="s">
        <v>38</v>
      </c>
      <c r="E20" s="14" t="s">
        <v>38</v>
      </c>
      <c r="F20" s="14" t="s">
        <v>38</v>
      </c>
      <c r="G20" s="14"/>
      <c r="H20" s="14">
        <v>306</v>
      </c>
      <c r="O20" s="14"/>
    </row>
    <row r="21" spans="1:15" s="3" customFormat="1" ht="14.1" customHeight="1" x14ac:dyDescent="0.2">
      <c r="A21" s="133" t="s">
        <v>448</v>
      </c>
      <c r="B21" s="14">
        <v>17</v>
      </c>
      <c r="C21" s="14">
        <v>17</v>
      </c>
      <c r="D21" s="14">
        <v>7</v>
      </c>
      <c r="E21" s="14">
        <v>9</v>
      </c>
      <c r="F21" s="14">
        <v>9</v>
      </c>
      <c r="G21" s="14"/>
      <c r="H21" s="14">
        <v>1308</v>
      </c>
      <c r="O21" s="14"/>
    </row>
    <row r="22" spans="1:15" s="3" customFormat="1" ht="14.1" customHeight="1" x14ac:dyDescent="0.2">
      <c r="A22" s="85" t="s">
        <v>288</v>
      </c>
      <c r="B22" s="14">
        <v>169</v>
      </c>
      <c r="C22" s="14">
        <v>169</v>
      </c>
      <c r="D22" s="14">
        <v>192</v>
      </c>
      <c r="E22" s="14">
        <v>187</v>
      </c>
      <c r="F22" s="14">
        <v>195</v>
      </c>
      <c r="G22" s="14"/>
      <c r="H22" s="14">
        <v>25723</v>
      </c>
      <c r="O22" s="14"/>
    </row>
    <row r="23" spans="1:15" s="3" customFormat="1" ht="14.1" customHeight="1" x14ac:dyDescent="0.2">
      <c r="A23" s="52"/>
      <c r="B23" s="52"/>
      <c r="C23" s="52"/>
      <c r="D23" s="52"/>
      <c r="E23" s="52"/>
      <c r="F23" s="52"/>
      <c r="G23" s="52"/>
      <c r="H23" s="52"/>
      <c r="I23" s="35"/>
    </row>
    <row r="24" spans="1:15" s="3" customFormat="1" ht="14.1" customHeight="1" x14ac:dyDescent="0.2">
      <c r="A24" s="50" t="s">
        <v>336</v>
      </c>
      <c r="B24" s="14"/>
      <c r="C24" s="14"/>
      <c r="D24" s="14"/>
      <c r="E24" s="14"/>
      <c r="F24" s="14"/>
      <c r="G24" s="14"/>
      <c r="H24" s="14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zoomScaleNormal="100" workbookViewId="0"/>
  </sheetViews>
  <sheetFormatPr baseColWidth="10" defaultColWidth="11.42578125" defaultRowHeight="12.75" x14ac:dyDescent="0.2"/>
  <cols>
    <col min="1" max="1" width="39.7109375" style="35" customWidth="1"/>
    <col min="2" max="5" width="7.7109375" style="35" customWidth="1"/>
    <col min="6" max="6" width="7.7109375" style="32" customWidth="1"/>
    <col min="7" max="7" width="2.85546875" style="35" customWidth="1"/>
    <col min="8" max="8" width="10.7109375" style="32" customWidth="1"/>
    <col min="9" max="17" width="11.42578125" style="35" customWidth="1"/>
    <col min="18" max="16383" width="11.42578125" style="35"/>
    <col min="16384" max="16384" width="14.7109375" style="35" customWidth="1"/>
  </cols>
  <sheetData>
    <row r="1" spans="1:11" s="3" customFormat="1" ht="14.1" customHeight="1" thickBot="1" x14ac:dyDescent="0.25">
      <c r="A1" s="1" t="s">
        <v>409</v>
      </c>
      <c r="B1" s="2"/>
      <c r="C1" s="2"/>
      <c r="D1" s="2"/>
      <c r="E1" s="2"/>
      <c r="F1" s="92"/>
      <c r="G1" s="2"/>
      <c r="H1" s="92"/>
    </row>
    <row r="2" spans="1:11" s="3" customFormat="1" ht="14.1" customHeight="1" x14ac:dyDescent="0.2">
      <c r="A2" s="79"/>
      <c r="B2" s="79"/>
      <c r="C2" s="79"/>
      <c r="D2" s="79"/>
      <c r="E2" s="79"/>
      <c r="F2" s="5"/>
      <c r="G2" s="79"/>
      <c r="H2" s="5"/>
      <c r="K2" s="159" t="s">
        <v>498</v>
      </c>
    </row>
    <row r="3" spans="1:11" s="3" customFormat="1" ht="14.1" customHeight="1" x14ac:dyDescent="0.2">
      <c r="A3" s="27" t="s">
        <v>401</v>
      </c>
      <c r="F3" s="32"/>
      <c r="H3" s="32"/>
    </row>
    <row r="4" spans="1:11" s="3" customFormat="1" ht="12" customHeight="1" x14ac:dyDescent="0.2">
      <c r="A4" s="27" t="s">
        <v>369</v>
      </c>
      <c r="F4" s="32"/>
      <c r="H4" s="32"/>
    </row>
    <row r="5" spans="1:11" s="3" customFormat="1" ht="14.1" customHeight="1" x14ac:dyDescent="0.2">
      <c r="A5" s="27"/>
      <c r="F5" s="32"/>
      <c r="H5" s="32"/>
    </row>
    <row r="6" spans="1:11" s="3" customFormat="1" ht="14.1" customHeight="1" x14ac:dyDescent="0.2">
      <c r="A6" s="90" t="s">
        <v>306</v>
      </c>
      <c r="F6" s="32"/>
      <c r="H6" s="32"/>
    </row>
    <row r="7" spans="1:11" ht="9.9499999999999993" customHeight="1" x14ac:dyDescent="0.2"/>
    <row r="8" spans="1:11" ht="14.1" customHeight="1" x14ac:dyDescent="0.2">
      <c r="A8" s="55"/>
      <c r="B8" s="55" t="s">
        <v>117</v>
      </c>
      <c r="C8" s="55"/>
      <c r="D8" s="55"/>
      <c r="E8" s="55"/>
      <c r="F8" s="73"/>
      <c r="G8" s="55"/>
      <c r="H8" s="55" t="s">
        <v>100</v>
      </c>
    </row>
    <row r="9" spans="1:11" ht="14.1" customHeight="1" x14ac:dyDescent="0.2">
      <c r="A9" s="80"/>
      <c r="B9" s="57">
        <v>2008</v>
      </c>
      <c r="C9" s="57">
        <v>2009</v>
      </c>
      <c r="D9" s="57">
        <v>2010</v>
      </c>
      <c r="E9" s="8">
        <v>2011</v>
      </c>
      <c r="F9" s="8">
        <v>2012</v>
      </c>
      <c r="G9" s="80"/>
      <c r="H9" s="8">
        <v>2012</v>
      </c>
    </row>
    <row r="10" spans="1:11" ht="14.1" customHeight="1" x14ac:dyDescent="0.2">
      <c r="E10" s="32"/>
    </row>
    <row r="11" spans="1:11" s="3" customFormat="1" ht="14.1" customHeight="1" x14ac:dyDescent="0.2">
      <c r="A11" s="28" t="s">
        <v>321</v>
      </c>
      <c r="B11" s="14">
        <v>17721</v>
      </c>
      <c r="C11" s="14">
        <v>16625</v>
      </c>
      <c r="D11" s="14">
        <v>14126</v>
      </c>
      <c r="E11" s="14">
        <v>10189</v>
      </c>
      <c r="F11" s="14">
        <v>9387</v>
      </c>
      <c r="G11" s="14"/>
      <c r="H11" s="14">
        <v>1273763</v>
      </c>
      <c r="I11" s="14"/>
      <c r="J11"/>
      <c r="K11"/>
    </row>
    <row r="12" spans="1:11" s="3" customFormat="1" ht="14.1" customHeight="1" x14ac:dyDescent="0.2">
      <c r="A12" s="21" t="s">
        <v>322</v>
      </c>
      <c r="B12" s="14">
        <v>8709</v>
      </c>
      <c r="C12" s="14">
        <v>8816</v>
      </c>
      <c r="D12" s="14">
        <v>7714</v>
      </c>
      <c r="E12" s="14">
        <v>6780</v>
      </c>
      <c r="F12" s="14">
        <v>6482</v>
      </c>
      <c r="G12" s="14"/>
      <c r="H12" s="14">
        <v>929735</v>
      </c>
      <c r="I12" s="14"/>
      <c r="J12"/>
      <c r="K12"/>
    </row>
    <row r="13" spans="1:11" s="3" customFormat="1" ht="14.1" customHeight="1" x14ac:dyDescent="0.2">
      <c r="A13" s="21" t="s">
        <v>323</v>
      </c>
      <c r="B13" s="14">
        <v>9012</v>
      </c>
      <c r="C13" s="14">
        <v>4358</v>
      </c>
      <c r="D13" s="14">
        <v>6412</v>
      </c>
      <c r="E13" s="14">
        <v>3409</v>
      </c>
      <c r="F13" s="14">
        <v>2905</v>
      </c>
      <c r="G13" s="14"/>
      <c r="H13" s="14">
        <v>300832</v>
      </c>
      <c r="I13" s="14"/>
      <c r="J13"/>
      <c r="K13"/>
    </row>
    <row r="14" spans="1:11" s="3" customFormat="1" ht="14.1" customHeight="1" x14ac:dyDescent="0.2">
      <c r="A14" s="21" t="s">
        <v>324</v>
      </c>
      <c r="B14" s="14" t="s">
        <v>38</v>
      </c>
      <c r="C14" s="14">
        <v>3451</v>
      </c>
      <c r="D14" s="14" t="s">
        <v>38</v>
      </c>
      <c r="E14" s="14" t="s">
        <v>38</v>
      </c>
      <c r="F14" s="14" t="s">
        <v>38</v>
      </c>
      <c r="G14" s="14"/>
      <c r="H14" s="14">
        <v>43196</v>
      </c>
      <c r="I14" s="14"/>
      <c r="J14"/>
      <c r="K14"/>
    </row>
    <row r="15" spans="1:11" s="3" customFormat="1" ht="14.1" customHeight="1" x14ac:dyDescent="0.2">
      <c r="A15" s="21" t="s">
        <v>325</v>
      </c>
      <c r="B15" s="65">
        <v>0.22</v>
      </c>
      <c r="C15" s="65">
        <v>0.21</v>
      </c>
      <c r="D15" s="65">
        <v>0.18</v>
      </c>
      <c r="E15" s="65">
        <v>0.13</v>
      </c>
      <c r="F15" s="65">
        <v>0.12</v>
      </c>
      <c r="G15" s="65"/>
      <c r="H15" s="65">
        <v>0.12</v>
      </c>
      <c r="I15" s="65"/>
      <c r="J15"/>
      <c r="K15"/>
    </row>
    <row r="16" spans="1:11" ht="14.1" customHeight="1" x14ac:dyDescent="0.2">
      <c r="A16" s="52"/>
      <c r="B16" s="52"/>
      <c r="C16" s="52"/>
      <c r="D16" s="52"/>
      <c r="E16" s="52"/>
      <c r="F16" s="93"/>
      <c r="G16" s="52"/>
      <c r="H16" s="93"/>
      <c r="J16"/>
      <c r="K16"/>
    </row>
    <row r="17" spans="1:11" ht="14.1" customHeight="1" x14ac:dyDescent="0.2">
      <c r="A17" s="50" t="s">
        <v>336</v>
      </c>
      <c r="B17" s="14"/>
      <c r="C17" s="14"/>
      <c r="D17" s="14"/>
      <c r="E17" s="14"/>
      <c r="F17" s="14"/>
      <c r="G17" s="50"/>
      <c r="H17" s="14"/>
      <c r="J17"/>
      <c r="K17"/>
    </row>
    <row r="18" spans="1:11" ht="14.1" customHeight="1" x14ac:dyDescent="0.2">
      <c r="A18" s="50"/>
      <c r="B18" s="14"/>
      <c r="C18" s="14"/>
      <c r="D18" s="14"/>
      <c r="E18" s="14"/>
      <c r="F18" s="14"/>
      <c r="G18" s="50"/>
      <c r="H18" s="14"/>
      <c r="J18"/>
      <c r="K18"/>
    </row>
    <row r="19" spans="1:11" ht="14.1" customHeight="1" x14ac:dyDescent="0.2">
      <c r="A19" s="50"/>
      <c r="B19" s="14"/>
      <c r="C19" s="14"/>
      <c r="D19" s="14"/>
      <c r="E19" s="14"/>
      <c r="F19" s="14"/>
      <c r="G19" s="50"/>
      <c r="H19" s="14"/>
    </row>
    <row r="20" spans="1:11" ht="14.1" customHeight="1" x14ac:dyDescent="0.2"/>
    <row r="21" spans="1:11" s="3" customFormat="1" ht="14.1" customHeight="1" x14ac:dyDescent="0.2">
      <c r="A21" s="79"/>
      <c r="B21" s="79"/>
      <c r="C21" s="79"/>
      <c r="D21" s="79"/>
      <c r="E21" s="79"/>
      <c r="F21" s="5"/>
      <c r="G21" s="79"/>
      <c r="H21" s="5"/>
    </row>
    <row r="22" spans="1:11" s="3" customFormat="1" ht="14.1" customHeight="1" x14ac:dyDescent="0.2">
      <c r="A22" s="27" t="s">
        <v>402</v>
      </c>
      <c r="F22" s="32"/>
      <c r="H22" s="32"/>
    </row>
    <row r="23" spans="1:11" s="3" customFormat="1" ht="12" customHeight="1" x14ac:dyDescent="0.2">
      <c r="A23" s="27" t="s">
        <v>370</v>
      </c>
      <c r="F23" s="32"/>
      <c r="H23" s="32"/>
    </row>
    <row r="24" spans="1:11" s="3" customFormat="1" ht="14.1" customHeight="1" x14ac:dyDescent="0.2">
      <c r="A24" s="27"/>
      <c r="F24" s="32"/>
      <c r="H24" s="32"/>
    </row>
    <row r="25" spans="1:11" s="3" customFormat="1" ht="14.1" customHeight="1" x14ac:dyDescent="0.2">
      <c r="A25" s="90" t="s">
        <v>306</v>
      </c>
      <c r="F25" s="32"/>
      <c r="H25" s="32"/>
    </row>
    <row r="26" spans="1:11" ht="9.9499999999999993" customHeight="1" x14ac:dyDescent="0.2"/>
    <row r="27" spans="1:11" ht="14.1" customHeight="1" x14ac:dyDescent="0.2">
      <c r="A27" s="55"/>
      <c r="B27" s="55" t="s">
        <v>117</v>
      </c>
      <c r="C27" s="55"/>
      <c r="D27" s="55"/>
      <c r="E27" s="55"/>
      <c r="F27" s="73"/>
      <c r="G27" s="55"/>
      <c r="H27" s="55" t="s">
        <v>100</v>
      </c>
    </row>
    <row r="28" spans="1:11" ht="14.1" customHeight="1" x14ac:dyDescent="0.2">
      <c r="A28" s="80"/>
      <c r="B28" s="57">
        <v>2008</v>
      </c>
      <c r="C28" s="57">
        <v>2009</v>
      </c>
      <c r="D28" s="57">
        <v>2010</v>
      </c>
      <c r="E28" s="8">
        <v>2011</v>
      </c>
      <c r="F28" s="8">
        <v>2012</v>
      </c>
      <c r="G28" s="80"/>
      <c r="H28" s="8">
        <v>2012</v>
      </c>
    </row>
    <row r="29" spans="1:11" ht="14.1" customHeight="1" x14ac:dyDescent="0.2">
      <c r="E29" s="32"/>
    </row>
    <row r="30" spans="1:11" s="3" customFormat="1" ht="14.1" customHeight="1" x14ac:dyDescent="0.2">
      <c r="A30" s="28" t="s">
        <v>54</v>
      </c>
      <c r="B30" s="14">
        <v>17721</v>
      </c>
      <c r="C30" s="14">
        <v>16625</v>
      </c>
      <c r="D30" s="14">
        <v>14126</v>
      </c>
      <c r="E30" s="14">
        <v>10189</v>
      </c>
      <c r="F30" s="14">
        <v>9387</v>
      </c>
      <c r="G30" s="14"/>
      <c r="H30" s="14">
        <v>1273763</v>
      </c>
      <c r="I30" s="14"/>
      <c r="K30" s="30"/>
    </row>
    <row r="31" spans="1:11" s="3" customFormat="1" ht="14.1" customHeight="1" x14ac:dyDescent="0.2">
      <c r="A31" s="21" t="s">
        <v>317</v>
      </c>
      <c r="B31" s="14">
        <v>11022</v>
      </c>
      <c r="C31" s="14">
        <v>10073</v>
      </c>
      <c r="D31" s="14">
        <v>7523</v>
      </c>
      <c r="E31" s="14">
        <v>4793</v>
      </c>
      <c r="F31" s="14">
        <v>4882</v>
      </c>
      <c r="G31" s="14"/>
      <c r="H31" s="14">
        <v>430757</v>
      </c>
      <c r="I31" s="30"/>
      <c r="K31" s="30"/>
    </row>
    <row r="32" spans="1:11" s="3" customFormat="1" ht="14.1" customHeight="1" x14ac:dyDescent="0.2">
      <c r="A32" s="21" t="s">
        <v>318</v>
      </c>
      <c r="B32" s="14">
        <v>151</v>
      </c>
      <c r="C32" s="14">
        <v>66</v>
      </c>
      <c r="D32" s="14" t="s">
        <v>38</v>
      </c>
      <c r="E32" s="14">
        <v>824</v>
      </c>
      <c r="F32" s="14">
        <v>80</v>
      </c>
      <c r="G32" s="14"/>
      <c r="H32" s="14">
        <v>304994</v>
      </c>
      <c r="K32" s="30"/>
    </row>
    <row r="33" spans="1:11" s="3" customFormat="1" ht="14.1" customHeight="1" x14ac:dyDescent="0.2">
      <c r="A33" s="21" t="s">
        <v>319</v>
      </c>
      <c r="B33" s="14">
        <v>18</v>
      </c>
      <c r="C33" s="14">
        <v>46</v>
      </c>
      <c r="D33" s="14" t="s">
        <v>38</v>
      </c>
      <c r="E33" s="14">
        <v>8</v>
      </c>
      <c r="F33" s="14">
        <v>23</v>
      </c>
      <c r="G33" s="14"/>
      <c r="H33" s="14">
        <v>86341</v>
      </c>
      <c r="K33" s="30"/>
    </row>
    <row r="34" spans="1:11" s="3" customFormat="1" ht="14.1" customHeight="1" x14ac:dyDescent="0.2">
      <c r="A34" s="21" t="s">
        <v>320</v>
      </c>
      <c r="B34" s="14">
        <v>6531</v>
      </c>
      <c r="C34" s="14">
        <v>6440</v>
      </c>
      <c r="D34" s="14">
        <v>6604</v>
      </c>
      <c r="E34" s="14">
        <v>4564</v>
      </c>
      <c r="F34" s="14">
        <v>4403</v>
      </c>
      <c r="G34" s="14"/>
      <c r="H34" s="14">
        <v>451671</v>
      </c>
      <c r="I34" s="30"/>
      <c r="K34" s="30"/>
    </row>
    <row r="35" spans="1:11" ht="14.1" customHeight="1" x14ac:dyDescent="0.2">
      <c r="A35" s="52"/>
      <c r="B35" s="52"/>
      <c r="C35" s="52"/>
      <c r="D35" s="52"/>
      <c r="E35" s="52"/>
      <c r="F35" s="93"/>
      <c r="G35" s="52"/>
      <c r="H35" s="93"/>
    </row>
    <row r="36" spans="1:11" ht="14.1" customHeight="1" x14ac:dyDescent="0.2">
      <c r="A36" s="50" t="s">
        <v>336</v>
      </c>
      <c r="B36" s="14"/>
      <c r="C36" s="14"/>
      <c r="D36" s="14"/>
      <c r="E36" s="14"/>
      <c r="F36" s="14"/>
      <c r="G36" s="50"/>
      <c r="H36" s="14"/>
    </row>
    <row r="37" spans="1:11" ht="14.1" customHeight="1" x14ac:dyDescent="0.2">
      <c r="A37" s="62"/>
    </row>
    <row r="38" spans="1:11" ht="14.1" customHeight="1" x14ac:dyDescent="0.2">
      <c r="A38" s="62"/>
    </row>
    <row r="39" spans="1:11" ht="14.1" customHeight="1" x14ac:dyDescent="0.2">
      <c r="A39" s="62"/>
    </row>
    <row r="40" spans="1:11" ht="14.1" customHeight="1" x14ac:dyDescent="0.2">
      <c r="A40" s="62"/>
    </row>
    <row r="41" spans="1:11" ht="14.1" customHeight="1" x14ac:dyDescent="0.2">
      <c r="A41" s="62"/>
    </row>
    <row r="42" spans="1:11" ht="14.1" customHeight="1" x14ac:dyDescent="0.2">
      <c r="A42" s="62"/>
    </row>
    <row r="43" spans="1:11" ht="14.1" customHeight="1" x14ac:dyDescent="0.2">
      <c r="A43" s="62"/>
    </row>
    <row r="44" spans="1:11" ht="14.1" customHeight="1" x14ac:dyDescent="0.2">
      <c r="A44" s="62"/>
    </row>
    <row r="45" spans="1:11" ht="14.1" customHeight="1" x14ac:dyDescent="0.2">
      <c r="A45" s="62"/>
    </row>
    <row r="46" spans="1:11" ht="14.1" customHeight="1" x14ac:dyDescent="0.2">
      <c r="A46" s="62"/>
    </row>
    <row r="47" spans="1:11" ht="14.1" customHeight="1" x14ac:dyDescent="0.2">
      <c r="A47" s="62"/>
    </row>
    <row r="48" spans="1:11" ht="14.1" customHeight="1" x14ac:dyDescent="0.2">
      <c r="A48" s="62"/>
    </row>
    <row r="49" spans="1:17" s="3" customFormat="1" ht="15.95" customHeight="1" thickBot="1" x14ac:dyDescent="0.25">
      <c r="A49" s="1" t="s">
        <v>412</v>
      </c>
      <c r="B49" s="2"/>
      <c r="C49" s="2"/>
      <c r="D49" s="2"/>
      <c r="E49" s="2"/>
      <c r="F49" s="92"/>
      <c r="G49" s="2"/>
      <c r="H49" s="92"/>
    </row>
    <row r="50" spans="1:17" s="3" customFormat="1" ht="14.1" customHeight="1" x14ac:dyDescent="0.2">
      <c r="A50" s="79"/>
      <c r="B50" s="79"/>
      <c r="C50" s="79"/>
      <c r="D50" s="79"/>
      <c r="E50" s="79"/>
      <c r="F50" s="5"/>
      <c r="G50" s="79"/>
      <c r="H50" s="5"/>
    </row>
    <row r="51" spans="1:17" s="3" customFormat="1" ht="14.1" customHeight="1" x14ac:dyDescent="0.2">
      <c r="A51" s="27" t="s">
        <v>403</v>
      </c>
      <c r="F51" s="32"/>
      <c r="H51" s="32"/>
    </row>
    <row r="52" spans="1:17" s="3" customFormat="1" ht="12" customHeight="1" x14ac:dyDescent="0.2">
      <c r="A52" s="27" t="s">
        <v>369</v>
      </c>
      <c r="F52" s="32"/>
      <c r="H52" s="32"/>
    </row>
    <row r="53" spans="1:17" s="3" customFormat="1" ht="14.1" customHeight="1" x14ac:dyDescent="0.2">
      <c r="A53" s="27"/>
      <c r="F53" s="32"/>
      <c r="H53" s="32"/>
    </row>
    <row r="54" spans="1:17" s="3" customFormat="1" ht="14.1" customHeight="1" x14ac:dyDescent="0.2">
      <c r="A54" s="90" t="s">
        <v>306</v>
      </c>
      <c r="F54" s="32"/>
      <c r="H54" s="32"/>
    </row>
    <row r="55" spans="1:17" ht="9.9499999999999993" customHeight="1" x14ac:dyDescent="0.2"/>
    <row r="56" spans="1:17" ht="14.1" customHeight="1" x14ac:dyDescent="0.2">
      <c r="A56" s="55"/>
      <c r="B56" s="55" t="s">
        <v>117</v>
      </c>
      <c r="C56" s="55"/>
      <c r="D56" s="55"/>
      <c r="E56" s="55"/>
      <c r="F56" s="73"/>
      <c r="G56" s="55"/>
      <c r="H56" s="55" t="s">
        <v>100</v>
      </c>
    </row>
    <row r="57" spans="1:17" ht="14.1" customHeight="1" x14ac:dyDescent="0.2">
      <c r="A57" s="80"/>
      <c r="B57" s="57">
        <v>2008</v>
      </c>
      <c r="C57" s="57">
        <v>2009</v>
      </c>
      <c r="D57" s="57">
        <v>2010</v>
      </c>
      <c r="E57" s="8">
        <v>2011</v>
      </c>
      <c r="F57" s="8" t="s">
        <v>449</v>
      </c>
      <c r="G57" s="58"/>
      <c r="H57" s="8" t="s">
        <v>449</v>
      </c>
    </row>
    <row r="58" spans="1:17" ht="14.1" customHeight="1" x14ac:dyDescent="0.2">
      <c r="E58" s="32"/>
    </row>
    <row r="59" spans="1:17" s="3" customFormat="1" ht="14.1" customHeight="1" x14ac:dyDescent="0.2">
      <c r="A59" s="28" t="s">
        <v>54</v>
      </c>
      <c r="B59" s="14">
        <v>22594</v>
      </c>
      <c r="C59" s="14">
        <v>29841</v>
      </c>
      <c r="D59" s="14">
        <v>16967</v>
      </c>
      <c r="E59" s="14">
        <v>13382</v>
      </c>
      <c r="F59" s="14">
        <v>9428</v>
      </c>
      <c r="G59" s="14"/>
      <c r="H59" s="14">
        <v>1960523</v>
      </c>
      <c r="J59"/>
      <c r="K59"/>
      <c r="L59"/>
      <c r="N59" s="30"/>
      <c r="O59" s="30"/>
      <c r="P59" s="30"/>
      <c r="Q59" s="30"/>
    </row>
    <row r="60" spans="1:17" s="3" customFormat="1" ht="14.1" customHeight="1" x14ac:dyDescent="0.2">
      <c r="A60" s="21" t="s">
        <v>289</v>
      </c>
      <c r="B60" s="14">
        <v>2255</v>
      </c>
      <c r="C60" s="14">
        <v>2257</v>
      </c>
      <c r="D60" s="14">
        <v>1859</v>
      </c>
      <c r="E60" s="14">
        <v>1909</v>
      </c>
      <c r="F60" s="14">
        <v>1874</v>
      </c>
      <c r="G60" s="14"/>
      <c r="H60" s="14">
        <v>605806</v>
      </c>
      <c r="J60"/>
      <c r="K60"/>
      <c r="L60"/>
    </row>
    <row r="61" spans="1:17" s="3" customFormat="1" ht="14.1" customHeight="1" x14ac:dyDescent="0.2">
      <c r="A61" s="21" t="s">
        <v>290</v>
      </c>
      <c r="B61" s="14">
        <v>13133</v>
      </c>
      <c r="C61" s="14">
        <v>11581</v>
      </c>
      <c r="D61" s="14">
        <v>7822</v>
      </c>
      <c r="E61" s="14">
        <v>7238</v>
      </c>
      <c r="F61" s="14">
        <v>6252</v>
      </c>
      <c r="G61" s="14"/>
      <c r="H61" s="14">
        <v>752319</v>
      </c>
      <c r="J61"/>
      <c r="K61"/>
      <c r="L61"/>
    </row>
    <row r="62" spans="1:17" s="3" customFormat="1" ht="14.1" customHeight="1" x14ac:dyDescent="0.2">
      <c r="A62" s="21" t="s">
        <v>291</v>
      </c>
      <c r="B62" s="14" t="s">
        <v>38</v>
      </c>
      <c r="C62" s="14" t="s">
        <v>38</v>
      </c>
      <c r="D62" s="14" t="s">
        <v>38</v>
      </c>
      <c r="E62" s="14" t="s">
        <v>38</v>
      </c>
      <c r="F62" s="14" t="s">
        <v>38</v>
      </c>
      <c r="G62" s="14"/>
      <c r="H62" s="14">
        <v>452</v>
      </c>
      <c r="J62"/>
      <c r="K62"/>
      <c r="L62"/>
    </row>
    <row r="63" spans="1:17" s="3" customFormat="1" ht="14.1" customHeight="1" x14ac:dyDescent="0.2">
      <c r="A63" s="21" t="s">
        <v>292</v>
      </c>
      <c r="B63" s="14">
        <v>1254</v>
      </c>
      <c r="C63" s="14">
        <v>1194</v>
      </c>
      <c r="D63" s="14">
        <v>1042</v>
      </c>
      <c r="E63" s="14">
        <v>911</v>
      </c>
      <c r="F63" s="14">
        <v>775</v>
      </c>
      <c r="G63" s="14"/>
      <c r="H63" s="14">
        <v>374884</v>
      </c>
      <c r="J63"/>
      <c r="K63"/>
      <c r="L63"/>
    </row>
    <row r="64" spans="1:17" s="3" customFormat="1" ht="14.1" customHeight="1" x14ac:dyDescent="0.2">
      <c r="A64" s="21" t="s">
        <v>293</v>
      </c>
      <c r="B64" s="14">
        <v>5509</v>
      </c>
      <c r="C64" s="14">
        <v>14687</v>
      </c>
      <c r="D64" s="14">
        <v>6198</v>
      </c>
      <c r="E64" s="14">
        <v>3245</v>
      </c>
      <c r="F64" s="14">
        <v>457</v>
      </c>
      <c r="G64" s="14"/>
      <c r="H64" s="14">
        <v>183724</v>
      </c>
      <c r="J64"/>
      <c r="K64"/>
      <c r="L64"/>
    </row>
    <row r="65" spans="1:12" s="3" customFormat="1" ht="14.1" customHeight="1" x14ac:dyDescent="0.2">
      <c r="A65" s="21" t="s">
        <v>294</v>
      </c>
      <c r="B65" s="14">
        <v>443</v>
      </c>
      <c r="C65" s="14">
        <v>122</v>
      </c>
      <c r="D65" s="14">
        <v>47</v>
      </c>
      <c r="E65" s="14">
        <v>79</v>
      </c>
      <c r="F65" s="14">
        <v>70</v>
      </c>
      <c r="G65" s="14"/>
      <c r="H65" s="14">
        <v>39419</v>
      </c>
      <c r="J65"/>
      <c r="K65"/>
      <c r="L65"/>
    </row>
    <row r="66" spans="1:12" s="3" customFormat="1" ht="14.1" customHeight="1" x14ac:dyDescent="0.2">
      <c r="A66" s="21" t="s">
        <v>295</v>
      </c>
      <c r="B66" s="14" t="s">
        <v>38</v>
      </c>
      <c r="C66" s="14" t="s">
        <v>38</v>
      </c>
      <c r="D66" s="14" t="s">
        <v>38</v>
      </c>
      <c r="E66" s="14" t="s">
        <v>38</v>
      </c>
      <c r="F66" s="14" t="s">
        <v>38</v>
      </c>
      <c r="G66" s="14"/>
      <c r="H66" s="14">
        <v>3920</v>
      </c>
      <c r="J66"/>
      <c r="K66"/>
      <c r="L66"/>
    </row>
    <row r="67" spans="1:12" ht="14.1" customHeight="1" x14ac:dyDescent="0.2">
      <c r="A67" s="52"/>
      <c r="B67" s="52"/>
      <c r="C67" s="52"/>
      <c r="D67" s="52"/>
      <c r="E67" s="52"/>
      <c r="F67" s="93"/>
      <c r="G67" s="52"/>
      <c r="H67" s="93"/>
    </row>
    <row r="68" spans="1:12" ht="14.1" customHeight="1" x14ac:dyDescent="0.2">
      <c r="A68" s="50" t="s">
        <v>336</v>
      </c>
      <c r="B68" s="14"/>
      <c r="C68" s="14"/>
      <c r="D68" s="14"/>
      <c r="E68" s="14"/>
      <c r="F68" s="14"/>
      <c r="G68" s="50"/>
      <c r="H68" s="14"/>
    </row>
    <row r="69" spans="1:12" ht="14.1" customHeight="1" x14ac:dyDescent="0.2">
      <c r="A69" s="91" t="s">
        <v>425</v>
      </c>
    </row>
    <row r="70" spans="1:12" ht="14.1" customHeight="1" x14ac:dyDescent="0.2">
      <c r="A70" s="91" t="s">
        <v>424</v>
      </c>
    </row>
    <row r="71" spans="1:12" ht="14.1" customHeight="1" x14ac:dyDescent="0.2">
      <c r="A71" s="91"/>
    </row>
    <row r="72" spans="1:12" ht="14.1" customHeight="1" x14ac:dyDescent="0.2">
      <c r="A72" s="91"/>
    </row>
    <row r="73" spans="1:12" ht="14.1" customHeight="1" x14ac:dyDescent="0.2">
      <c r="A73" s="62"/>
    </row>
    <row r="74" spans="1:12" ht="14.1" customHeight="1" x14ac:dyDescent="0.2">
      <c r="A74" s="62"/>
    </row>
    <row r="75" spans="1:12" s="3" customFormat="1" ht="14.1" customHeight="1" x14ac:dyDescent="0.2">
      <c r="A75" s="27" t="s">
        <v>486</v>
      </c>
      <c r="F75" s="32"/>
      <c r="H75" s="32"/>
    </row>
    <row r="76" spans="1:12" s="3" customFormat="1" ht="14.1" customHeight="1" x14ac:dyDescent="0.2">
      <c r="A76" s="27"/>
      <c r="F76" s="32"/>
      <c r="H76" s="32"/>
    </row>
    <row r="77" spans="1:12" s="3" customFormat="1" ht="14.1" customHeight="1" x14ac:dyDescent="0.2">
      <c r="A77" s="90" t="s">
        <v>306</v>
      </c>
      <c r="F77" s="32"/>
      <c r="H77" s="32"/>
    </row>
    <row r="78" spans="1:12" ht="9.9499999999999993" customHeight="1" x14ac:dyDescent="0.2"/>
    <row r="79" spans="1:12" ht="14.1" customHeight="1" x14ac:dyDescent="0.2">
      <c r="A79" s="55"/>
      <c r="B79" s="55" t="s">
        <v>117</v>
      </c>
      <c r="C79" s="55"/>
      <c r="D79" s="55"/>
      <c r="E79" s="55"/>
      <c r="F79" s="73"/>
      <c r="G79" s="55"/>
      <c r="H79" s="55" t="s">
        <v>100</v>
      </c>
    </row>
    <row r="80" spans="1:12" ht="14.1" customHeight="1" x14ac:dyDescent="0.2">
      <c r="A80" s="80"/>
      <c r="B80" s="57">
        <v>2008</v>
      </c>
      <c r="C80" s="57">
        <v>2009</v>
      </c>
      <c r="D80" s="57">
        <v>2010</v>
      </c>
      <c r="E80" s="8">
        <v>2011</v>
      </c>
      <c r="F80" s="8" t="s">
        <v>449</v>
      </c>
      <c r="G80" s="58"/>
      <c r="H80" s="8" t="s">
        <v>449</v>
      </c>
    </row>
    <row r="81" spans="1:12" ht="14.1" customHeight="1" x14ac:dyDescent="0.2">
      <c r="E81" s="32"/>
      <c r="L81"/>
    </row>
    <row r="82" spans="1:12" s="3" customFormat="1" ht="14.1" customHeight="1" x14ac:dyDescent="0.2">
      <c r="A82" s="21" t="s">
        <v>426</v>
      </c>
      <c r="B82" s="14">
        <v>22594</v>
      </c>
      <c r="C82" s="14">
        <v>29841</v>
      </c>
      <c r="D82" s="14">
        <v>16967</v>
      </c>
      <c r="E82" s="14">
        <v>13382</v>
      </c>
      <c r="F82" s="14">
        <v>9428</v>
      </c>
      <c r="H82" s="14">
        <f>H83+H84</f>
        <v>2411167</v>
      </c>
      <c r="L82"/>
    </row>
    <row r="83" spans="1:12" s="3" customFormat="1" ht="14.1" customHeight="1" x14ac:dyDescent="0.2">
      <c r="A83" s="21" t="s">
        <v>296</v>
      </c>
      <c r="B83" s="14">
        <v>22599</v>
      </c>
      <c r="C83" s="14">
        <v>29677</v>
      </c>
      <c r="D83" s="14">
        <v>16967</v>
      </c>
      <c r="E83" s="14">
        <v>13382</v>
      </c>
      <c r="F83" s="14">
        <v>9428</v>
      </c>
      <c r="H83" s="14">
        <v>1960523</v>
      </c>
      <c r="I83" s="30"/>
      <c r="K83" s="30"/>
      <c r="L83"/>
    </row>
    <row r="84" spans="1:12" s="3" customFormat="1" ht="14.1" customHeight="1" x14ac:dyDescent="0.2">
      <c r="A84" s="21" t="s">
        <v>297</v>
      </c>
      <c r="B84" s="14"/>
      <c r="C84" s="14"/>
      <c r="D84" s="14"/>
      <c r="E84" s="14"/>
      <c r="F84" s="14"/>
      <c r="H84" s="14">
        <v>450644</v>
      </c>
      <c r="L84"/>
    </row>
    <row r="85" spans="1:12" ht="14.1" customHeight="1" x14ac:dyDescent="0.2">
      <c r="A85" s="52"/>
      <c r="B85" s="52"/>
      <c r="C85" s="52"/>
      <c r="D85" s="52"/>
      <c r="E85" s="52"/>
      <c r="F85" s="93"/>
      <c r="G85" s="52"/>
      <c r="H85" s="93"/>
      <c r="L85"/>
    </row>
    <row r="86" spans="1:12" ht="14.1" customHeight="1" x14ac:dyDescent="0.2">
      <c r="A86" s="50" t="s">
        <v>336</v>
      </c>
      <c r="B86" s="14"/>
      <c r="C86" s="14"/>
      <c r="D86" s="14"/>
      <c r="E86" s="14"/>
      <c r="F86" s="14"/>
      <c r="G86" s="50"/>
      <c r="H86" s="14"/>
    </row>
    <row r="87" spans="1:12" ht="14.1" customHeight="1" x14ac:dyDescent="0.2">
      <c r="A87" s="91" t="s">
        <v>425</v>
      </c>
    </row>
    <row r="88" spans="1:12" ht="14.1" customHeight="1" x14ac:dyDescent="0.2">
      <c r="A88" s="91" t="s">
        <v>424</v>
      </c>
    </row>
    <row r="89" spans="1:12" ht="14.1" customHeight="1" x14ac:dyDescent="0.2">
      <c r="A89" s="91"/>
    </row>
    <row r="90" spans="1:12" ht="9.9499999999999993" customHeight="1" x14ac:dyDescent="0.2">
      <c r="A90" s="91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4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/>
  </sheetViews>
  <sheetFormatPr baseColWidth="10" defaultColWidth="11.42578125" defaultRowHeight="12.75" x14ac:dyDescent="0.2"/>
  <cols>
    <col min="1" max="1" width="36.7109375" style="35" customWidth="1"/>
    <col min="2" max="6" width="8.28515625" style="35" customWidth="1"/>
    <col min="7" max="7" width="4.28515625" style="35" customWidth="1"/>
    <col min="8" max="8" width="9.7109375" style="35" customWidth="1"/>
    <col min="9" max="12" width="11.42578125" style="35" customWidth="1"/>
    <col min="13" max="16383" width="11.42578125" style="35"/>
    <col min="16384" max="16384" width="14.85546875" style="35" customWidth="1"/>
  </cols>
  <sheetData>
    <row r="1" spans="1:12" s="3" customFormat="1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2"/>
    </row>
    <row r="2" spans="1:12" s="3" customFormat="1" ht="14.1" customHeight="1" x14ac:dyDescent="0.2">
      <c r="A2" s="79"/>
      <c r="B2" s="79"/>
      <c r="C2" s="79"/>
      <c r="D2" s="79"/>
      <c r="E2" s="79"/>
      <c r="F2" s="79"/>
      <c r="G2" s="79"/>
      <c r="H2" s="79"/>
      <c r="K2" s="159" t="s">
        <v>498</v>
      </c>
    </row>
    <row r="3" spans="1:12" s="3" customFormat="1" ht="14.1" customHeight="1" x14ac:dyDescent="0.2">
      <c r="A3" s="27" t="s">
        <v>405</v>
      </c>
    </row>
    <row r="4" spans="1:12" s="3" customFormat="1" ht="12" customHeight="1" x14ac:dyDescent="0.2">
      <c r="A4" s="27" t="s">
        <v>499</v>
      </c>
    </row>
    <row r="5" spans="1:12" s="3" customFormat="1" ht="14.1" customHeight="1" x14ac:dyDescent="0.2">
      <c r="A5" s="27"/>
    </row>
    <row r="6" spans="1:12" ht="14.1" customHeight="1" x14ac:dyDescent="0.2">
      <c r="A6" s="90" t="s">
        <v>307</v>
      </c>
    </row>
    <row r="7" spans="1:12" s="62" customFormat="1" ht="9.9499999999999993" customHeight="1" x14ac:dyDescent="0.15"/>
    <row r="8" spans="1:12" ht="14.1" customHeight="1" x14ac:dyDescent="0.2">
      <c r="A8" s="55"/>
      <c r="B8" s="55" t="s">
        <v>117</v>
      </c>
      <c r="C8" s="55"/>
      <c r="D8" s="55"/>
      <c r="E8" s="55"/>
      <c r="F8" s="73"/>
      <c r="G8" s="55"/>
      <c r="H8" s="55" t="s">
        <v>100</v>
      </c>
    </row>
    <row r="9" spans="1:12" ht="14.1" customHeight="1" x14ac:dyDescent="0.2">
      <c r="A9" s="80"/>
      <c r="B9" s="57">
        <v>2009</v>
      </c>
      <c r="C9" s="57">
        <v>2010</v>
      </c>
      <c r="D9" s="57">
        <v>2011</v>
      </c>
      <c r="E9" s="8">
        <v>2012</v>
      </c>
      <c r="F9" s="57">
        <v>2013</v>
      </c>
      <c r="G9" s="80"/>
      <c r="H9" s="57">
        <v>2013</v>
      </c>
    </row>
    <row r="10" spans="1:12" s="95" customFormat="1" ht="14.1" customHeight="1" x14ac:dyDescent="0.2">
      <c r="A10" s="94"/>
      <c r="B10" s="94"/>
      <c r="C10" s="94"/>
      <c r="D10" s="94"/>
      <c r="E10" s="94"/>
      <c r="F10" s="94"/>
      <c r="H10" s="94"/>
    </row>
    <row r="11" spans="1:12" s="62" customFormat="1" ht="14.1" customHeight="1" x14ac:dyDescent="0.15">
      <c r="A11" s="96" t="s">
        <v>73</v>
      </c>
      <c r="B11" s="97">
        <v>197</v>
      </c>
      <c r="C11" s="97">
        <v>234</v>
      </c>
      <c r="D11" s="97">
        <v>238</v>
      </c>
      <c r="E11" s="97">
        <v>261</v>
      </c>
      <c r="F11" s="97">
        <v>197</v>
      </c>
      <c r="H11" s="97">
        <v>29303</v>
      </c>
      <c r="L11" s="97"/>
    </row>
    <row r="12" spans="1:12" s="62" customFormat="1" ht="14.1" customHeight="1" x14ac:dyDescent="0.15">
      <c r="A12" s="12" t="s">
        <v>298</v>
      </c>
      <c r="B12" s="97">
        <v>130</v>
      </c>
      <c r="C12" s="97">
        <v>149</v>
      </c>
      <c r="D12" s="97">
        <v>156</v>
      </c>
      <c r="E12" s="97">
        <v>146</v>
      </c>
      <c r="F12" s="97">
        <v>133</v>
      </c>
      <c r="H12" s="97">
        <v>20919</v>
      </c>
      <c r="J12" s="97"/>
      <c r="L12" s="97"/>
    </row>
    <row r="13" spans="1:12" s="62" customFormat="1" ht="14.1" customHeight="1" x14ac:dyDescent="0.15">
      <c r="A13" s="12" t="s">
        <v>328</v>
      </c>
      <c r="B13" s="97">
        <v>33</v>
      </c>
      <c r="C13" s="97">
        <v>36</v>
      </c>
      <c r="D13" s="97">
        <v>57</v>
      </c>
      <c r="E13" s="97">
        <v>67</v>
      </c>
      <c r="F13" s="97">
        <v>35</v>
      </c>
      <c r="H13" s="97">
        <v>5483</v>
      </c>
      <c r="J13" s="97"/>
      <c r="L13" s="97"/>
    </row>
    <row r="14" spans="1:12" s="62" customFormat="1" ht="14.1" customHeight="1" x14ac:dyDescent="0.15">
      <c r="A14" s="12" t="s">
        <v>299</v>
      </c>
      <c r="B14" s="97">
        <v>23</v>
      </c>
      <c r="C14" s="97">
        <v>32</v>
      </c>
      <c r="D14" s="97">
        <v>14</v>
      </c>
      <c r="E14" s="97">
        <v>33</v>
      </c>
      <c r="F14" s="97">
        <v>26</v>
      </c>
      <c r="H14" s="97">
        <v>2055</v>
      </c>
      <c r="L14" s="97"/>
    </row>
    <row r="15" spans="1:12" s="62" customFormat="1" ht="14.1" customHeight="1" x14ac:dyDescent="0.15">
      <c r="A15" s="12" t="s">
        <v>19</v>
      </c>
      <c r="B15" s="97">
        <v>11</v>
      </c>
      <c r="C15" s="97">
        <v>17</v>
      </c>
      <c r="D15" s="97">
        <v>11</v>
      </c>
      <c r="E15" s="97">
        <v>15</v>
      </c>
      <c r="F15" s="97">
        <v>3</v>
      </c>
      <c r="H15" s="97">
        <v>846</v>
      </c>
    </row>
    <row r="16" spans="1:12" s="62" customFormat="1" ht="14.1" customHeight="1" x14ac:dyDescent="0.15">
      <c r="A16" s="52"/>
      <c r="B16" s="52"/>
      <c r="C16" s="52"/>
      <c r="D16" s="52"/>
      <c r="E16" s="52"/>
      <c r="F16" s="52"/>
      <c r="G16" s="52"/>
      <c r="H16" s="52"/>
    </row>
    <row r="17" spans="1:8" s="62" customFormat="1" ht="14.1" customHeight="1" x14ac:dyDescent="0.15">
      <c r="A17" s="50" t="s">
        <v>336</v>
      </c>
      <c r="B17" s="14"/>
      <c r="C17" s="14"/>
      <c r="D17" s="14"/>
      <c r="E17" s="14"/>
      <c r="F17" s="14"/>
      <c r="G17" s="14"/>
      <c r="H17" s="14"/>
    </row>
    <row r="18" spans="1:8" s="62" customFormat="1" ht="14.1" customHeight="1" x14ac:dyDescent="0.15"/>
    <row r="19" spans="1:8" s="3" customFormat="1" ht="14.1" customHeight="1" x14ac:dyDescent="0.2">
      <c r="A19" s="79"/>
      <c r="B19" s="79"/>
      <c r="C19" s="79"/>
      <c r="D19" s="79"/>
      <c r="E19" s="79"/>
      <c r="F19" s="79"/>
      <c r="H19" s="79"/>
    </row>
    <row r="20" spans="1:8" s="3" customFormat="1" ht="14.1" customHeight="1" x14ac:dyDescent="0.2">
      <c r="A20" s="79"/>
      <c r="B20" s="79"/>
      <c r="C20" s="79"/>
      <c r="D20" s="79"/>
      <c r="E20" s="79"/>
      <c r="F20" s="79"/>
      <c r="H20" s="79"/>
    </row>
    <row r="21" spans="1:8" s="3" customFormat="1" ht="14.1" customHeight="1" x14ac:dyDescent="0.2">
      <c r="A21" s="79"/>
      <c r="B21" s="79"/>
      <c r="C21" s="79"/>
      <c r="D21" s="79"/>
      <c r="E21" s="79"/>
      <c r="F21" s="79"/>
      <c r="H21" s="79"/>
    </row>
    <row r="22" spans="1:8" s="3" customFormat="1" ht="14.1" customHeight="1" x14ac:dyDescent="0.2">
      <c r="A22" s="79"/>
      <c r="B22" s="79"/>
      <c r="C22" s="79"/>
      <c r="D22" s="79"/>
      <c r="E22" s="79"/>
      <c r="F22" s="79"/>
      <c r="H22" s="79"/>
    </row>
    <row r="23" spans="1:8" s="3" customFormat="1" ht="14.1" customHeight="1" x14ac:dyDescent="0.2">
      <c r="A23" s="79"/>
      <c r="B23" s="79"/>
      <c r="C23" s="79"/>
      <c r="D23" s="79"/>
      <c r="E23" s="79"/>
      <c r="F23" s="79"/>
      <c r="G23" s="79"/>
      <c r="H23" s="79"/>
    </row>
    <row r="24" spans="1:8" s="3" customFormat="1" ht="14.1" customHeight="1" x14ac:dyDescent="0.2">
      <c r="A24" s="27" t="s">
        <v>404</v>
      </c>
    </row>
    <row r="25" spans="1:8" s="3" customFormat="1" ht="12" customHeight="1" x14ac:dyDescent="0.2">
      <c r="A25" s="27" t="s">
        <v>487</v>
      </c>
    </row>
    <row r="26" spans="1:8" s="3" customFormat="1" ht="14.1" customHeight="1" x14ac:dyDescent="0.2">
      <c r="A26" s="27"/>
    </row>
    <row r="27" spans="1:8" ht="14.1" customHeight="1" x14ac:dyDescent="0.2">
      <c r="A27" s="90" t="s">
        <v>308</v>
      </c>
    </row>
    <row r="28" spans="1:8" s="62" customFormat="1" ht="9.9499999999999993" customHeight="1" x14ac:dyDescent="0.15"/>
    <row r="29" spans="1:8" ht="14.1" customHeight="1" x14ac:dyDescent="0.2">
      <c r="A29" s="55"/>
      <c r="B29" s="55" t="s">
        <v>117</v>
      </c>
      <c r="C29" s="55"/>
      <c r="D29" s="55"/>
      <c r="E29" s="55"/>
      <c r="F29" s="73"/>
      <c r="G29" s="55"/>
      <c r="H29" s="55" t="s">
        <v>100</v>
      </c>
    </row>
    <row r="30" spans="1:8" ht="14.1" customHeight="1" x14ac:dyDescent="0.2">
      <c r="A30" s="80"/>
      <c r="B30" s="57">
        <v>2009</v>
      </c>
      <c r="C30" s="57">
        <v>2010</v>
      </c>
      <c r="D30" s="8">
        <v>2011</v>
      </c>
      <c r="E30" s="8">
        <v>2012</v>
      </c>
      <c r="F30" s="57">
        <v>2013</v>
      </c>
      <c r="G30" s="80"/>
      <c r="H30" s="57">
        <v>2013</v>
      </c>
    </row>
    <row r="31" spans="1:8" s="62" customFormat="1" ht="14.1" customHeight="1" x14ac:dyDescent="0.15"/>
    <row r="32" spans="1:8" s="62" customFormat="1" ht="14.1" customHeight="1" x14ac:dyDescent="0.15">
      <c r="A32" s="96" t="s">
        <v>117</v>
      </c>
    </row>
    <row r="33" spans="1:11" s="62" customFormat="1" ht="14.1" customHeight="1" x14ac:dyDescent="0.15">
      <c r="A33" s="62" t="s">
        <v>54</v>
      </c>
      <c r="B33" s="97">
        <v>260</v>
      </c>
      <c r="C33" s="97">
        <v>344</v>
      </c>
      <c r="D33" s="97">
        <v>311</v>
      </c>
      <c r="E33" s="97">
        <v>348</v>
      </c>
      <c r="F33" s="97">
        <v>262</v>
      </c>
      <c r="H33" s="97">
        <v>37082</v>
      </c>
      <c r="K33" s="97"/>
    </row>
    <row r="34" spans="1:11" s="62" customFormat="1" ht="14.1" customHeight="1" x14ac:dyDescent="0.15">
      <c r="A34" s="98" t="s">
        <v>300</v>
      </c>
      <c r="B34" s="97">
        <v>247</v>
      </c>
      <c r="C34" s="97">
        <v>314</v>
      </c>
      <c r="D34" s="97">
        <v>294</v>
      </c>
      <c r="E34" s="97">
        <v>323</v>
      </c>
      <c r="F34" s="97">
        <v>250</v>
      </c>
      <c r="H34" s="97">
        <v>36115</v>
      </c>
      <c r="I34" s="97"/>
      <c r="K34" s="97"/>
    </row>
    <row r="35" spans="1:11" s="62" customFormat="1" ht="14.1" customHeight="1" x14ac:dyDescent="0.15">
      <c r="A35" s="98" t="s">
        <v>301</v>
      </c>
      <c r="B35" s="97">
        <v>13</v>
      </c>
      <c r="C35" s="97">
        <v>30</v>
      </c>
      <c r="D35" s="97">
        <v>17</v>
      </c>
      <c r="E35" s="97">
        <v>25</v>
      </c>
      <c r="F35" s="97">
        <v>12</v>
      </c>
      <c r="H35" s="97">
        <v>967</v>
      </c>
    </row>
    <row r="36" spans="1:11" ht="14.1" customHeight="1" x14ac:dyDescent="0.2">
      <c r="A36" s="52"/>
      <c r="B36" s="52"/>
      <c r="C36" s="52"/>
      <c r="D36" s="52"/>
      <c r="E36" s="52"/>
      <c r="F36" s="52"/>
      <c r="G36" s="52"/>
      <c r="H36" s="52"/>
    </row>
    <row r="37" spans="1:11" ht="14.1" customHeight="1" x14ac:dyDescent="0.2">
      <c r="A37" s="50" t="s">
        <v>336</v>
      </c>
      <c r="B37" s="14"/>
      <c r="C37" s="14"/>
      <c r="D37" s="14"/>
      <c r="E37" s="14"/>
      <c r="F37" s="14"/>
      <c r="G37" s="14"/>
      <c r="H37" s="14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23"/>
  <sheetViews>
    <sheetView zoomScaleNormal="100" workbookViewId="0"/>
  </sheetViews>
  <sheetFormatPr baseColWidth="10" defaultColWidth="5.28515625" defaultRowHeight="11.25" customHeight="1" x14ac:dyDescent="0.2"/>
  <cols>
    <col min="1" max="1" width="32.140625" style="3" customWidth="1"/>
    <col min="2" max="6" width="12" style="3" customWidth="1"/>
    <col min="7" max="7" width="8.140625" style="3" customWidth="1"/>
    <col min="8" max="8" width="7.28515625" style="148" customWidth="1"/>
    <col min="9" max="9" width="5.28515625" style="3" customWidth="1"/>
    <col min="10" max="14" width="8.85546875" style="3" customWidth="1"/>
    <col min="15" max="16383" width="5.28515625" style="3"/>
    <col min="16384" max="16384" width="34" style="3" customWidth="1"/>
  </cols>
  <sheetData>
    <row r="1" spans="1:14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4" ht="14.1" customHeight="1" x14ac:dyDescent="0.2">
      <c r="I2" s="159" t="s">
        <v>498</v>
      </c>
    </row>
    <row r="3" spans="1:14" ht="14.1" customHeight="1" x14ac:dyDescent="0.2">
      <c r="A3" s="4" t="s">
        <v>372</v>
      </c>
    </row>
    <row r="4" spans="1:14" ht="14.1" customHeight="1" x14ac:dyDescent="0.2">
      <c r="A4" s="5"/>
      <c r="B4" s="6"/>
      <c r="C4" s="6"/>
      <c r="D4" s="6"/>
      <c r="E4" s="6"/>
      <c r="F4" s="6"/>
    </row>
    <row r="5" spans="1:14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  <c r="H5" s="149"/>
    </row>
    <row r="6" spans="1:14" ht="14.1" customHeight="1" x14ac:dyDescent="0.2">
      <c r="A6" s="21"/>
      <c r="C6" s="15"/>
      <c r="D6" s="15"/>
      <c r="E6" s="15"/>
      <c r="F6" s="15"/>
    </row>
    <row r="7" spans="1:14" ht="14.1" customHeight="1" x14ac:dyDescent="0.2">
      <c r="A7" s="16" t="s">
        <v>73</v>
      </c>
      <c r="C7" s="15"/>
      <c r="D7" s="15"/>
      <c r="E7" s="15"/>
      <c r="F7" s="15"/>
    </row>
    <row r="8" spans="1:14" ht="14.1" customHeight="1" x14ac:dyDescent="0.2">
      <c r="A8" s="12" t="s">
        <v>133</v>
      </c>
      <c r="B8" s="14">
        <v>81</v>
      </c>
      <c r="C8" s="14">
        <v>82</v>
      </c>
      <c r="D8" s="17">
        <v>82</v>
      </c>
      <c r="E8" s="17">
        <v>83</v>
      </c>
      <c r="F8" s="14">
        <v>83</v>
      </c>
      <c r="H8" s="151"/>
      <c r="J8" s="30"/>
      <c r="K8" s="30"/>
      <c r="L8" s="30"/>
      <c r="M8" s="30"/>
      <c r="N8" s="30"/>
    </row>
    <row r="9" spans="1:14" ht="14.1" customHeight="1" x14ac:dyDescent="0.2">
      <c r="A9" s="12" t="s">
        <v>134</v>
      </c>
      <c r="B9" s="14">
        <v>827</v>
      </c>
      <c r="C9" s="14">
        <v>849</v>
      </c>
      <c r="D9" s="17">
        <v>861</v>
      </c>
      <c r="E9" s="17">
        <v>875</v>
      </c>
      <c r="F9" s="14">
        <v>894</v>
      </c>
      <c r="H9" s="151"/>
      <c r="J9" s="30"/>
      <c r="K9" s="30"/>
      <c r="L9" s="30"/>
      <c r="M9" s="30"/>
      <c r="N9" s="30"/>
    </row>
    <row r="10" spans="1:14" ht="14.1" customHeight="1" x14ac:dyDescent="0.2">
      <c r="A10" s="12" t="s">
        <v>136</v>
      </c>
      <c r="B10" s="14">
        <v>18222</v>
      </c>
      <c r="C10" s="14">
        <v>18636</v>
      </c>
      <c r="D10" s="17">
        <v>18762</v>
      </c>
      <c r="E10" s="17">
        <v>18962</v>
      </c>
      <c r="F10" s="14">
        <v>19338</v>
      </c>
      <c r="H10" s="151"/>
      <c r="J10" s="30"/>
      <c r="K10" s="30"/>
      <c r="L10" s="30"/>
      <c r="M10" s="30"/>
      <c r="N10" s="30"/>
    </row>
    <row r="11" spans="1:14" ht="14.1" customHeight="1" x14ac:dyDescent="0.2">
      <c r="A11" s="12"/>
      <c r="B11" s="14"/>
      <c r="C11" s="14"/>
      <c r="D11" s="17"/>
      <c r="E11" s="17"/>
      <c r="F11" s="65"/>
      <c r="H11" s="151"/>
    </row>
    <row r="12" spans="1:14" ht="14.1" customHeight="1" x14ac:dyDescent="0.2">
      <c r="A12" s="16" t="s">
        <v>42</v>
      </c>
      <c r="B12" s="14"/>
      <c r="C12" s="14"/>
      <c r="D12" s="17"/>
      <c r="E12" s="17"/>
      <c r="F12" s="14"/>
      <c r="H12" s="151"/>
    </row>
    <row r="13" spans="1:14" ht="14.1" customHeight="1" x14ac:dyDescent="0.2">
      <c r="A13" s="12" t="s">
        <v>133</v>
      </c>
      <c r="B13" s="14">
        <v>23</v>
      </c>
      <c r="C13" s="14">
        <v>23</v>
      </c>
      <c r="D13" s="17">
        <v>23</v>
      </c>
      <c r="E13" s="17">
        <v>23</v>
      </c>
      <c r="F13" s="14">
        <v>23</v>
      </c>
      <c r="H13" s="151"/>
    </row>
    <row r="14" spans="1:14" ht="14.1" customHeight="1" x14ac:dyDescent="0.2">
      <c r="A14" s="12" t="s">
        <v>134</v>
      </c>
      <c r="B14" s="14">
        <v>244</v>
      </c>
      <c r="C14" s="14">
        <v>249</v>
      </c>
      <c r="D14" s="17">
        <v>251</v>
      </c>
      <c r="E14" s="17">
        <v>254</v>
      </c>
      <c r="F14" s="14">
        <v>260</v>
      </c>
      <c r="H14" s="151"/>
    </row>
    <row r="15" spans="1:14" ht="14.1" customHeight="1" x14ac:dyDescent="0.2">
      <c r="A15" s="12" t="s">
        <v>136</v>
      </c>
      <c r="B15" s="14">
        <v>6233</v>
      </c>
      <c r="C15" s="14">
        <v>6393</v>
      </c>
      <c r="D15" s="17">
        <v>6445</v>
      </c>
      <c r="E15" s="17">
        <v>6453</v>
      </c>
      <c r="F15" s="14">
        <v>6543</v>
      </c>
      <c r="H15" s="151"/>
    </row>
    <row r="16" spans="1:14" ht="14.1" customHeight="1" x14ac:dyDescent="0.2">
      <c r="A16" s="12"/>
      <c r="B16" s="14"/>
      <c r="C16" s="14"/>
      <c r="D16" s="17"/>
      <c r="E16" s="17"/>
      <c r="F16" s="65"/>
      <c r="H16" s="151"/>
    </row>
    <row r="17" spans="1:14" ht="14.1" customHeight="1" x14ac:dyDescent="0.2">
      <c r="A17" s="16" t="s">
        <v>27</v>
      </c>
      <c r="B17" s="14"/>
      <c r="C17" s="14"/>
      <c r="D17" s="17"/>
      <c r="E17" s="17"/>
      <c r="F17" s="14"/>
      <c r="H17" s="151"/>
    </row>
    <row r="18" spans="1:14" ht="14.1" customHeight="1" x14ac:dyDescent="0.2">
      <c r="A18" s="12" t="s">
        <v>133</v>
      </c>
      <c r="B18" s="14">
        <v>58</v>
      </c>
      <c r="C18" s="14">
        <v>59</v>
      </c>
      <c r="D18" s="17">
        <v>59</v>
      </c>
      <c r="E18" s="17">
        <v>60</v>
      </c>
      <c r="F18" s="14">
        <v>60</v>
      </c>
      <c r="H18" s="151"/>
    </row>
    <row r="19" spans="1:14" ht="14.1" customHeight="1" x14ac:dyDescent="0.2">
      <c r="A19" s="12" t="s">
        <v>134</v>
      </c>
      <c r="B19" s="14">
        <v>583</v>
      </c>
      <c r="C19" s="14">
        <v>600</v>
      </c>
      <c r="D19" s="17">
        <v>610</v>
      </c>
      <c r="E19" s="17">
        <v>621</v>
      </c>
      <c r="F19" s="14">
        <v>634</v>
      </c>
      <c r="H19" s="151"/>
    </row>
    <row r="20" spans="1:14" ht="14.1" customHeight="1" x14ac:dyDescent="0.2">
      <c r="A20" s="12" t="s">
        <v>136</v>
      </c>
      <c r="B20" s="14">
        <v>11989</v>
      </c>
      <c r="C20" s="14">
        <v>12243</v>
      </c>
      <c r="D20" s="17">
        <v>12317</v>
      </c>
      <c r="E20" s="17">
        <v>12509</v>
      </c>
      <c r="F20" s="14">
        <v>12795</v>
      </c>
      <c r="H20" s="151"/>
    </row>
    <row r="21" spans="1:14" ht="14.1" customHeight="1" x14ac:dyDescent="0.2">
      <c r="A21" s="12"/>
      <c r="B21" s="14"/>
      <c r="C21" s="14"/>
      <c r="D21" s="17"/>
      <c r="E21" s="17"/>
      <c r="F21" s="65"/>
      <c r="H21" s="151"/>
    </row>
    <row r="22" spans="1:14" s="12" customFormat="1" ht="14.1" customHeight="1" x14ac:dyDescent="0.2">
      <c r="B22" s="14"/>
      <c r="C22" s="14"/>
      <c r="D22" s="17"/>
      <c r="E22" s="17"/>
      <c r="F22" s="14"/>
      <c r="G22" s="3"/>
      <c r="H22" s="151"/>
    </row>
    <row r="23" spans="1:14" ht="14.1" customHeight="1" x14ac:dyDescent="0.2">
      <c r="A23" s="16" t="s">
        <v>51</v>
      </c>
      <c r="B23" s="14"/>
      <c r="C23" s="14"/>
      <c r="D23" s="17"/>
      <c r="E23" s="17"/>
      <c r="F23" s="14"/>
      <c r="H23" s="151"/>
    </row>
    <row r="24" spans="1:14" ht="14.1" customHeight="1" x14ac:dyDescent="0.2">
      <c r="A24" s="12" t="s">
        <v>133</v>
      </c>
      <c r="B24" s="14">
        <v>33</v>
      </c>
      <c r="C24" s="14">
        <v>35</v>
      </c>
      <c r="D24" s="17">
        <v>35</v>
      </c>
      <c r="E24" s="17">
        <v>35</v>
      </c>
      <c r="F24" s="14">
        <v>35</v>
      </c>
      <c r="H24" s="151"/>
      <c r="J24" s="30"/>
      <c r="K24" s="30"/>
      <c r="L24" s="30"/>
      <c r="M24" s="30"/>
      <c r="N24" s="30"/>
    </row>
    <row r="25" spans="1:14" ht="14.1" customHeight="1" x14ac:dyDescent="0.2">
      <c r="A25" s="12" t="s">
        <v>134</v>
      </c>
      <c r="B25" s="14">
        <v>371</v>
      </c>
      <c r="C25" s="14">
        <v>383</v>
      </c>
      <c r="D25" s="17">
        <v>387</v>
      </c>
      <c r="E25" s="17">
        <v>394</v>
      </c>
      <c r="F25" s="14">
        <v>403</v>
      </c>
      <c r="H25" s="151"/>
      <c r="J25" s="30"/>
      <c r="K25" s="30"/>
      <c r="L25" s="30"/>
      <c r="M25" s="30"/>
      <c r="N25" s="30"/>
    </row>
    <row r="26" spans="1:14" ht="14.1" customHeight="1" x14ac:dyDescent="0.2">
      <c r="A26" s="12" t="s">
        <v>136</v>
      </c>
      <c r="B26" s="14">
        <v>9483</v>
      </c>
      <c r="C26" s="14">
        <v>9702</v>
      </c>
      <c r="D26" s="17">
        <v>9727</v>
      </c>
      <c r="E26" s="17">
        <v>9810</v>
      </c>
      <c r="F26" s="14">
        <v>9937</v>
      </c>
      <c r="H26" s="151"/>
      <c r="J26" s="30"/>
      <c r="K26" s="30"/>
      <c r="L26" s="30"/>
      <c r="M26" s="30"/>
      <c r="N26" s="30"/>
    </row>
    <row r="27" spans="1:14" ht="14.1" customHeight="1" x14ac:dyDescent="0.2">
      <c r="A27" s="12"/>
      <c r="B27" s="14"/>
      <c r="C27" s="14"/>
      <c r="D27" s="17"/>
      <c r="E27" s="17"/>
      <c r="F27" s="14"/>
      <c r="H27" s="151"/>
    </row>
    <row r="28" spans="1:14" ht="14.1" customHeight="1" x14ac:dyDescent="0.2">
      <c r="A28" s="16" t="s">
        <v>42</v>
      </c>
      <c r="B28" s="14"/>
      <c r="C28" s="14"/>
      <c r="D28" s="17"/>
      <c r="E28" s="17"/>
      <c r="F28" s="14"/>
      <c r="H28" s="151"/>
    </row>
    <row r="29" spans="1:14" ht="14.1" customHeight="1" x14ac:dyDescent="0.2">
      <c r="A29" s="12" t="s">
        <v>133</v>
      </c>
      <c r="B29" s="14">
        <v>13</v>
      </c>
      <c r="C29" s="14">
        <v>13</v>
      </c>
      <c r="D29" s="17">
        <v>13</v>
      </c>
      <c r="E29" s="17">
        <v>13</v>
      </c>
      <c r="F29" s="14">
        <v>13</v>
      </c>
      <c r="H29" s="151"/>
    </row>
    <row r="30" spans="1:14" ht="14.1" customHeight="1" x14ac:dyDescent="0.2">
      <c r="A30" s="12" t="s">
        <v>134</v>
      </c>
      <c r="B30" s="14">
        <v>168</v>
      </c>
      <c r="C30" s="14">
        <v>172</v>
      </c>
      <c r="D30" s="17">
        <v>172</v>
      </c>
      <c r="E30" s="17">
        <v>173</v>
      </c>
      <c r="F30" s="14">
        <v>177</v>
      </c>
      <c r="H30" s="151"/>
    </row>
    <row r="31" spans="1:14" ht="14.1" customHeight="1" x14ac:dyDescent="0.2">
      <c r="A31" s="12" t="s">
        <v>136</v>
      </c>
      <c r="B31" s="14">
        <v>4370</v>
      </c>
      <c r="C31" s="14">
        <v>4486</v>
      </c>
      <c r="D31" s="17">
        <v>4505</v>
      </c>
      <c r="E31" s="17">
        <v>4503</v>
      </c>
      <c r="F31" s="14">
        <v>4537</v>
      </c>
      <c r="H31" s="151"/>
    </row>
    <row r="32" spans="1:14" ht="14.1" customHeight="1" x14ac:dyDescent="0.2">
      <c r="A32" s="12"/>
      <c r="B32" s="14"/>
      <c r="C32" s="14"/>
      <c r="D32" s="17"/>
      <c r="E32" s="17"/>
      <c r="F32" s="14"/>
      <c r="H32" s="151"/>
    </row>
    <row r="33" spans="1:8" ht="14.1" customHeight="1" x14ac:dyDescent="0.2">
      <c r="A33" s="16" t="s">
        <v>27</v>
      </c>
      <c r="B33" s="14"/>
      <c r="C33" s="14"/>
      <c r="D33" s="17"/>
      <c r="E33" s="17"/>
      <c r="F33" s="14"/>
      <c r="H33" s="151"/>
    </row>
    <row r="34" spans="1:8" ht="14.1" customHeight="1" x14ac:dyDescent="0.2">
      <c r="A34" s="12" t="s">
        <v>133</v>
      </c>
      <c r="B34" s="14">
        <v>20</v>
      </c>
      <c r="C34" s="14">
        <v>22</v>
      </c>
      <c r="D34" s="17">
        <v>22</v>
      </c>
      <c r="E34" s="17">
        <v>22</v>
      </c>
      <c r="F34" s="14">
        <v>22</v>
      </c>
      <c r="H34" s="151"/>
    </row>
    <row r="35" spans="1:8" ht="14.1" customHeight="1" x14ac:dyDescent="0.2">
      <c r="A35" s="12" t="s">
        <v>134</v>
      </c>
      <c r="B35" s="14">
        <v>203</v>
      </c>
      <c r="C35" s="14">
        <v>211</v>
      </c>
      <c r="D35" s="17">
        <v>215</v>
      </c>
      <c r="E35" s="17">
        <v>221</v>
      </c>
      <c r="F35" s="14">
        <v>226</v>
      </c>
      <c r="H35" s="151"/>
    </row>
    <row r="36" spans="1:8" ht="14.1" customHeight="1" x14ac:dyDescent="0.2">
      <c r="A36" s="12" t="s">
        <v>136</v>
      </c>
      <c r="B36" s="14">
        <v>5113</v>
      </c>
      <c r="C36" s="14">
        <v>5216</v>
      </c>
      <c r="D36" s="17">
        <v>5222</v>
      </c>
      <c r="E36" s="17">
        <v>5307</v>
      </c>
      <c r="F36" s="14">
        <v>5400</v>
      </c>
      <c r="H36" s="151"/>
    </row>
    <row r="37" spans="1:8" ht="14.1" customHeight="1" x14ac:dyDescent="0.2">
      <c r="A37" s="19"/>
      <c r="B37" s="19"/>
      <c r="C37" s="19"/>
      <c r="D37" s="19"/>
      <c r="E37" s="19"/>
      <c r="F37" s="22"/>
    </row>
    <row r="38" spans="1:8" ht="14.1" customHeight="1" x14ac:dyDescent="0.2">
      <c r="A38" s="20" t="s">
        <v>453</v>
      </c>
    </row>
    <row r="39" spans="1:8" s="20" customFormat="1" ht="14.1" customHeight="1" x14ac:dyDescent="0.15">
      <c r="H39" s="150"/>
    </row>
    <row r="40" spans="1:8" s="25" customFormat="1" ht="14.1" customHeight="1" x14ac:dyDescent="0.15">
      <c r="A40" s="23"/>
      <c r="B40" s="24"/>
      <c r="C40" s="24"/>
      <c r="D40" s="24"/>
      <c r="H40" s="152"/>
    </row>
    <row r="41" spans="1:8" ht="14.1" customHeight="1" x14ac:dyDescent="0.2">
      <c r="A41" s="26"/>
      <c r="B41" s="14"/>
      <c r="C41" s="14"/>
      <c r="D41" s="14"/>
    </row>
    <row r="42" spans="1:8" ht="14.1" customHeight="1" x14ac:dyDescent="0.2"/>
    <row r="43" spans="1:8" ht="14.1" customHeight="1" x14ac:dyDescent="0.2">
      <c r="A43" s="23"/>
    </row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I29"/>
  <sheetViews>
    <sheetView zoomScaleNormal="100" workbookViewId="0"/>
  </sheetViews>
  <sheetFormatPr baseColWidth="10" defaultColWidth="11.42578125" defaultRowHeight="12.75" x14ac:dyDescent="0.2"/>
  <cols>
    <col min="1" max="1" width="28.5703125" style="35" customWidth="1"/>
    <col min="2" max="6" width="12.7109375" style="35" customWidth="1"/>
    <col min="7" max="7" width="11.42578125" style="35" customWidth="1"/>
    <col min="8" max="16383" width="11.42578125" style="35"/>
    <col min="16384" max="16384" width="12.5703125" style="35" customWidth="1"/>
  </cols>
  <sheetData>
    <row r="1" spans="1:9" s="3" customFormat="1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9" s="3" customFormat="1" ht="14.1" customHeight="1" x14ac:dyDescent="0.2">
      <c r="A2" s="79"/>
      <c r="B2" s="79"/>
      <c r="C2" s="79"/>
      <c r="D2" s="79"/>
      <c r="I2" s="159" t="s">
        <v>498</v>
      </c>
    </row>
    <row r="3" spans="1:9" s="3" customFormat="1" ht="14.1" customHeight="1" x14ac:dyDescent="0.2">
      <c r="A3" s="27" t="s">
        <v>407</v>
      </c>
      <c r="B3" s="79"/>
      <c r="C3" s="79"/>
      <c r="D3" s="79"/>
    </row>
    <row r="4" spans="1:9" s="3" customFormat="1" ht="14.1" customHeight="1" x14ac:dyDescent="0.2">
      <c r="A4" s="79"/>
      <c r="B4" s="79"/>
      <c r="C4" s="79"/>
      <c r="D4" s="79"/>
    </row>
    <row r="5" spans="1:9" s="3" customFormat="1" ht="14.1" customHeight="1" x14ac:dyDescent="0.2">
      <c r="A5" s="27" t="s">
        <v>390</v>
      </c>
    </row>
    <row r="6" spans="1:9" s="3" customFormat="1" ht="14.1" customHeight="1" x14ac:dyDescent="0.2">
      <c r="A6" s="4"/>
    </row>
    <row r="7" spans="1:9" s="62" customFormat="1" ht="15.95" customHeight="1" x14ac:dyDescent="0.15">
      <c r="A7" s="57"/>
      <c r="B7" s="57">
        <v>2010</v>
      </c>
      <c r="C7" s="57">
        <v>2011</v>
      </c>
      <c r="D7" s="57">
        <v>2012</v>
      </c>
      <c r="E7" s="57">
        <v>2013</v>
      </c>
      <c r="F7" s="57">
        <v>2014</v>
      </c>
    </row>
    <row r="8" spans="1:9" s="62" customFormat="1" ht="14.1" customHeight="1" x14ac:dyDescent="0.15"/>
    <row r="9" spans="1:9" s="62" customFormat="1" ht="14.1" customHeight="1" x14ac:dyDescent="0.15">
      <c r="A9" s="28" t="s">
        <v>54</v>
      </c>
      <c r="B9" s="14">
        <f>SUM(B10:B24)</f>
        <v>800</v>
      </c>
      <c r="C9" s="14">
        <f>SUM(C10:C24)</f>
        <v>800</v>
      </c>
      <c r="D9" s="14">
        <f>SUM(D10:D24)</f>
        <v>800</v>
      </c>
      <c r="E9" s="14">
        <f>SUM(E10:E24)</f>
        <v>807</v>
      </c>
      <c r="F9" s="14">
        <f>SUM(F10:F24)</f>
        <v>809</v>
      </c>
    </row>
    <row r="10" spans="1:9" ht="14.1" customHeight="1" x14ac:dyDescent="0.2">
      <c r="A10" s="21" t="s">
        <v>417</v>
      </c>
      <c r="B10" s="14">
        <v>10</v>
      </c>
      <c r="C10" s="14">
        <v>10</v>
      </c>
      <c r="D10" s="14">
        <v>10</v>
      </c>
      <c r="E10" s="14">
        <v>10</v>
      </c>
      <c r="F10" s="14">
        <v>10</v>
      </c>
    </row>
    <row r="11" spans="1:9" ht="14.1" customHeight="1" x14ac:dyDescent="0.2">
      <c r="A11" s="21" t="s">
        <v>391</v>
      </c>
      <c r="B11" s="14">
        <v>10</v>
      </c>
      <c r="C11" s="14">
        <v>10</v>
      </c>
      <c r="D11" s="14">
        <v>10</v>
      </c>
      <c r="E11" s="14">
        <v>10</v>
      </c>
      <c r="F11" s="14">
        <v>10</v>
      </c>
    </row>
    <row r="12" spans="1:9" ht="14.1" customHeight="1" x14ac:dyDescent="0.2">
      <c r="A12" s="21" t="s">
        <v>392</v>
      </c>
      <c r="B12" s="14">
        <v>3</v>
      </c>
      <c r="C12" s="14">
        <v>3</v>
      </c>
      <c r="D12" s="14">
        <v>3</v>
      </c>
      <c r="E12" s="14">
        <v>3</v>
      </c>
      <c r="F12" s="14">
        <v>3</v>
      </c>
    </row>
    <row r="13" spans="1:9" ht="14.1" customHeight="1" x14ac:dyDescent="0.2">
      <c r="A13" s="21" t="s">
        <v>237</v>
      </c>
      <c r="B13" s="14">
        <v>10</v>
      </c>
      <c r="C13" s="14">
        <v>10</v>
      </c>
      <c r="D13" s="14">
        <v>10</v>
      </c>
      <c r="E13" s="14">
        <v>10</v>
      </c>
      <c r="F13" s="14">
        <v>10</v>
      </c>
    </row>
    <row r="14" spans="1:9" ht="14.1" customHeight="1" x14ac:dyDescent="0.2">
      <c r="A14" s="21" t="s">
        <v>418</v>
      </c>
      <c r="B14" s="14">
        <v>12</v>
      </c>
      <c r="C14" s="14">
        <v>12</v>
      </c>
      <c r="D14" s="14">
        <v>12</v>
      </c>
      <c r="E14" s="14">
        <v>12</v>
      </c>
      <c r="F14" s="14">
        <v>12</v>
      </c>
    </row>
    <row r="15" spans="1:9" ht="14.1" customHeight="1" x14ac:dyDescent="0.2">
      <c r="A15" s="21" t="s">
        <v>98</v>
      </c>
      <c r="B15" s="14">
        <v>7</v>
      </c>
      <c r="C15" s="14">
        <v>7</v>
      </c>
      <c r="D15" s="14">
        <v>7</v>
      </c>
      <c r="E15" s="14">
        <v>7</v>
      </c>
      <c r="F15" s="14">
        <v>7</v>
      </c>
    </row>
    <row r="16" spans="1:9" ht="14.1" customHeight="1" x14ac:dyDescent="0.2">
      <c r="A16" s="21" t="s">
        <v>393</v>
      </c>
      <c r="B16" s="14">
        <v>13</v>
      </c>
      <c r="C16" s="14">
        <v>13</v>
      </c>
      <c r="D16" s="14">
        <v>13</v>
      </c>
      <c r="E16" s="14">
        <v>13</v>
      </c>
      <c r="F16" s="14">
        <v>13</v>
      </c>
    </row>
    <row r="17" spans="1:7" ht="14.1" customHeight="1" x14ac:dyDescent="0.2">
      <c r="A17" s="21" t="s">
        <v>242</v>
      </c>
      <c r="B17" s="14">
        <v>11</v>
      </c>
      <c r="C17" s="14">
        <v>11</v>
      </c>
      <c r="D17" s="14">
        <v>11</v>
      </c>
      <c r="E17" s="14">
        <v>11</v>
      </c>
      <c r="F17" s="14">
        <v>11</v>
      </c>
    </row>
    <row r="18" spans="1:7" ht="14.1" customHeight="1" x14ac:dyDescent="0.2">
      <c r="A18" s="21" t="s">
        <v>394</v>
      </c>
      <c r="B18" s="14">
        <v>206</v>
      </c>
      <c r="C18" s="14">
        <v>206</v>
      </c>
      <c r="D18" s="14">
        <v>206</v>
      </c>
      <c r="E18" s="14">
        <v>208</v>
      </c>
      <c r="F18" s="14">
        <v>208</v>
      </c>
      <c r="G18" s="142"/>
    </row>
    <row r="19" spans="1:7" ht="14.1" customHeight="1" x14ac:dyDescent="0.2">
      <c r="A19" s="21" t="s">
        <v>99</v>
      </c>
      <c r="B19" s="14">
        <v>53</v>
      </c>
      <c r="C19" s="14">
        <v>53</v>
      </c>
      <c r="D19" s="14">
        <v>53</v>
      </c>
      <c r="E19" s="14">
        <v>53</v>
      </c>
      <c r="F19" s="14">
        <v>53</v>
      </c>
    </row>
    <row r="20" spans="1:7" ht="14.1" customHeight="1" x14ac:dyDescent="0.2">
      <c r="A20" s="21" t="s">
        <v>395</v>
      </c>
      <c r="B20" s="14">
        <v>208</v>
      </c>
      <c r="C20" s="14">
        <v>208</v>
      </c>
      <c r="D20" s="14">
        <v>208</v>
      </c>
      <c r="E20" s="14">
        <v>208</v>
      </c>
      <c r="F20" s="14">
        <v>208</v>
      </c>
      <c r="G20" s="142"/>
    </row>
    <row r="21" spans="1:7" ht="14.1" customHeight="1" x14ac:dyDescent="0.2">
      <c r="A21" s="21" t="s">
        <v>396</v>
      </c>
      <c r="B21" s="14">
        <v>43</v>
      </c>
      <c r="C21" s="14">
        <v>43</v>
      </c>
      <c r="D21" s="14">
        <v>43</v>
      </c>
      <c r="E21" s="14">
        <v>44</v>
      </c>
      <c r="F21" s="14">
        <v>45</v>
      </c>
    </row>
    <row r="22" spans="1:7" ht="14.1" customHeight="1" x14ac:dyDescent="0.2">
      <c r="A22" s="21" t="s">
        <v>419</v>
      </c>
      <c r="B22" s="14">
        <v>47</v>
      </c>
      <c r="C22" s="14">
        <v>47</v>
      </c>
      <c r="D22" s="14">
        <v>48</v>
      </c>
      <c r="E22" s="14">
        <v>53</v>
      </c>
      <c r="F22" s="14">
        <v>54</v>
      </c>
    </row>
    <row r="23" spans="1:7" ht="14.1" customHeight="1" x14ac:dyDescent="0.2">
      <c r="A23" s="21" t="s">
        <v>397</v>
      </c>
      <c r="B23" s="14">
        <v>108</v>
      </c>
      <c r="C23" s="14">
        <v>108</v>
      </c>
      <c r="D23" s="14">
        <v>107</v>
      </c>
      <c r="E23" s="14">
        <v>105</v>
      </c>
      <c r="F23" s="14">
        <v>105</v>
      </c>
      <c r="G23" s="142"/>
    </row>
    <row r="24" spans="1:7" ht="14.1" customHeight="1" x14ac:dyDescent="0.2">
      <c r="A24" s="12" t="s">
        <v>420</v>
      </c>
      <c r="B24" s="14">
        <v>59</v>
      </c>
      <c r="C24" s="14">
        <v>59</v>
      </c>
      <c r="D24" s="14">
        <v>59</v>
      </c>
      <c r="E24" s="14">
        <v>60</v>
      </c>
      <c r="F24" s="14">
        <v>60</v>
      </c>
    </row>
    <row r="25" spans="1:7" ht="14.1" customHeight="1" x14ac:dyDescent="0.2">
      <c r="A25" s="42"/>
      <c r="B25" s="100"/>
      <c r="C25" s="100"/>
      <c r="D25" s="100"/>
      <c r="E25" s="100"/>
      <c r="F25" s="100"/>
    </row>
    <row r="26" spans="1:7" ht="14.1" customHeight="1" x14ac:dyDescent="0.2">
      <c r="A26" s="87" t="s">
        <v>454</v>
      </c>
    </row>
    <row r="27" spans="1:7" ht="14.1" customHeight="1" x14ac:dyDescent="0.2">
      <c r="A27" s="50"/>
    </row>
    <row r="28" spans="1:7" ht="14.1" customHeight="1" x14ac:dyDescent="0.2">
      <c r="A28" s="50"/>
    </row>
    <row r="29" spans="1:7" ht="12" customHeight="1" x14ac:dyDescent="0.2">
      <c r="A29" s="50"/>
    </row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P23"/>
  <sheetViews>
    <sheetView zoomScaleNormal="100" workbookViewId="0"/>
  </sheetViews>
  <sheetFormatPr baseColWidth="10" defaultColWidth="11.42578125" defaultRowHeight="12.75" x14ac:dyDescent="0.2"/>
  <cols>
    <col min="1" max="1" width="20.85546875" style="35" customWidth="1"/>
    <col min="2" max="2" width="5.28515625" style="35" customWidth="1"/>
    <col min="3" max="3" width="10.28515625" style="35" customWidth="1"/>
    <col min="4" max="4" width="8.7109375" style="35" customWidth="1"/>
    <col min="5" max="5" width="7.28515625" style="35" customWidth="1"/>
    <col min="6" max="6" width="6.28515625" style="35" customWidth="1"/>
    <col min="7" max="7" width="6.7109375" style="35" customWidth="1"/>
    <col min="8" max="8" width="7.5703125" style="35" customWidth="1"/>
    <col min="9" max="9" width="6.28515625" style="35" customWidth="1"/>
    <col min="10" max="10" width="7.42578125" style="35" customWidth="1"/>
    <col min="11" max="11" width="5.28515625" style="35" customWidth="1"/>
    <col min="12" max="16" width="11.42578125" style="35" customWidth="1"/>
    <col min="17" max="16383" width="11.42578125" style="35"/>
    <col min="16384" max="16384" width="16.5703125" style="35" customWidth="1"/>
  </cols>
  <sheetData>
    <row r="1" spans="1:16" s="3" customFormat="1" ht="14.1" customHeight="1" x14ac:dyDescent="0.2">
      <c r="A1" s="27" t="s">
        <v>452</v>
      </c>
    </row>
    <row r="2" spans="1:16" s="3" customFormat="1" ht="14.1" customHeight="1" x14ac:dyDescent="0.2">
      <c r="I2" s="49"/>
      <c r="J2" s="49"/>
      <c r="K2" s="49"/>
      <c r="N2" s="159" t="s">
        <v>498</v>
      </c>
    </row>
    <row r="3" spans="1:16" s="3" customFormat="1" ht="14.1" customHeight="1" x14ac:dyDescent="0.2">
      <c r="A3" s="70"/>
      <c r="B3" s="119" t="s">
        <v>131</v>
      </c>
      <c r="C3" s="119" t="s">
        <v>238</v>
      </c>
      <c r="D3" s="120" t="s">
        <v>421</v>
      </c>
      <c r="E3" s="120" t="s">
        <v>142</v>
      </c>
      <c r="F3" s="120" t="s">
        <v>244</v>
      </c>
      <c r="G3" s="119" t="s">
        <v>141</v>
      </c>
      <c r="H3" s="119" t="s">
        <v>244</v>
      </c>
      <c r="I3" s="119" t="s">
        <v>140</v>
      </c>
      <c r="J3" s="119" t="s">
        <v>142</v>
      </c>
      <c r="K3" s="119" t="s">
        <v>240</v>
      </c>
    </row>
    <row r="4" spans="1:16" s="3" customFormat="1" ht="14.1" customHeight="1" x14ac:dyDescent="0.2">
      <c r="A4" s="99"/>
      <c r="B4" s="121"/>
      <c r="C4" s="121" t="s">
        <v>399</v>
      </c>
      <c r="D4" s="122" t="s">
        <v>399</v>
      </c>
      <c r="E4" s="122" t="s">
        <v>245</v>
      </c>
      <c r="F4" s="122" t="s">
        <v>243</v>
      </c>
      <c r="G4" s="121" t="s">
        <v>263</v>
      </c>
      <c r="H4" s="121" t="s">
        <v>93</v>
      </c>
      <c r="I4" s="121"/>
      <c r="J4" s="121" t="s">
        <v>246</v>
      </c>
      <c r="K4" s="121"/>
    </row>
    <row r="5" spans="1:16" s="3" customFormat="1" ht="12" customHeight="1" x14ac:dyDescent="0.2">
      <c r="A5" s="74"/>
      <c r="B5" s="123"/>
      <c r="C5" s="123" t="s">
        <v>241</v>
      </c>
      <c r="D5" s="124" t="s">
        <v>239</v>
      </c>
      <c r="E5" s="124"/>
      <c r="F5" s="124"/>
      <c r="G5" s="123"/>
      <c r="H5" s="123"/>
      <c r="I5" s="123"/>
      <c r="J5" s="123"/>
      <c r="K5" s="125"/>
    </row>
    <row r="6" spans="1:16" s="3" customFormat="1" ht="14.1" customHeight="1" x14ac:dyDescent="0.2">
      <c r="I6" s="49"/>
      <c r="K6" s="49"/>
    </row>
    <row r="7" spans="1:16" s="3" customFormat="1" ht="14.1" customHeight="1" x14ac:dyDescent="0.2">
      <c r="A7" s="28" t="s">
        <v>54</v>
      </c>
      <c r="B7" s="14">
        <f>SUM(C7:K7)</f>
        <v>809</v>
      </c>
      <c r="C7" s="14">
        <f>'10.3.1'!F18+'10.3.1'!F21</f>
        <v>253</v>
      </c>
      <c r="D7" s="14">
        <f>'10.3.1'!F23+'10.3.1'!F22</f>
        <v>159</v>
      </c>
      <c r="E7" s="14">
        <f>'10.3.1'!F13</f>
        <v>10</v>
      </c>
      <c r="F7" s="14">
        <f>'10.3.1'!F19</f>
        <v>53</v>
      </c>
      <c r="G7" s="14">
        <f>'10.3.1'!F24</f>
        <v>60</v>
      </c>
      <c r="H7" s="14">
        <f>'10.3.1'!F15</f>
        <v>7</v>
      </c>
      <c r="I7" s="14">
        <f>'10.3.1'!F16+'10.3.1'!F20</f>
        <v>221</v>
      </c>
      <c r="J7" s="14">
        <f>'10.3.1'!F17</f>
        <v>11</v>
      </c>
      <c r="K7" s="14">
        <f>'10.3.1'!F9-SUM('10.3.2'!C7:J7)</f>
        <v>35</v>
      </c>
      <c r="M7" s="112"/>
    </row>
    <row r="8" spans="1:16" s="3" customFormat="1" ht="14.1" customHeight="1" x14ac:dyDescent="0.2">
      <c r="A8" s="12" t="s">
        <v>84</v>
      </c>
      <c r="B8" s="14">
        <f t="shared" ref="B8:B17" si="0">SUM(C8:K8)</f>
        <v>20</v>
      </c>
      <c r="C8" s="101">
        <v>9</v>
      </c>
      <c r="D8" s="101">
        <v>2</v>
      </c>
      <c r="E8" s="101">
        <v>1</v>
      </c>
      <c r="F8" s="101">
        <v>1</v>
      </c>
      <c r="G8" s="101">
        <v>2</v>
      </c>
      <c r="H8" s="101">
        <v>1</v>
      </c>
      <c r="I8" s="101">
        <v>4</v>
      </c>
      <c r="J8" s="101" t="s">
        <v>38</v>
      </c>
      <c r="K8" s="101" t="s">
        <v>38</v>
      </c>
    </row>
    <row r="9" spans="1:16" s="3" customFormat="1" ht="14.1" customHeight="1" x14ac:dyDescent="0.2">
      <c r="A9" s="12" t="s">
        <v>85</v>
      </c>
      <c r="B9" s="14">
        <f t="shared" si="0"/>
        <v>18</v>
      </c>
      <c r="C9" s="101">
        <v>9</v>
      </c>
      <c r="D9" s="101">
        <v>1</v>
      </c>
      <c r="E9" s="101" t="s">
        <v>38</v>
      </c>
      <c r="F9" s="101">
        <v>1</v>
      </c>
      <c r="G9" s="101">
        <v>2</v>
      </c>
      <c r="H9" s="101" t="s">
        <v>38</v>
      </c>
      <c r="I9" s="101">
        <v>4</v>
      </c>
      <c r="J9" s="101">
        <v>1</v>
      </c>
      <c r="K9" s="101" t="s">
        <v>38</v>
      </c>
    </row>
    <row r="10" spans="1:16" s="3" customFormat="1" ht="14.1" customHeight="1" x14ac:dyDescent="0.2">
      <c r="A10" s="12" t="s">
        <v>86</v>
      </c>
      <c r="B10" s="14">
        <f t="shared" si="0"/>
        <v>42</v>
      </c>
      <c r="C10" s="101">
        <v>19</v>
      </c>
      <c r="D10" s="101">
        <v>4</v>
      </c>
      <c r="E10" s="101">
        <v>1</v>
      </c>
      <c r="F10" s="101">
        <v>3</v>
      </c>
      <c r="G10" s="101">
        <v>4</v>
      </c>
      <c r="H10" s="101">
        <v>1</v>
      </c>
      <c r="I10" s="101">
        <v>6</v>
      </c>
      <c r="J10" s="101">
        <v>2</v>
      </c>
      <c r="K10" s="101">
        <v>2</v>
      </c>
    </row>
    <row r="11" spans="1:16" s="3" customFormat="1" ht="14.1" customHeight="1" x14ac:dyDescent="0.2">
      <c r="A11" s="12" t="s">
        <v>87</v>
      </c>
      <c r="B11" s="14">
        <f t="shared" si="0"/>
        <v>14</v>
      </c>
      <c r="C11" s="101">
        <v>5</v>
      </c>
      <c r="D11" s="101">
        <v>4</v>
      </c>
      <c r="E11" s="101" t="s">
        <v>38</v>
      </c>
      <c r="F11" s="101">
        <v>1</v>
      </c>
      <c r="G11" s="101">
        <v>1</v>
      </c>
      <c r="H11" s="101" t="s">
        <v>38</v>
      </c>
      <c r="I11" s="101">
        <v>3</v>
      </c>
      <c r="J11" s="101" t="s">
        <v>38</v>
      </c>
      <c r="K11" s="101" t="s">
        <v>38</v>
      </c>
      <c r="P11" s="3" t="s">
        <v>264</v>
      </c>
    </row>
    <row r="12" spans="1:16" s="3" customFormat="1" ht="14.1" customHeight="1" x14ac:dyDescent="0.2">
      <c r="A12" s="12" t="s">
        <v>88</v>
      </c>
      <c r="B12" s="14">
        <f t="shared" si="0"/>
        <v>36</v>
      </c>
      <c r="C12" s="53">
        <v>9</v>
      </c>
      <c r="D12" s="53">
        <v>4</v>
      </c>
      <c r="E12" s="53" t="s">
        <v>38</v>
      </c>
      <c r="F12" s="53">
        <v>5</v>
      </c>
      <c r="G12" s="53">
        <v>6</v>
      </c>
      <c r="H12" s="53">
        <v>1</v>
      </c>
      <c r="I12" s="53">
        <v>10</v>
      </c>
      <c r="J12" s="53" t="s">
        <v>38</v>
      </c>
      <c r="K12" s="53">
        <v>1</v>
      </c>
    </row>
    <row r="13" spans="1:16" s="3" customFormat="1" ht="14.1" customHeight="1" x14ac:dyDescent="0.2">
      <c r="A13" s="12" t="s">
        <v>89</v>
      </c>
      <c r="B13" s="14">
        <f t="shared" si="0"/>
        <v>227</v>
      </c>
      <c r="C13" s="53">
        <v>80</v>
      </c>
      <c r="D13" s="53">
        <v>15</v>
      </c>
      <c r="E13" s="53">
        <v>1</v>
      </c>
      <c r="F13" s="53">
        <v>18</v>
      </c>
      <c r="G13" s="53">
        <v>12</v>
      </c>
      <c r="H13" s="53">
        <v>3</v>
      </c>
      <c r="I13" s="53">
        <v>78</v>
      </c>
      <c r="J13" s="53">
        <v>6</v>
      </c>
      <c r="K13" s="53">
        <v>14</v>
      </c>
    </row>
    <row r="14" spans="1:16" s="3" customFormat="1" ht="14.1" customHeight="1" x14ac:dyDescent="0.2">
      <c r="A14" s="12" t="s">
        <v>90</v>
      </c>
      <c r="B14" s="14">
        <f t="shared" si="0"/>
        <v>4</v>
      </c>
      <c r="C14" s="53">
        <v>2</v>
      </c>
      <c r="D14" s="53">
        <v>1</v>
      </c>
      <c r="E14" s="53" t="s">
        <v>38</v>
      </c>
      <c r="F14" s="53" t="s">
        <v>38</v>
      </c>
      <c r="G14" s="53" t="s">
        <v>38</v>
      </c>
      <c r="H14" s="53" t="s">
        <v>38</v>
      </c>
      <c r="I14" s="53">
        <v>1</v>
      </c>
      <c r="J14" s="53" t="s">
        <v>38</v>
      </c>
      <c r="K14" s="53" t="s">
        <v>38</v>
      </c>
    </row>
    <row r="15" spans="1:16" s="3" customFormat="1" ht="14.1" customHeight="1" x14ac:dyDescent="0.2">
      <c r="A15" s="12" t="s">
        <v>91</v>
      </c>
      <c r="B15" s="14">
        <f t="shared" si="0"/>
        <v>17</v>
      </c>
      <c r="C15" s="53">
        <v>7</v>
      </c>
      <c r="D15" s="53">
        <v>3</v>
      </c>
      <c r="E15" s="53">
        <v>1</v>
      </c>
      <c r="F15" s="53" t="s">
        <v>38</v>
      </c>
      <c r="G15" s="53">
        <v>2</v>
      </c>
      <c r="H15" s="53" t="s">
        <v>38</v>
      </c>
      <c r="I15" s="53">
        <v>3</v>
      </c>
      <c r="J15" s="53">
        <v>1</v>
      </c>
      <c r="K15" s="53" t="s">
        <v>38</v>
      </c>
    </row>
    <row r="16" spans="1:16" s="3" customFormat="1" ht="14.1" customHeight="1" x14ac:dyDescent="0.2">
      <c r="A16" s="12" t="s">
        <v>398</v>
      </c>
      <c r="B16" s="14">
        <f t="shared" si="0"/>
        <v>26</v>
      </c>
      <c r="C16" s="53">
        <v>7</v>
      </c>
      <c r="D16" s="53">
        <v>2</v>
      </c>
      <c r="E16" s="53">
        <v>1</v>
      </c>
      <c r="F16" s="53">
        <v>2</v>
      </c>
      <c r="G16" s="53">
        <v>4</v>
      </c>
      <c r="H16" s="53">
        <v>1</v>
      </c>
      <c r="I16" s="53">
        <v>8</v>
      </c>
      <c r="J16" s="53" t="s">
        <v>38</v>
      </c>
      <c r="K16" s="53">
        <v>1</v>
      </c>
    </row>
    <row r="17" spans="1:11" s="3" customFormat="1" ht="14.1" customHeight="1" x14ac:dyDescent="0.2">
      <c r="A17" s="12" t="s">
        <v>92</v>
      </c>
      <c r="B17" s="14">
        <f t="shared" si="0"/>
        <v>6</v>
      </c>
      <c r="C17" s="53">
        <v>2</v>
      </c>
      <c r="D17" s="53">
        <v>1</v>
      </c>
      <c r="E17" s="53" t="s">
        <v>38</v>
      </c>
      <c r="F17" s="53" t="s">
        <v>38</v>
      </c>
      <c r="G17" s="53" t="s">
        <v>38</v>
      </c>
      <c r="H17" s="53" t="s">
        <v>38</v>
      </c>
      <c r="I17" s="53">
        <v>2</v>
      </c>
      <c r="J17" s="53" t="s">
        <v>38</v>
      </c>
      <c r="K17" s="53">
        <v>1</v>
      </c>
    </row>
    <row r="18" spans="1:11" s="3" customFormat="1" ht="14.1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1:11" s="3" customFormat="1" ht="14.1" customHeight="1" x14ac:dyDescent="0.2">
      <c r="A19" s="87" t="s">
        <v>454</v>
      </c>
    </row>
    <row r="20" spans="1:11" s="3" customFormat="1" ht="14.1" customHeight="1" x14ac:dyDescent="0.2">
      <c r="A20" s="50"/>
      <c r="G20" s="53"/>
    </row>
    <row r="22" spans="1:11" x14ac:dyDescent="0.2">
      <c r="A22" s="28"/>
      <c r="B22" s="14"/>
    </row>
    <row r="23" spans="1:11" x14ac:dyDescent="0.2">
      <c r="A23" s="143"/>
    </row>
  </sheetData>
  <phoneticPr fontId="1" type="noConversion"/>
  <hyperlinks>
    <hyperlink ref="N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6"/>
  <sheetViews>
    <sheetView zoomScaleNormal="100" workbookViewId="0"/>
  </sheetViews>
  <sheetFormatPr baseColWidth="10" defaultRowHeight="12.75" x14ac:dyDescent="0.2"/>
  <cols>
    <col min="1" max="1" width="27.7109375" style="35" customWidth="1"/>
    <col min="2" max="2" width="8.5703125" style="35" customWidth="1"/>
    <col min="3" max="3" width="6.28515625" style="35" customWidth="1"/>
    <col min="4" max="4" width="8.140625" style="35" customWidth="1"/>
    <col min="5" max="5" width="7.7109375" style="35" customWidth="1"/>
    <col min="6" max="6" width="1.7109375" style="35" customWidth="1"/>
    <col min="7" max="7" width="8.5703125" style="35" customWidth="1"/>
    <col min="8" max="8" width="7.28515625" style="35" customWidth="1"/>
    <col min="9" max="9" width="8.28515625" style="35" customWidth="1"/>
    <col min="10" max="10" width="7.7109375" style="35" customWidth="1"/>
    <col min="11" max="16384" width="11.42578125" style="35"/>
  </cols>
  <sheetData>
    <row r="1" spans="1:14" s="3" customFormat="1" ht="14.1" customHeight="1" thickBot="1" x14ac:dyDescent="0.25">
      <c r="A1" s="1" t="s">
        <v>409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4.1" customHeight="1" x14ac:dyDescent="0.2">
      <c r="M2" s="159" t="s">
        <v>498</v>
      </c>
    </row>
    <row r="3" spans="1:14" s="3" customFormat="1" ht="14.1" customHeight="1" x14ac:dyDescent="0.2">
      <c r="A3" s="4" t="s">
        <v>408</v>
      </c>
    </row>
    <row r="4" spans="1:14" s="3" customFormat="1" ht="14.1" customHeight="1" x14ac:dyDescent="0.2"/>
    <row r="5" spans="1:14" s="3" customFormat="1" ht="14.1" customHeight="1" x14ac:dyDescent="0.2">
      <c r="A5" s="4" t="s">
        <v>389</v>
      </c>
      <c r="B5" s="13"/>
      <c r="C5" s="13"/>
      <c r="D5" s="13"/>
      <c r="E5" s="13"/>
      <c r="F5" s="13"/>
      <c r="G5" s="13"/>
      <c r="H5" s="13"/>
      <c r="I5" s="13"/>
      <c r="J5" s="13"/>
    </row>
    <row r="6" spans="1:14" s="3" customFormat="1" ht="14.1" customHeight="1" x14ac:dyDescent="0.2">
      <c r="A6" s="4"/>
      <c r="B6" s="13"/>
      <c r="C6" s="13"/>
      <c r="D6" s="13"/>
      <c r="E6" s="13"/>
      <c r="F6" s="13"/>
      <c r="G6" s="13"/>
      <c r="H6" s="13"/>
      <c r="I6" s="13"/>
      <c r="J6" s="13"/>
    </row>
    <row r="7" spans="1:14" s="3" customFormat="1" ht="14.1" customHeight="1" x14ac:dyDescent="0.2">
      <c r="A7" s="90" t="s">
        <v>479</v>
      </c>
      <c r="B7" s="36"/>
      <c r="C7" s="36"/>
      <c r="D7" s="36"/>
      <c r="E7" s="36"/>
      <c r="F7" s="36"/>
      <c r="G7" s="36"/>
      <c r="H7" s="36"/>
      <c r="I7" s="36"/>
      <c r="J7" s="36"/>
    </row>
    <row r="8" spans="1:14" s="3" customFormat="1" ht="9.9499999999999993" customHeight="1" x14ac:dyDescent="0.2">
      <c r="A8" s="12"/>
    </row>
    <row r="9" spans="1:14" s="3" customFormat="1" ht="14.1" customHeight="1" x14ac:dyDescent="0.2">
      <c r="A9" s="102"/>
      <c r="B9" s="103" t="s">
        <v>117</v>
      </c>
      <c r="C9" s="104"/>
      <c r="D9" s="104"/>
      <c r="E9" s="105"/>
      <c r="F9" s="106"/>
      <c r="G9" s="103" t="s">
        <v>100</v>
      </c>
      <c r="H9" s="104"/>
      <c r="I9" s="104"/>
      <c r="J9" s="105"/>
    </row>
    <row r="10" spans="1:14" s="3" customFormat="1" ht="14.1" customHeight="1" x14ac:dyDescent="0.2">
      <c r="A10" s="107"/>
      <c r="B10" s="126" t="s">
        <v>159</v>
      </c>
      <c r="C10" s="126" t="s">
        <v>152</v>
      </c>
      <c r="D10" s="160" t="s">
        <v>145</v>
      </c>
      <c r="E10" s="161"/>
      <c r="F10" s="127"/>
      <c r="G10" s="126" t="s">
        <v>159</v>
      </c>
      <c r="H10" s="126" t="s">
        <v>152</v>
      </c>
      <c r="I10" s="160" t="s">
        <v>145</v>
      </c>
      <c r="J10" s="161"/>
      <c r="M10" s="155" t="s">
        <v>442</v>
      </c>
      <c r="N10" s="155"/>
    </row>
    <row r="11" spans="1:14" s="3" customFormat="1" ht="12" customHeight="1" x14ac:dyDescent="0.2">
      <c r="A11" s="108"/>
      <c r="B11" s="108" t="s">
        <v>160</v>
      </c>
      <c r="C11" s="128" t="s">
        <v>161</v>
      </c>
      <c r="D11" s="108" t="s">
        <v>162</v>
      </c>
      <c r="E11" s="128" t="s">
        <v>163</v>
      </c>
      <c r="F11" s="108"/>
      <c r="G11" s="108" t="s">
        <v>160</v>
      </c>
      <c r="H11" s="128" t="s">
        <v>161</v>
      </c>
      <c r="I11" s="108" t="s">
        <v>162</v>
      </c>
      <c r="J11" s="128" t="s">
        <v>163</v>
      </c>
      <c r="M11" s="155" t="s">
        <v>443</v>
      </c>
      <c r="N11" s="155" t="s">
        <v>444</v>
      </c>
    </row>
    <row r="12" spans="1:14" s="3" customFormat="1" ht="14.1" customHeight="1" x14ac:dyDescent="0.2">
      <c r="B12" s="14"/>
      <c r="C12" s="14"/>
      <c r="D12" s="65"/>
      <c r="E12" s="65"/>
      <c r="F12" s="14"/>
      <c r="G12" s="14"/>
      <c r="H12" s="14"/>
      <c r="I12" s="65"/>
      <c r="J12" s="65"/>
      <c r="M12" s="155">
        <v>259612.92862799997</v>
      </c>
      <c r="N12" s="155">
        <v>38162986.108558998</v>
      </c>
    </row>
    <row r="13" spans="1:14" s="3" customFormat="1" ht="14.1" customHeight="1" x14ac:dyDescent="0.2">
      <c r="A13" s="28" t="s">
        <v>438</v>
      </c>
      <c r="B13" s="145">
        <f>B15+B19+B22+B27</f>
        <v>101.3491679</v>
      </c>
      <c r="C13" s="145" t="s">
        <v>277</v>
      </c>
      <c r="D13" s="145">
        <f>B13*1000000/$M$12</f>
        <v>390.3856731465923</v>
      </c>
      <c r="E13" s="145" t="s">
        <v>277</v>
      </c>
      <c r="F13" s="145"/>
      <c r="G13" s="145">
        <f>G15+G19+G22+G26+G27</f>
        <v>27359.55198959</v>
      </c>
      <c r="H13" s="145" t="s">
        <v>277</v>
      </c>
      <c r="I13" s="145">
        <f>G13*1000000/$N$12</f>
        <v>716.91329163191301</v>
      </c>
      <c r="J13" s="145" t="s">
        <v>277</v>
      </c>
    </row>
    <row r="14" spans="1:14" s="3" customFormat="1" ht="9.9499999999999993" customHeight="1" x14ac:dyDescent="0.2">
      <c r="A14" s="12"/>
      <c r="B14" s="145"/>
      <c r="C14" s="145"/>
      <c r="D14" s="145"/>
      <c r="E14" s="145"/>
      <c r="F14" s="145"/>
      <c r="G14" s="145"/>
      <c r="H14" s="145"/>
      <c r="I14" s="145"/>
      <c r="J14" s="145"/>
    </row>
    <row r="15" spans="1:14" s="3" customFormat="1" ht="14.1" customHeight="1" x14ac:dyDescent="0.2">
      <c r="A15" s="12" t="s">
        <v>151</v>
      </c>
      <c r="B15" s="145">
        <v>24</v>
      </c>
      <c r="C15" s="145" t="s">
        <v>277</v>
      </c>
      <c r="D15" s="145">
        <f>B15*1000000/$M$12</f>
        <v>92.445318986365507</v>
      </c>
      <c r="E15" s="145" t="s">
        <v>277</v>
      </c>
      <c r="F15" s="145"/>
      <c r="G15" s="145">
        <f>SUM(G16:G18)</f>
        <v>8271.596646</v>
      </c>
      <c r="H15" s="145" t="s">
        <v>277</v>
      </c>
      <c r="I15" s="145">
        <f t="shared" ref="I15:I20" si="0">G15*1000000/$N$12</f>
        <v>216.7439576785342</v>
      </c>
      <c r="J15" s="145" t="s">
        <v>277</v>
      </c>
    </row>
    <row r="16" spans="1:14" s="3" customFormat="1" ht="14.1" customHeight="1" x14ac:dyDescent="0.2">
      <c r="A16" s="98" t="s">
        <v>146</v>
      </c>
      <c r="B16" s="145">
        <f>(4383070+1066050)/1000000</f>
        <v>5.4491199999999997</v>
      </c>
      <c r="C16" s="145" t="s">
        <v>277</v>
      </c>
      <c r="D16" s="145">
        <f>B16*1000000/$M$12</f>
        <v>20.989401524791003</v>
      </c>
      <c r="E16" s="145" t="s">
        <v>277</v>
      </c>
      <c r="F16" s="145"/>
      <c r="G16" s="145">
        <f>(941009529+580207117)/1000000</f>
        <v>1521.2166460000001</v>
      </c>
      <c r="H16" s="145" t="s">
        <v>277</v>
      </c>
      <c r="I16" s="145">
        <f t="shared" si="0"/>
        <v>39.86104865255367</v>
      </c>
      <c r="J16" s="145" t="s">
        <v>277</v>
      </c>
    </row>
    <row r="17" spans="1:14" s="3" customFormat="1" ht="14.1" customHeight="1" x14ac:dyDescent="0.2">
      <c r="A17" s="98" t="s">
        <v>147</v>
      </c>
      <c r="B17" s="145">
        <v>11</v>
      </c>
      <c r="C17" s="145">
        <f>B17-8</f>
        <v>3</v>
      </c>
      <c r="D17" s="145">
        <f>B17*1000000/$M$12</f>
        <v>42.370771202084192</v>
      </c>
      <c r="E17" s="145">
        <f>C17*1000000/$M$12</f>
        <v>11.555664873295688</v>
      </c>
      <c r="F17" s="145"/>
      <c r="G17" s="145">
        <v>1667</v>
      </c>
      <c r="H17" s="145">
        <f>G17-1127</f>
        <v>540</v>
      </c>
      <c r="I17" s="145">
        <f t="shared" si="0"/>
        <v>43.681068228204865</v>
      </c>
      <c r="J17" s="145">
        <f>H17*1000000/$N$12</f>
        <v>14.149836138710635</v>
      </c>
    </row>
    <row r="18" spans="1:14" s="3" customFormat="1" ht="14.1" customHeight="1" x14ac:dyDescent="0.2">
      <c r="A18" s="98" t="s">
        <v>148</v>
      </c>
      <c r="B18" s="145" t="s">
        <v>277</v>
      </c>
      <c r="C18" s="145" t="s">
        <v>277</v>
      </c>
      <c r="D18" s="145" t="s">
        <v>277</v>
      </c>
      <c r="E18" s="145" t="s">
        <v>277</v>
      </c>
      <c r="F18" s="145"/>
      <c r="G18" s="145">
        <v>5083.38</v>
      </c>
      <c r="H18" s="145" t="s">
        <v>277</v>
      </c>
      <c r="I18" s="145">
        <f t="shared" si="0"/>
        <v>133.20184079777567</v>
      </c>
      <c r="J18" s="145" t="s">
        <v>277</v>
      </c>
    </row>
    <row r="19" spans="1:14" s="3" customFormat="1" ht="14.1" customHeight="1" x14ac:dyDescent="0.2">
      <c r="A19" s="12" t="s">
        <v>314</v>
      </c>
      <c r="B19" s="145">
        <f>B20+B21</f>
        <v>65.855999999999995</v>
      </c>
      <c r="C19" s="145">
        <f>C20+C21</f>
        <v>31.264461600000004</v>
      </c>
      <c r="D19" s="145">
        <f t="shared" ref="D19:E25" si="1">B19*1000000/$M$12</f>
        <v>253.66995529858693</v>
      </c>
      <c r="E19" s="145">
        <f t="shared" si="1"/>
        <v>120.42721356454066</v>
      </c>
      <c r="F19" s="145"/>
      <c r="G19" s="145">
        <f>G20+G21</f>
        <v>8434.2434429999994</v>
      </c>
      <c r="H19" s="145">
        <f>H20+H21</f>
        <v>3122.163442999999</v>
      </c>
      <c r="I19" s="145">
        <f t="shared" si="0"/>
        <v>221.00585680082332</v>
      </c>
      <c r="J19" s="145">
        <f>H19*1000000/$N$12</f>
        <v>81.811298364301123</v>
      </c>
    </row>
    <row r="20" spans="1:14" s="3" customFormat="1" ht="14.1" customHeight="1" x14ac:dyDescent="0.2">
      <c r="A20" s="98" t="s">
        <v>149</v>
      </c>
      <c r="B20" s="145">
        <v>39.4</v>
      </c>
      <c r="C20" s="145">
        <f>B20-26.4</f>
        <v>13</v>
      </c>
      <c r="D20" s="145">
        <f t="shared" si="1"/>
        <v>151.76439866928339</v>
      </c>
      <c r="E20" s="145">
        <f t="shared" si="1"/>
        <v>50.074547784281322</v>
      </c>
      <c r="F20" s="145"/>
      <c r="G20" s="145">
        <f>4651603443/1000000</f>
        <v>4651.603443</v>
      </c>
      <c r="H20" s="145">
        <f>G20-3582.57</f>
        <v>1069.0334429999998</v>
      </c>
      <c r="I20" s="145">
        <f t="shared" si="0"/>
        <v>121.88782685317076</v>
      </c>
      <c r="J20" s="145">
        <f>H20*1000000/$N$12</f>
        <v>28.012311194910463</v>
      </c>
    </row>
    <row r="21" spans="1:14" s="3" customFormat="1" ht="14.1" customHeight="1" x14ac:dyDescent="0.2">
      <c r="A21" s="98" t="s">
        <v>150</v>
      </c>
      <c r="B21" s="145">
        <f>24.8+1.62+0.036</f>
        <v>26.456000000000003</v>
      </c>
      <c r="C21" s="145">
        <f>B21-7.51-0.68-0.0015384</f>
        <v>18.264461600000004</v>
      </c>
      <c r="D21" s="145">
        <f t="shared" si="1"/>
        <v>101.9055566293036</v>
      </c>
      <c r="E21" s="145">
        <f t="shared" si="1"/>
        <v>70.352665780259343</v>
      </c>
      <c r="F21" s="145"/>
      <c r="G21" s="145">
        <f>3517.27+271.31-5.94</f>
        <v>3782.64</v>
      </c>
      <c r="H21" s="145">
        <f>G21-148.11-3.51-1577.89</f>
        <v>2053.1299999999992</v>
      </c>
      <c r="I21" s="145">
        <f>G21*1000000/$N$12</f>
        <v>99.118029947652573</v>
      </c>
      <c r="J21" s="145">
        <f>H21*1000000/$N$12</f>
        <v>53.798987169390657</v>
      </c>
    </row>
    <row r="22" spans="1:14" s="3" customFormat="1" ht="14.1" customHeight="1" x14ac:dyDescent="0.2">
      <c r="A22" s="12" t="s">
        <v>312</v>
      </c>
      <c r="B22" s="145">
        <f>B23+B24+B25</f>
        <v>10.291</v>
      </c>
      <c r="C22" s="145">
        <f>C23+C24+C25</f>
        <v>6.431</v>
      </c>
      <c r="D22" s="145">
        <f t="shared" si="1"/>
        <v>39.639782403695314</v>
      </c>
      <c r="E22" s="145">
        <f t="shared" si="1"/>
        <v>24.77149360005486</v>
      </c>
      <c r="F22" s="145"/>
      <c r="G22" s="145">
        <f>G23+G24+G25</f>
        <v>3069.2649999999999</v>
      </c>
      <c r="H22" s="145">
        <f>H23+H24+H25</f>
        <v>2257.415</v>
      </c>
      <c r="I22" s="145">
        <f t="shared" ref="I22:I26" si="2">G22*1000000/$N$12</f>
        <v>80.425179289406842</v>
      </c>
      <c r="J22" s="145">
        <f t="shared" ref="J22:J26" si="3">H22*1000000/$N$12</f>
        <v>59.151948790865674</v>
      </c>
    </row>
    <row r="23" spans="1:14" s="3" customFormat="1" ht="14.1" customHeight="1" x14ac:dyDescent="0.2">
      <c r="A23" s="98" t="s">
        <v>313</v>
      </c>
      <c r="B23" s="145">
        <v>8.0510000000000002</v>
      </c>
      <c r="C23" s="145">
        <f>B23-2.59</f>
        <v>5.4610000000000003</v>
      </c>
      <c r="D23" s="145">
        <f t="shared" si="1"/>
        <v>31.01155263163453</v>
      </c>
      <c r="E23" s="145">
        <f t="shared" si="1"/>
        <v>21.035161957689251</v>
      </c>
      <c r="F23" s="145"/>
      <c r="G23" s="145">
        <v>1403.7149999999999</v>
      </c>
      <c r="H23" s="145">
        <f>G23-608.69</f>
        <v>795.02499999999986</v>
      </c>
      <c r="I23" s="145">
        <f t="shared" si="2"/>
        <v>36.78210599157444</v>
      </c>
      <c r="J23" s="145">
        <f t="shared" si="3"/>
        <v>20.832358289219297</v>
      </c>
    </row>
    <row r="24" spans="1:14" s="3" customFormat="1" ht="14.1" customHeight="1" x14ac:dyDescent="0.2">
      <c r="A24" s="98" t="s">
        <v>470</v>
      </c>
      <c r="B24" s="145">
        <v>0.62</v>
      </c>
      <c r="C24" s="145">
        <f>B24-0.31</f>
        <v>0.31</v>
      </c>
      <c r="D24" s="145">
        <f t="shared" si="1"/>
        <v>2.388170740481109</v>
      </c>
      <c r="E24" s="145">
        <f t="shared" si="1"/>
        <v>1.1940853702405545</v>
      </c>
      <c r="F24" s="145"/>
      <c r="G24" s="145">
        <v>1401.45</v>
      </c>
      <c r="H24" s="145">
        <f>G24-51.05</f>
        <v>1350.4</v>
      </c>
      <c r="I24" s="145">
        <f t="shared" si="2"/>
        <v>36.722755289992627</v>
      </c>
      <c r="J24" s="145">
        <f t="shared" si="3"/>
        <v>35.38507170687933</v>
      </c>
    </row>
    <row r="25" spans="1:14" s="3" customFormat="1" ht="14.1" customHeight="1" x14ac:dyDescent="0.2">
      <c r="A25" s="98" t="s">
        <v>471</v>
      </c>
      <c r="B25" s="145">
        <v>1.62</v>
      </c>
      <c r="C25" s="145">
        <f>B25-0.96</f>
        <v>0.66000000000000014</v>
      </c>
      <c r="D25" s="145">
        <f t="shared" si="1"/>
        <v>6.2400590315796718</v>
      </c>
      <c r="E25" s="145">
        <f t="shared" si="1"/>
        <v>2.5422462721250523</v>
      </c>
      <c r="F25" s="145"/>
      <c r="G25" s="145">
        <v>264.10000000000002</v>
      </c>
      <c r="H25" s="145">
        <f>G25-152.11</f>
        <v>111.99000000000001</v>
      </c>
      <c r="I25" s="145">
        <f t="shared" si="2"/>
        <v>6.9203180078397759</v>
      </c>
      <c r="J25" s="145">
        <f t="shared" si="3"/>
        <v>2.9345187947670448</v>
      </c>
    </row>
    <row r="26" spans="1:14" s="3" customFormat="1" ht="14.1" customHeight="1" x14ac:dyDescent="0.2">
      <c r="A26" s="12" t="s">
        <v>326</v>
      </c>
      <c r="B26" s="145" t="s">
        <v>277</v>
      </c>
      <c r="C26" s="145" t="s">
        <v>277</v>
      </c>
      <c r="D26" s="145" t="s">
        <v>277</v>
      </c>
      <c r="E26" s="145" t="s">
        <v>277</v>
      </c>
      <c r="F26" s="145"/>
      <c r="G26" s="145">
        <v>6564.6715130000002</v>
      </c>
      <c r="H26" s="145">
        <f>G26-6309.84</f>
        <v>254.83151300000009</v>
      </c>
      <c r="I26" s="145">
        <f t="shared" si="2"/>
        <v>172.01671521002152</v>
      </c>
      <c r="J26" s="145">
        <f t="shared" si="3"/>
        <v>6.6774521332031664</v>
      </c>
    </row>
    <row r="27" spans="1:14" s="3" customFormat="1" ht="14.1" customHeight="1" x14ac:dyDescent="0.2">
      <c r="A27" s="12" t="s">
        <v>439</v>
      </c>
      <c r="B27" s="145">
        <v>1.2021679000000001</v>
      </c>
      <c r="C27" s="145">
        <v>0.15466415000000011</v>
      </c>
      <c r="D27" s="145">
        <f t="shared" ref="D27:E29" si="4">B27*1000000/$M$12</f>
        <v>4.6306164579445488</v>
      </c>
      <c r="E27" s="145">
        <f t="shared" si="4"/>
        <v>0.59574902843771227</v>
      </c>
      <c r="F27" s="145"/>
      <c r="G27" s="145">
        <v>1019.77538759</v>
      </c>
      <c r="H27" s="145">
        <v>179.43479582000009</v>
      </c>
      <c r="I27" s="145">
        <f>G27*1000000/$N$12</f>
        <v>26.721582653127086</v>
      </c>
      <c r="J27" s="145">
        <f>H27*1000000/$N$12</f>
        <v>4.7018017748814831</v>
      </c>
    </row>
    <row r="28" spans="1:14" s="3" customFormat="1" ht="14.1" customHeight="1" x14ac:dyDescent="0.2">
      <c r="A28" s="98" t="s">
        <v>440</v>
      </c>
      <c r="B28" s="145">
        <v>0.26785829999999999</v>
      </c>
      <c r="C28" s="145">
        <v>1.1026729999999985E-2</v>
      </c>
      <c r="D28" s="145">
        <f t="shared" si="4"/>
        <v>1.0317602494435663</v>
      </c>
      <c r="E28" s="145">
        <f t="shared" si="4"/>
        <v>4.24737321761052E-2</v>
      </c>
      <c r="F28" s="145"/>
      <c r="G28" s="145">
        <v>335.05654779000002</v>
      </c>
      <c r="H28" s="145">
        <v>39.341894840000009</v>
      </c>
      <c r="I28" s="145">
        <f t="shared" ref="I28:I29" si="5">G28*1000000/$N$12</f>
        <v>8.77962083042698</v>
      </c>
      <c r="J28" s="145">
        <f t="shared" ref="J28:J29" si="6">H28*1000000/$N$12</f>
        <v>1.0308914173562695</v>
      </c>
    </row>
    <row r="29" spans="1:14" s="3" customFormat="1" ht="14.1" customHeight="1" x14ac:dyDescent="0.2">
      <c r="A29" s="98" t="s">
        <v>441</v>
      </c>
      <c r="B29" s="145">
        <v>0.93430999999999997</v>
      </c>
      <c r="C29" s="145">
        <v>0.14363799999999993</v>
      </c>
      <c r="D29" s="145">
        <f t="shared" si="4"/>
        <v>3.5988577492562985</v>
      </c>
      <c r="E29" s="145">
        <f t="shared" si="4"/>
        <v>0.55327753035681515</v>
      </c>
      <c r="F29" s="145"/>
      <c r="G29" s="145">
        <v>503.03563059999999</v>
      </c>
      <c r="H29" s="145">
        <v>105.15018742000001</v>
      </c>
      <c r="I29" s="145">
        <f t="shared" si="5"/>
        <v>13.181243972079578</v>
      </c>
      <c r="J29" s="145">
        <f t="shared" si="6"/>
        <v>2.755292448051319</v>
      </c>
    </row>
    <row r="30" spans="1:14" s="3" customFormat="1" ht="9.9499999999999993" customHeight="1" x14ac:dyDescent="0.2">
      <c r="A30" s="98"/>
      <c r="B30" s="145"/>
      <c r="C30" s="145"/>
      <c r="D30" s="145"/>
      <c r="E30" s="145"/>
      <c r="F30" s="145"/>
      <c r="G30" s="145"/>
      <c r="H30" s="145"/>
      <c r="I30" s="145"/>
      <c r="J30" s="145"/>
    </row>
    <row r="31" spans="1:14" s="3" customFormat="1" ht="14.1" customHeight="1" x14ac:dyDescent="0.2">
      <c r="A31" s="28" t="s">
        <v>335</v>
      </c>
      <c r="B31" s="145">
        <v>134.605673</v>
      </c>
      <c r="C31" s="145" t="s">
        <v>277</v>
      </c>
      <c r="D31" s="145">
        <v>512.36191552855553</v>
      </c>
      <c r="E31" s="145" t="s">
        <v>277</v>
      </c>
      <c r="F31" s="145"/>
      <c r="G31" s="145">
        <v>27861.294643999998</v>
      </c>
      <c r="H31" s="145" t="s">
        <v>277</v>
      </c>
      <c r="I31" s="145">
        <v>726.37665885339641</v>
      </c>
      <c r="J31" s="145" t="s">
        <v>277</v>
      </c>
      <c r="K31" s="12"/>
      <c r="L31" s="12"/>
      <c r="M31" s="12"/>
      <c r="N31" s="12"/>
    </row>
    <row r="32" spans="1:14" s="3" customFormat="1" ht="9.9499999999999993" customHeight="1" x14ac:dyDescent="0.2">
      <c r="A32" s="12"/>
      <c r="B32" s="145"/>
      <c r="C32" s="145"/>
      <c r="D32" s="145"/>
      <c r="E32" s="145"/>
      <c r="F32" s="145"/>
      <c r="G32" s="145"/>
      <c r="H32" s="145"/>
      <c r="I32" s="145"/>
      <c r="J32" s="145"/>
      <c r="K32" s="12"/>
      <c r="L32" s="12"/>
    </row>
    <row r="33" spans="1:14" s="3" customFormat="1" ht="14.1" customHeight="1" x14ac:dyDescent="0.2">
      <c r="A33" s="12" t="s">
        <v>151</v>
      </c>
      <c r="B33" s="145">
        <v>56.846804000000006</v>
      </c>
      <c r="C33" s="145" t="s">
        <v>277</v>
      </c>
      <c r="D33" s="145">
        <v>216.38120251526365</v>
      </c>
      <c r="E33" s="145" t="s">
        <v>277</v>
      </c>
      <c r="F33" s="145"/>
      <c r="G33" s="145">
        <v>11905.31164</v>
      </c>
      <c r="H33" s="145" t="s">
        <v>277</v>
      </c>
      <c r="I33" s="145">
        <v>310.38545057467257</v>
      </c>
      <c r="J33" s="145" t="s">
        <v>277</v>
      </c>
      <c r="K33" s="12"/>
      <c r="L33" s="12"/>
      <c r="N33" s="12"/>
    </row>
    <row r="34" spans="1:14" s="91" customFormat="1" ht="14.1" customHeight="1" x14ac:dyDescent="0.15">
      <c r="A34" s="98" t="s">
        <v>146</v>
      </c>
      <c r="B34" s="145">
        <v>6.5968039999999997</v>
      </c>
      <c r="C34" s="145">
        <v>1</v>
      </c>
      <c r="D34" s="145">
        <v>25.110019945492471</v>
      </c>
      <c r="E34" s="145">
        <v>3.8063916929307693</v>
      </c>
      <c r="F34" s="145"/>
      <c r="G34" s="145">
        <v>1185.2551510000001</v>
      </c>
      <c r="H34" s="145">
        <v>551.84540400000003</v>
      </c>
      <c r="I34" s="145">
        <v>30.900993204835295</v>
      </c>
      <c r="J34" s="145">
        <v>14.387257515595971</v>
      </c>
      <c r="K34" s="98"/>
      <c r="L34" s="98"/>
    </row>
    <row r="35" spans="1:14" s="91" customFormat="1" ht="14.1" customHeight="1" x14ac:dyDescent="0.15">
      <c r="A35" s="98" t="s">
        <v>147</v>
      </c>
      <c r="B35" s="145">
        <v>11.3</v>
      </c>
      <c r="C35" s="145">
        <v>3.5000000000000009</v>
      </c>
      <c r="D35" s="145">
        <v>43.012226130117696</v>
      </c>
      <c r="E35" s="145">
        <v>13.322370925257696</v>
      </c>
      <c r="F35" s="145"/>
      <c r="G35" s="145">
        <v>1784.2</v>
      </c>
      <c r="H35" s="145">
        <v>577.83999999999992</v>
      </c>
      <c r="I35" s="145">
        <v>46.516188543497108</v>
      </c>
      <c r="J35" s="145">
        <v>15.064967149408341</v>
      </c>
      <c r="K35" s="98"/>
      <c r="L35" s="98"/>
    </row>
    <row r="36" spans="1:14" ht="14.1" customHeight="1" x14ac:dyDescent="0.2">
      <c r="A36" s="98" t="s">
        <v>148</v>
      </c>
      <c r="B36" s="145">
        <v>38.950000000000003</v>
      </c>
      <c r="C36" s="145" t="s">
        <v>277</v>
      </c>
      <c r="D36" s="145">
        <v>148.25895643965347</v>
      </c>
      <c r="E36" s="145" t="s">
        <v>277</v>
      </c>
      <c r="F36" s="145"/>
      <c r="G36" s="145">
        <v>8935.8564889999998</v>
      </c>
      <c r="H36" s="145" t="s">
        <v>277</v>
      </c>
      <c r="I36" s="145">
        <v>232.96826882634014</v>
      </c>
      <c r="J36" s="145" t="s">
        <v>277</v>
      </c>
      <c r="K36" s="98"/>
      <c r="L36" s="98"/>
    </row>
    <row r="37" spans="1:14" ht="14.1" customHeight="1" x14ac:dyDescent="0.2">
      <c r="A37" s="12" t="s">
        <v>314</v>
      </c>
      <c r="B37" s="145">
        <f>B38+B39</f>
        <v>66.87</v>
      </c>
      <c r="C37" s="145">
        <f>C38+C39</f>
        <v>37.410499999999999</v>
      </c>
      <c r="D37" s="145">
        <v>254.51388191050413</v>
      </c>
      <c r="E37" s="145">
        <v>142.36376924131</v>
      </c>
      <c r="F37" s="145"/>
      <c r="G37" s="145">
        <f>G38+G39</f>
        <v>8518.9183649999995</v>
      </c>
      <c r="H37" s="145">
        <f>H38+H39</f>
        <v>3427.5583649999999</v>
      </c>
      <c r="I37" s="145">
        <v>222.09836257645662</v>
      </c>
      <c r="J37" s="145">
        <v>89.360623021800791</v>
      </c>
      <c r="K37" s="12"/>
      <c r="L37" s="12"/>
    </row>
    <row r="38" spans="1:14" ht="14.1" customHeight="1" x14ac:dyDescent="0.2">
      <c r="A38" s="98" t="s">
        <v>149</v>
      </c>
      <c r="B38" s="145">
        <v>39.659999999999997</v>
      </c>
      <c r="C38" s="145">
        <f>B38-18.66</f>
        <v>20.999999999999996</v>
      </c>
      <c r="D38" s="145">
        <v>150.94302212274852</v>
      </c>
      <c r="E38" s="145">
        <v>79.897707029644181</v>
      </c>
      <c r="F38" s="145"/>
      <c r="G38" s="145">
        <f>4661218365/1000000</f>
        <v>4661.2183649999997</v>
      </c>
      <c r="H38" s="145">
        <f>G38-3091.54</f>
        <v>1569.6783649999998</v>
      </c>
      <c r="I38" s="145">
        <v>121.52343476558195</v>
      </c>
      <c r="J38" s="145">
        <v>40.923376585150187</v>
      </c>
      <c r="K38" s="98"/>
      <c r="L38" s="98"/>
    </row>
    <row r="39" spans="1:14" ht="14.1" customHeight="1" x14ac:dyDescent="0.2">
      <c r="A39" s="98" t="s">
        <v>150</v>
      </c>
      <c r="B39" s="145">
        <f>25.32+1.84+0.05</f>
        <v>27.21</v>
      </c>
      <c r="C39" s="145">
        <f>B39-9.98-0.81-0.0095</f>
        <v>16.410500000000003</v>
      </c>
      <c r="D39" s="145">
        <v>103.57085978775559</v>
      </c>
      <c r="E39" s="145">
        <v>62.466062211665836</v>
      </c>
      <c r="F39" s="145"/>
      <c r="G39" s="145">
        <f>3544.99+306.02+6.69</f>
        <v>3857.7</v>
      </c>
      <c r="H39" s="145">
        <f>G39-1831.35-164.01-4.46</f>
        <v>1857.8799999999999</v>
      </c>
      <c r="I39" s="145">
        <v>100.5749278108747</v>
      </c>
      <c r="J39" s="145">
        <v>48.437246436650604</v>
      </c>
      <c r="K39" s="98"/>
      <c r="L39" s="98"/>
    </row>
    <row r="40" spans="1:14" ht="14.1" customHeight="1" x14ac:dyDescent="0.2">
      <c r="A40" s="12" t="s">
        <v>312</v>
      </c>
      <c r="B40" s="145">
        <v>10.894</v>
      </c>
      <c r="C40" s="145">
        <v>7.4790000000000001</v>
      </c>
      <c r="D40" s="145">
        <v>41.4668311027878</v>
      </c>
      <c r="E40" s="145">
        <v>28.468003471429224</v>
      </c>
      <c r="F40" s="145"/>
      <c r="G40" s="145">
        <v>1836.616</v>
      </c>
      <c r="H40" s="145">
        <v>895.47900000000004</v>
      </c>
      <c r="I40" s="145">
        <v>47.882735196728774</v>
      </c>
      <c r="J40" s="145">
        <v>23.346188768491338</v>
      </c>
      <c r="K40" s="12"/>
      <c r="L40" s="12"/>
    </row>
    <row r="41" spans="1:14" ht="14.1" customHeight="1" x14ac:dyDescent="0.2">
      <c r="A41" s="98" t="s">
        <v>313</v>
      </c>
      <c r="B41" s="145">
        <v>8.3339999999999996</v>
      </c>
      <c r="C41" s="145">
        <v>6.0459999999999994</v>
      </c>
      <c r="D41" s="145">
        <v>31.722468368885032</v>
      </c>
      <c r="E41" s="145">
        <v>23.013444175459426</v>
      </c>
      <c r="F41" s="145"/>
      <c r="G41" s="145">
        <v>1459.7429999999999</v>
      </c>
      <c r="H41" s="145">
        <v>729.71999999999991</v>
      </c>
      <c r="I41" s="145">
        <v>38.057213660492152</v>
      </c>
      <c r="J41" s="145">
        <v>19.024657047394186</v>
      </c>
      <c r="K41" s="98"/>
      <c r="L41" s="98"/>
    </row>
    <row r="42" spans="1:14" ht="14.1" customHeight="1" x14ac:dyDescent="0.2">
      <c r="A42" s="98" t="s">
        <v>472</v>
      </c>
      <c r="B42" s="145">
        <v>2.5600000000000005</v>
      </c>
      <c r="C42" s="145">
        <v>1.4330000000000007</v>
      </c>
      <c r="D42" s="145">
        <v>9.7443627339027685</v>
      </c>
      <c r="E42" s="145">
        <v>5.4545592959697977</v>
      </c>
      <c r="F42" s="145"/>
      <c r="G42" s="145">
        <v>376.87300000000005</v>
      </c>
      <c r="H42" s="145">
        <v>165.75900000000013</v>
      </c>
      <c r="I42" s="145">
        <v>9.8255215362366215</v>
      </c>
      <c r="J42" s="145">
        <v>4.321531721097152</v>
      </c>
      <c r="K42" s="98"/>
      <c r="L42" s="98"/>
    </row>
    <row r="43" spans="1:14" ht="14.1" customHeight="1" x14ac:dyDescent="0.2">
      <c r="A43" s="12" t="s">
        <v>326</v>
      </c>
      <c r="B43" s="145" t="s">
        <v>277</v>
      </c>
      <c r="C43" s="145" t="s">
        <v>277</v>
      </c>
      <c r="D43" s="145" t="s">
        <v>277</v>
      </c>
      <c r="E43" s="145" t="s">
        <v>277</v>
      </c>
      <c r="F43" s="145"/>
      <c r="G43" s="145">
        <v>5600.4424980000003</v>
      </c>
      <c r="H43" s="145">
        <v>229.0188820000003</v>
      </c>
      <c r="I43" s="145">
        <v>146.01011050553856</v>
      </c>
      <c r="J43" s="145">
        <v>5.9707911081341383</v>
      </c>
      <c r="K43" s="12"/>
      <c r="L43" s="12"/>
    </row>
    <row r="44" spans="1:14" ht="14.1" customHeight="1" x14ac:dyDescent="0.2">
      <c r="A44" s="42"/>
      <c r="B44" s="64"/>
      <c r="C44" s="64"/>
      <c r="D44" s="64"/>
      <c r="E44" s="64"/>
      <c r="F44" s="64"/>
      <c r="G44" s="64"/>
      <c r="H44" s="64"/>
      <c r="I44" s="64"/>
      <c r="J44" s="64"/>
    </row>
    <row r="45" spans="1:14" ht="14.1" customHeight="1" x14ac:dyDescent="0.2">
      <c r="A45" s="50" t="s">
        <v>427</v>
      </c>
      <c r="B45" s="3"/>
      <c r="C45" s="3"/>
      <c r="D45" s="3"/>
      <c r="E45" s="3"/>
      <c r="F45" s="3"/>
      <c r="G45" s="3"/>
      <c r="H45" s="3"/>
      <c r="I45" s="3"/>
      <c r="J45" s="3"/>
    </row>
    <row r="46" spans="1:14" ht="14.1" customHeight="1" x14ac:dyDescent="0.2">
      <c r="A46" s="38" t="s">
        <v>450</v>
      </c>
      <c r="B46" s="46"/>
      <c r="C46" s="46"/>
      <c r="D46" s="46"/>
      <c r="E46" s="46"/>
      <c r="F46" s="46"/>
      <c r="G46" s="46"/>
      <c r="H46" s="46"/>
      <c r="I46" s="46"/>
      <c r="J46" s="46"/>
    </row>
    <row r="47" spans="1:14" ht="14.1" customHeight="1" x14ac:dyDescent="0.2">
      <c r="A47" s="38" t="s">
        <v>164</v>
      </c>
      <c r="B47" s="46"/>
      <c r="C47" s="46"/>
      <c r="D47" s="46"/>
      <c r="E47" s="46"/>
      <c r="F47" s="46"/>
      <c r="G47" s="46"/>
      <c r="H47" s="46"/>
      <c r="I47" s="46"/>
      <c r="J47" s="46"/>
    </row>
    <row r="48" spans="1:14" ht="14.1" customHeight="1" x14ac:dyDescent="0.2">
      <c r="A48" s="109" t="s">
        <v>315</v>
      </c>
      <c r="B48" s="46"/>
      <c r="C48" s="46"/>
      <c r="D48" s="46"/>
      <c r="E48" s="46"/>
      <c r="F48" s="46"/>
      <c r="G48" s="46"/>
      <c r="H48" s="46"/>
      <c r="I48" s="46"/>
      <c r="J48" s="46"/>
    </row>
    <row r="49" spans="1:10" ht="9.9499999999999993" customHeight="1" x14ac:dyDescent="0.2">
      <c r="A49" s="38" t="s">
        <v>316</v>
      </c>
      <c r="B49" s="46"/>
      <c r="C49" s="46"/>
      <c r="D49" s="46"/>
      <c r="E49" s="46"/>
      <c r="F49" s="46"/>
      <c r="G49" s="46"/>
      <c r="H49" s="46"/>
      <c r="I49" s="46"/>
      <c r="J49" s="46"/>
    </row>
    <row r="50" spans="1:10" ht="14.1" customHeight="1" x14ac:dyDescent="0.2">
      <c r="A50" s="38" t="s">
        <v>165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4.1" customHeight="1" x14ac:dyDescent="0.2">
      <c r="A51" s="38" t="s">
        <v>166</v>
      </c>
      <c r="B51" s="91"/>
      <c r="C51" s="91"/>
      <c r="D51" s="91"/>
      <c r="E51" s="91"/>
      <c r="F51" s="91"/>
      <c r="G51" s="91"/>
      <c r="H51" s="91"/>
      <c r="I51" s="91"/>
      <c r="J51" s="91"/>
    </row>
    <row r="52" spans="1:10" ht="9.9499999999999993" customHeight="1" x14ac:dyDescent="0.2">
      <c r="A52" s="91" t="s">
        <v>221</v>
      </c>
    </row>
    <row r="53" spans="1:10" ht="14.1" customHeight="1" x14ac:dyDescent="0.2">
      <c r="A53" s="38" t="s">
        <v>327</v>
      </c>
    </row>
    <row r="54" spans="1:10" x14ac:dyDescent="0.2">
      <c r="A54" s="3"/>
    </row>
    <row r="55" spans="1:10" x14ac:dyDescent="0.2">
      <c r="A55" s="3"/>
    </row>
    <row r="56" spans="1:10" x14ac:dyDescent="0.2">
      <c r="A56" s="3"/>
    </row>
  </sheetData>
  <mergeCells count="2">
    <mergeCell ref="D10:E10"/>
    <mergeCell ref="I10:J10"/>
  </mergeCells>
  <phoneticPr fontId="1" type="noConversion"/>
  <hyperlinks>
    <hyperlink ref="M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294"/>
  <sheetViews>
    <sheetView zoomScaleNormal="100" workbookViewId="0"/>
  </sheetViews>
  <sheetFormatPr baseColWidth="10" defaultColWidth="5.28515625" defaultRowHeight="11.25" customHeight="1" x14ac:dyDescent="0.2"/>
  <cols>
    <col min="1" max="1" width="32.140625" style="3" customWidth="1"/>
    <col min="2" max="6" width="12" style="3" customWidth="1"/>
    <col min="7" max="7" width="11.7109375" style="3" customWidth="1"/>
    <col min="8" max="8" width="11" style="3" customWidth="1"/>
    <col min="9" max="16383" width="5.28515625" style="3"/>
    <col min="16384" max="16384" width="15.140625" style="3" customWidth="1"/>
  </cols>
  <sheetData>
    <row r="1" spans="1:9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9" ht="14.1" customHeight="1" x14ac:dyDescent="0.2">
      <c r="I2" s="159" t="s">
        <v>498</v>
      </c>
    </row>
    <row r="3" spans="1:9" ht="14.1" customHeight="1" x14ac:dyDescent="0.2">
      <c r="A3" s="4" t="s">
        <v>373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</row>
    <row r="6" spans="1:9" ht="14.1" customHeight="1" x14ac:dyDescent="0.2">
      <c r="A6" s="21"/>
      <c r="B6" s="13"/>
      <c r="D6" s="15"/>
      <c r="E6" s="15"/>
      <c r="F6" s="15"/>
    </row>
    <row r="7" spans="1:9" ht="14.1" customHeight="1" x14ac:dyDescent="0.2">
      <c r="A7" s="16" t="s">
        <v>205</v>
      </c>
      <c r="B7" s="14">
        <v>2178</v>
      </c>
      <c r="C7" s="14">
        <v>2270</v>
      </c>
      <c r="D7" s="14">
        <v>2480</v>
      </c>
      <c r="E7" s="14">
        <v>2524</v>
      </c>
      <c r="F7" s="17">
        <v>2576</v>
      </c>
      <c r="H7" s="151"/>
    </row>
    <row r="8" spans="1:9" ht="14.1" customHeight="1" x14ac:dyDescent="0.2">
      <c r="A8" s="12" t="s">
        <v>26</v>
      </c>
      <c r="B8" s="14">
        <v>647</v>
      </c>
      <c r="C8" s="14">
        <v>681</v>
      </c>
      <c r="D8" s="14">
        <v>728</v>
      </c>
      <c r="E8" s="14">
        <v>733</v>
      </c>
      <c r="F8" s="17">
        <v>740</v>
      </c>
      <c r="H8" s="151"/>
    </row>
    <row r="9" spans="1:9" ht="14.1" customHeight="1" x14ac:dyDescent="0.2">
      <c r="A9" s="12" t="s">
        <v>27</v>
      </c>
      <c r="B9" s="14">
        <v>1531</v>
      </c>
      <c r="C9" s="14">
        <v>1589</v>
      </c>
      <c r="D9" s="14">
        <v>1752</v>
      </c>
      <c r="E9" s="14">
        <v>1791</v>
      </c>
      <c r="F9" s="17">
        <v>1836</v>
      </c>
      <c r="H9" s="151"/>
    </row>
    <row r="10" spans="1:9" ht="14.1" customHeight="1" x14ac:dyDescent="0.2">
      <c r="A10" s="12"/>
      <c r="B10" s="14"/>
      <c r="C10" s="14"/>
      <c r="D10" s="14"/>
      <c r="F10" s="47"/>
      <c r="H10" s="151"/>
    </row>
    <row r="11" spans="1:9" ht="14.1" customHeight="1" x14ac:dyDescent="0.2">
      <c r="A11" s="16" t="s">
        <v>206</v>
      </c>
      <c r="B11" s="14">
        <v>1033</v>
      </c>
      <c r="C11" s="14">
        <v>1118</v>
      </c>
      <c r="D11" s="14">
        <v>1174</v>
      </c>
      <c r="E11" s="14">
        <v>1199</v>
      </c>
      <c r="F11" s="17">
        <v>1222</v>
      </c>
      <c r="H11" s="151"/>
    </row>
    <row r="12" spans="1:9" ht="14.1" customHeight="1" x14ac:dyDescent="0.2">
      <c r="A12" s="12" t="s">
        <v>26</v>
      </c>
      <c r="B12" s="14">
        <v>471</v>
      </c>
      <c r="C12" s="14">
        <v>540</v>
      </c>
      <c r="D12" s="14">
        <v>584</v>
      </c>
      <c r="E12" s="14">
        <v>546</v>
      </c>
      <c r="F12" s="17">
        <v>547</v>
      </c>
      <c r="H12" s="151"/>
    </row>
    <row r="13" spans="1:9" ht="14.1" customHeight="1" x14ac:dyDescent="0.2">
      <c r="A13" s="12" t="s">
        <v>27</v>
      </c>
      <c r="B13" s="14">
        <v>562</v>
      </c>
      <c r="C13" s="14">
        <v>578</v>
      </c>
      <c r="D13" s="14">
        <v>590</v>
      </c>
      <c r="E13" s="14">
        <v>653</v>
      </c>
      <c r="F13" s="17">
        <v>675</v>
      </c>
      <c r="H13" s="151"/>
    </row>
    <row r="14" spans="1:9" ht="14.1" customHeight="1" x14ac:dyDescent="0.2">
      <c r="A14" s="19"/>
      <c r="B14" s="19"/>
      <c r="C14" s="19"/>
      <c r="D14" s="19"/>
      <c r="E14" s="19"/>
      <c r="F14" s="22"/>
    </row>
    <row r="15" spans="1:9" ht="14.1" customHeight="1" x14ac:dyDescent="0.2">
      <c r="A15" s="20" t="s">
        <v>453</v>
      </c>
    </row>
    <row r="16" spans="1:9" ht="14.1" customHeight="1" x14ac:dyDescent="0.2">
      <c r="A16" s="20"/>
      <c r="B16" s="14"/>
      <c r="C16" s="14"/>
      <c r="D16" s="14"/>
    </row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4.1" customHeight="1" x14ac:dyDescent="0.2"/>
    <row r="3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6"/>
  <sheetViews>
    <sheetView zoomScaleNormal="100" workbookViewId="0"/>
  </sheetViews>
  <sheetFormatPr baseColWidth="10" defaultColWidth="5.7109375" defaultRowHeight="11.25" customHeight="1" x14ac:dyDescent="0.2"/>
  <cols>
    <col min="1" max="1" width="31.7109375" style="3" customWidth="1"/>
    <col min="2" max="5" width="12" style="3" customWidth="1"/>
    <col min="6" max="6" width="12.42578125" style="3" customWidth="1"/>
    <col min="7" max="13" width="5.7109375" style="3" customWidth="1"/>
    <col min="14" max="15" width="5.7109375" customWidth="1"/>
    <col min="16" max="16383" width="5.7109375" style="3"/>
    <col min="16384" max="16384" width="11.5703125" style="3" customWidth="1"/>
  </cols>
  <sheetData>
    <row r="1" spans="1:15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5" ht="14.1" customHeight="1" x14ac:dyDescent="0.2">
      <c r="K2" s="159" t="s">
        <v>498</v>
      </c>
    </row>
    <row r="3" spans="1:15" ht="14.1" customHeight="1" x14ac:dyDescent="0.2">
      <c r="A3" s="4" t="s">
        <v>485</v>
      </c>
    </row>
    <row r="4" spans="1:15" ht="14.1" customHeight="1" x14ac:dyDescent="0.2">
      <c r="A4" s="5"/>
      <c r="B4" s="6"/>
      <c r="C4" s="6"/>
      <c r="D4" s="6"/>
      <c r="E4" s="6"/>
      <c r="F4" s="6"/>
    </row>
    <row r="5" spans="1:15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  <c r="N5"/>
      <c r="O5"/>
    </row>
    <row r="6" spans="1:15" ht="14.1" customHeight="1" x14ac:dyDescent="0.2">
      <c r="A6" s="21"/>
    </row>
    <row r="7" spans="1:15" ht="14.1" customHeight="1" x14ac:dyDescent="0.2">
      <c r="A7" s="16" t="s">
        <v>73</v>
      </c>
    </row>
    <row r="8" spans="1:15" ht="14.1" customHeight="1" x14ac:dyDescent="0.2">
      <c r="A8" s="12" t="s">
        <v>153</v>
      </c>
      <c r="B8" s="14">
        <v>2</v>
      </c>
      <c r="C8" s="14">
        <v>2</v>
      </c>
      <c r="D8" s="14">
        <v>2</v>
      </c>
      <c r="E8" s="17">
        <v>2</v>
      </c>
      <c r="F8" s="17">
        <v>2</v>
      </c>
      <c r="H8" s="151"/>
      <c r="J8" s="14"/>
      <c r="K8" s="14"/>
      <c r="L8" s="14"/>
      <c r="M8" s="14"/>
    </row>
    <row r="9" spans="1:15" ht="14.1" customHeight="1" x14ac:dyDescent="0.2">
      <c r="A9" s="12" t="s">
        <v>134</v>
      </c>
      <c r="B9" s="14">
        <v>32</v>
      </c>
      <c r="C9" s="14">
        <v>37</v>
      </c>
      <c r="D9" s="14">
        <v>40</v>
      </c>
      <c r="E9" s="17">
        <v>42</v>
      </c>
      <c r="F9" s="17">
        <v>45</v>
      </c>
      <c r="H9" s="151"/>
      <c r="J9" s="14"/>
      <c r="K9" s="14"/>
      <c r="L9" s="14"/>
      <c r="M9" s="14"/>
    </row>
    <row r="10" spans="1:15" ht="14.1" customHeight="1" x14ac:dyDescent="0.2">
      <c r="A10" s="12" t="s">
        <v>135</v>
      </c>
      <c r="B10" s="14">
        <v>49</v>
      </c>
      <c r="C10" s="14">
        <v>58</v>
      </c>
      <c r="D10" s="14">
        <v>55</v>
      </c>
      <c r="E10" s="17">
        <v>66</v>
      </c>
      <c r="F10" s="17">
        <v>68</v>
      </c>
      <c r="H10" s="151"/>
      <c r="J10" s="14"/>
      <c r="K10" s="14"/>
      <c r="L10" s="14"/>
      <c r="M10" s="14"/>
    </row>
    <row r="11" spans="1:15" ht="14.1" customHeight="1" x14ac:dyDescent="0.2">
      <c r="A11" s="12" t="s">
        <v>136</v>
      </c>
      <c r="B11" s="14">
        <v>160</v>
      </c>
      <c r="C11" s="14">
        <v>174</v>
      </c>
      <c r="D11" s="14">
        <v>192</v>
      </c>
      <c r="E11" s="17">
        <v>192</v>
      </c>
      <c r="F11" s="17">
        <v>206</v>
      </c>
      <c r="H11" s="151"/>
      <c r="J11" s="14"/>
      <c r="K11" s="14"/>
      <c r="L11" s="14"/>
      <c r="M11" s="14"/>
    </row>
    <row r="12" spans="1:15" ht="14.1" customHeight="1" x14ac:dyDescent="0.2">
      <c r="A12" s="21"/>
      <c r="B12" s="14"/>
      <c r="C12" s="14"/>
      <c r="D12" s="14"/>
      <c r="E12" s="17"/>
      <c r="F12" s="145"/>
      <c r="H12" s="151"/>
      <c r="J12" s="14"/>
      <c r="K12" s="14"/>
      <c r="L12" s="14"/>
      <c r="M12" s="14"/>
    </row>
    <row r="13" spans="1:15" ht="14.1" customHeight="1" x14ac:dyDescent="0.2">
      <c r="A13" s="16" t="s">
        <v>26</v>
      </c>
      <c r="B13" s="14"/>
      <c r="C13" s="14"/>
      <c r="D13" s="14"/>
      <c r="E13" s="17"/>
      <c r="F13" s="17"/>
      <c r="H13" s="151"/>
      <c r="J13" s="14"/>
      <c r="K13" s="14"/>
      <c r="L13" s="14"/>
      <c r="M13" s="14"/>
    </row>
    <row r="14" spans="1:15" ht="14.1" customHeight="1" x14ac:dyDescent="0.2">
      <c r="A14" s="12" t="s">
        <v>133</v>
      </c>
      <c r="B14" s="14">
        <v>1</v>
      </c>
      <c r="C14" s="14">
        <v>1</v>
      </c>
      <c r="D14" s="14">
        <v>1</v>
      </c>
      <c r="E14" s="17">
        <v>1</v>
      </c>
      <c r="F14" s="17">
        <v>1</v>
      </c>
      <c r="H14" s="151"/>
      <c r="J14" s="14"/>
      <c r="K14" s="14"/>
      <c r="L14" s="14"/>
      <c r="M14" s="14"/>
    </row>
    <row r="15" spans="1:15" ht="14.1" customHeight="1" x14ac:dyDescent="0.2">
      <c r="A15" s="12" t="s">
        <v>134</v>
      </c>
      <c r="B15" s="14">
        <v>7</v>
      </c>
      <c r="C15" s="14">
        <v>9</v>
      </c>
      <c r="D15" s="14">
        <v>9</v>
      </c>
      <c r="E15" s="17">
        <v>9</v>
      </c>
      <c r="F15" s="17">
        <v>10</v>
      </c>
      <c r="H15" s="151"/>
      <c r="J15" s="14"/>
      <c r="K15" s="14"/>
      <c r="L15" s="14"/>
      <c r="M15" s="14"/>
    </row>
    <row r="16" spans="1:15" ht="14.1" customHeight="1" x14ac:dyDescent="0.2">
      <c r="A16" s="12" t="s">
        <v>135</v>
      </c>
      <c r="B16" s="14">
        <v>10</v>
      </c>
      <c r="C16" s="14">
        <v>14</v>
      </c>
      <c r="D16" s="14">
        <v>11</v>
      </c>
      <c r="E16" s="17">
        <v>14</v>
      </c>
      <c r="F16" s="17">
        <v>15</v>
      </c>
      <c r="H16" s="151"/>
      <c r="J16" s="14"/>
      <c r="K16" s="14"/>
      <c r="L16" s="14"/>
      <c r="M16" s="14"/>
    </row>
    <row r="17" spans="1:15" ht="14.1" customHeight="1" x14ac:dyDescent="0.2">
      <c r="A17" s="12" t="s">
        <v>136</v>
      </c>
      <c r="B17" s="14">
        <v>43</v>
      </c>
      <c r="C17" s="14">
        <v>48</v>
      </c>
      <c r="D17" s="14">
        <v>55</v>
      </c>
      <c r="E17" s="17">
        <v>53</v>
      </c>
      <c r="F17" s="17">
        <v>61</v>
      </c>
      <c r="H17" s="151"/>
      <c r="J17" s="14"/>
      <c r="K17" s="14"/>
      <c r="L17" s="14"/>
      <c r="M17" s="14"/>
    </row>
    <row r="18" spans="1:15" ht="14.1" customHeight="1" x14ac:dyDescent="0.2">
      <c r="A18" s="12"/>
      <c r="B18" s="14"/>
      <c r="C18" s="14"/>
      <c r="D18" s="14"/>
      <c r="E18" s="17"/>
      <c r="H18" s="151"/>
      <c r="J18" s="14"/>
      <c r="K18" s="14"/>
      <c r="L18" s="14"/>
      <c r="M18" s="14"/>
    </row>
    <row r="19" spans="1:15" ht="14.1" customHeight="1" x14ac:dyDescent="0.2">
      <c r="A19" s="16" t="s">
        <v>27</v>
      </c>
      <c r="B19" s="14"/>
      <c r="C19" s="14"/>
      <c r="D19" s="14"/>
      <c r="E19" s="17"/>
      <c r="F19" s="17"/>
      <c r="H19" s="151"/>
      <c r="J19" s="14"/>
      <c r="K19" s="14"/>
      <c r="L19" s="14"/>
      <c r="M19" s="14"/>
    </row>
    <row r="20" spans="1:15" ht="14.1" customHeight="1" x14ac:dyDescent="0.2">
      <c r="A20" s="12" t="s">
        <v>153</v>
      </c>
      <c r="B20" s="14">
        <v>1</v>
      </c>
      <c r="C20" s="14">
        <v>1</v>
      </c>
      <c r="D20" s="14">
        <v>1</v>
      </c>
      <c r="E20" s="17">
        <v>1</v>
      </c>
      <c r="F20" s="17">
        <v>1</v>
      </c>
      <c r="H20" s="151"/>
      <c r="J20" s="14"/>
      <c r="K20" s="14"/>
      <c r="L20" s="14"/>
      <c r="M20" s="14"/>
    </row>
    <row r="21" spans="1:15" ht="14.1" customHeight="1" x14ac:dyDescent="0.2">
      <c r="A21" s="12" t="s">
        <v>134</v>
      </c>
      <c r="B21" s="14">
        <v>25</v>
      </c>
      <c r="C21" s="14">
        <v>28</v>
      </c>
      <c r="D21" s="14">
        <v>31</v>
      </c>
      <c r="E21" s="17">
        <v>33</v>
      </c>
      <c r="F21" s="17">
        <v>35</v>
      </c>
      <c r="H21" s="151"/>
      <c r="J21" s="14"/>
      <c r="K21" s="14"/>
      <c r="L21" s="14"/>
      <c r="M21" s="14"/>
    </row>
    <row r="22" spans="1:15" ht="14.1" customHeight="1" x14ac:dyDescent="0.2">
      <c r="A22" s="12" t="s">
        <v>135</v>
      </c>
      <c r="B22" s="14">
        <v>39</v>
      </c>
      <c r="C22" s="14">
        <v>44</v>
      </c>
      <c r="D22" s="14">
        <v>44</v>
      </c>
      <c r="E22" s="17">
        <v>52</v>
      </c>
      <c r="F22" s="17">
        <v>53</v>
      </c>
      <c r="H22" s="151"/>
      <c r="J22" s="14"/>
      <c r="K22" s="14"/>
      <c r="L22" s="14"/>
      <c r="M22" s="14"/>
    </row>
    <row r="23" spans="1:15" ht="14.1" customHeight="1" x14ac:dyDescent="0.2">
      <c r="A23" s="12" t="s">
        <v>136</v>
      </c>
      <c r="B23" s="14">
        <v>117</v>
      </c>
      <c r="C23" s="14">
        <v>126</v>
      </c>
      <c r="D23" s="14">
        <v>137</v>
      </c>
      <c r="E23" s="17">
        <v>139</v>
      </c>
      <c r="F23" s="17">
        <v>145</v>
      </c>
      <c r="H23" s="151"/>
      <c r="J23" s="14"/>
      <c r="K23" s="14"/>
      <c r="L23" s="14"/>
      <c r="M23" s="14"/>
    </row>
    <row r="24" spans="1:15" ht="14.1" customHeight="1" x14ac:dyDescent="0.2">
      <c r="A24" s="12"/>
      <c r="B24" s="14"/>
      <c r="C24" s="14"/>
      <c r="D24" s="14"/>
      <c r="E24" s="17"/>
      <c r="F24" s="17"/>
      <c r="H24" s="151"/>
      <c r="J24" s="14"/>
      <c r="K24" s="14"/>
      <c r="L24" s="14"/>
      <c r="M24" s="14"/>
    </row>
    <row r="25" spans="1:15" s="12" customFormat="1" ht="14.1" customHeight="1" x14ac:dyDescent="0.2">
      <c r="B25" s="14"/>
      <c r="C25" s="14"/>
      <c r="D25" s="14"/>
      <c r="E25" s="17"/>
      <c r="F25" s="17"/>
      <c r="G25" s="3"/>
      <c r="H25" s="151"/>
      <c r="J25" s="14"/>
      <c r="K25" s="14"/>
      <c r="L25" s="14"/>
      <c r="M25" s="14"/>
      <c r="N25"/>
      <c r="O25"/>
    </row>
    <row r="26" spans="1:15" ht="14.1" customHeight="1" x14ac:dyDescent="0.2">
      <c r="A26" s="16" t="s">
        <v>51</v>
      </c>
      <c r="B26" s="14"/>
      <c r="C26" s="14"/>
      <c r="D26" s="14"/>
      <c r="E26" s="17"/>
      <c r="F26" s="17"/>
      <c r="H26" s="151"/>
      <c r="J26" s="14"/>
      <c r="K26" s="14"/>
      <c r="L26" s="14"/>
      <c r="M26" s="14"/>
    </row>
    <row r="27" spans="1:15" ht="14.1" customHeight="1" x14ac:dyDescent="0.2">
      <c r="A27" s="12" t="s">
        <v>133</v>
      </c>
      <c r="B27" s="14">
        <v>2</v>
      </c>
      <c r="C27" s="14">
        <v>2</v>
      </c>
      <c r="D27" s="14">
        <v>2</v>
      </c>
      <c r="E27" s="17">
        <v>2</v>
      </c>
      <c r="F27" s="17">
        <v>2</v>
      </c>
      <c r="H27" s="151"/>
      <c r="J27" s="14"/>
      <c r="K27" s="14"/>
      <c r="L27" s="14"/>
      <c r="M27" s="14"/>
    </row>
    <row r="28" spans="1:15" ht="14.1" customHeight="1" x14ac:dyDescent="0.2">
      <c r="A28" s="12" t="s">
        <v>134</v>
      </c>
      <c r="B28" s="14">
        <v>27</v>
      </c>
      <c r="C28" s="14">
        <v>32</v>
      </c>
      <c r="D28" s="14">
        <v>40</v>
      </c>
      <c r="E28" s="17">
        <v>35</v>
      </c>
      <c r="F28" s="17">
        <v>38</v>
      </c>
      <c r="H28" s="151"/>
      <c r="J28" s="14"/>
      <c r="K28" s="14"/>
      <c r="L28" s="14"/>
      <c r="M28" s="14"/>
    </row>
    <row r="29" spans="1:15" ht="14.1" customHeight="1" x14ac:dyDescent="0.2">
      <c r="A29" s="12" t="s">
        <v>135</v>
      </c>
      <c r="B29" s="14">
        <v>44</v>
      </c>
      <c r="C29" s="14">
        <v>50</v>
      </c>
      <c r="D29" s="14">
        <v>55</v>
      </c>
      <c r="E29" s="17">
        <v>55</v>
      </c>
      <c r="F29" s="17">
        <v>62</v>
      </c>
      <c r="H29" s="151"/>
      <c r="J29" s="14"/>
      <c r="K29" s="14"/>
      <c r="L29" s="14"/>
      <c r="M29" s="14"/>
    </row>
    <row r="30" spans="1:15" ht="14.1" customHeight="1" x14ac:dyDescent="0.2">
      <c r="A30" s="12" t="s">
        <v>136</v>
      </c>
      <c r="B30" s="14">
        <v>143</v>
      </c>
      <c r="C30" s="14">
        <v>158</v>
      </c>
      <c r="D30" s="14">
        <v>192</v>
      </c>
      <c r="E30" s="17">
        <v>174</v>
      </c>
      <c r="F30" s="17">
        <v>184</v>
      </c>
      <c r="H30" s="151"/>
      <c r="J30" s="14"/>
      <c r="K30" s="14"/>
      <c r="L30" s="14"/>
      <c r="M30" s="14"/>
    </row>
    <row r="31" spans="1:15" ht="14.1" customHeight="1" x14ac:dyDescent="0.2">
      <c r="A31" s="12"/>
      <c r="B31" s="14"/>
      <c r="C31" s="14"/>
      <c r="D31" s="14"/>
      <c r="E31" s="17"/>
      <c r="F31" s="17"/>
      <c r="H31" s="151"/>
      <c r="J31" s="14"/>
      <c r="K31" s="14"/>
      <c r="L31" s="14"/>
      <c r="M31" s="14"/>
    </row>
    <row r="32" spans="1:15" ht="14.1" customHeight="1" x14ac:dyDescent="0.2">
      <c r="A32" s="16" t="s">
        <v>26</v>
      </c>
      <c r="B32" s="14"/>
      <c r="C32" s="14"/>
      <c r="D32" s="14"/>
      <c r="E32" s="17"/>
      <c r="F32" s="17"/>
      <c r="H32" s="151"/>
      <c r="J32" s="14"/>
      <c r="K32" s="14"/>
      <c r="L32" s="14"/>
      <c r="M32" s="14"/>
    </row>
    <row r="33" spans="1:15" ht="14.1" customHeight="1" x14ac:dyDescent="0.2">
      <c r="A33" s="12" t="s">
        <v>133</v>
      </c>
      <c r="B33" s="14">
        <v>1</v>
      </c>
      <c r="C33" s="14">
        <v>1</v>
      </c>
      <c r="D33" s="14">
        <v>1</v>
      </c>
      <c r="E33" s="17">
        <v>1</v>
      </c>
      <c r="F33" s="17">
        <v>1</v>
      </c>
      <c r="H33" s="151"/>
      <c r="J33" s="14"/>
      <c r="K33" s="14"/>
      <c r="L33" s="14"/>
      <c r="M33" s="14"/>
    </row>
    <row r="34" spans="1:15" ht="14.1" customHeight="1" x14ac:dyDescent="0.2">
      <c r="A34" s="12" t="s">
        <v>134</v>
      </c>
      <c r="B34" s="14">
        <v>7</v>
      </c>
      <c r="C34" s="14">
        <v>8</v>
      </c>
      <c r="D34" s="14">
        <v>9</v>
      </c>
      <c r="E34" s="17">
        <v>8</v>
      </c>
      <c r="F34" s="17">
        <v>9</v>
      </c>
      <c r="H34" s="151"/>
      <c r="J34" s="14"/>
      <c r="K34" s="14"/>
      <c r="L34" s="14"/>
      <c r="M34" s="14"/>
    </row>
    <row r="35" spans="1:15" ht="14.1" customHeight="1" x14ac:dyDescent="0.2">
      <c r="A35" s="12" t="s">
        <v>135</v>
      </c>
      <c r="B35" s="14">
        <v>10</v>
      </c>
      <c r="C35" s="14">
        <v>39</v>
      </c>
      <c r="D35" s="14">
        <v>11</v>
      </c>
      <c r="E35" s="17">
        <v>11</v>
      </c>
      <c r="F35" s="17">
        <v>12</v>
      </c>
      <c r="H35" s="151"/>
      <c r="J35" s="14"/>
      <c r="K35" s="14"/>
      <c r="L35" s="14"/>
      <c r="M35" s="14"/>
    </row>
    <row r="36" spans="1:15" ht="14.1" customHeight="1" x14ac:dyDescent="0.2">
      <c r="A36" s="12" t="s">
        <v>136</v>
      </c>
      <c r="B36" s="14">
        <v>43</v>
      </c>
      <c r="C36" s="14">
        <v>44</v>
      </c>
      <c r="D36" s="14">
        <v>55</v>
      </c>
      <c r="E36" s="17">
        <v>49</v>
      </c>
      <c r="F36" s="17">
        <v>56</v>
      </c>
      <c r="H36" s="151"/>
      <c r="J36" s="14"/>
      <c r="K36" s="14"/>
      <c r="L36" s="14"/>
      <c r="M36" s="14"/>
    </row>
    <row r="37" spans="1:15" ht="14.1" customHeight="1" x14ac:dyDescent="0.2">
      <c r="A37" s="12"/>
      <c r="B37" s="14"/>
      <c r="C37" s="14"/>
      <c r="D37" s="14"/>
      <c r="E37" s="17"/>
      <c r="H37" s="151"/>
      <c r="J37" s="14"/>
      <c r="K37" s="14"/>
      <c r="L37" s="14"/>
      <c r="M37" s="14"/>
    </row>
    <row r="38" spans="1:15" ht="14.1" customHeight="1" x14ac:dyDescent="0.2">
      <c r="A38" s="16" t="s">
        <v>27</v>
      </c>
      <c r="B38" s="14"/>
      <c r="C38" s="14"/>
      <c r="D38" s="14"/>
      <c r="E38" s="17"/>
      <c r="F38" s="17"/>
      <c r="H38" s="151"/>
      <c r="J38" s="14"/>
      <c r="K38" s="14"/>
      <c r="L38" s="14"/>
      <c r="M38" s="14"/>
    </row>
    <row r="39" spans="1:15" ht="14.1" customHeight="1" x14ac:dyDescent="0.2">
      <c r="A39" s="12" t="s">
        <v>133</v>
      </c>
      <c r="B39" s="14">
        <v>1</v>
      </c>
      <c r="C39" s="14">
        <v>1</v>
      </c>
      <c r="D39" s="14">
        <v>1</v>
      </c>
      <c r="E39" s="17">
        <v>1</v>
      </c>
      <c r="F39" s="17">
        <v>1</v>
      </c>
      <c r="H39" s="151"/>
      <c r="J39" s="14"/>
      <c r="K39" s="14"/>
      <c r="L39" s="14"/>
      <c r="M39" s="14"/>
    </row>
    <row r="40" spans="1:15" ht="14.1" customHeight="1" x14ac:dyDescent="0.2">
      <c r="A40" s="12" t="s">
        <v>134</v>
      </c>
      <c r="B40" s="14">
        <v>20</v>
      </c>
      <c r="C40" s="14">
        <v>24</v>
      </c>
      <c r="D40" s="14">
        <v>31</v>
      </c>
      <c r="E40" s="17">
        <v>27</v>
      </c>
      <c r="F40" s="17">
        <v>29</v>
      </c>
      <c r="H40" s="151"/>
      <c r="J40" s="14"/>
      <c r="K40" s="14"/>
      <c r="L40" s="14"/>
      <c r="M40" s="14"/>
    </row>
    <row r="41" spans="1:15" ht="14.1" customHeight="1" x14ac:dyDescent="0.2">
      <c r="A41" s="12" t="s">
        <v>135</v>
      </c>
      <c r="B41" s="14">
        <v>34</v>
      </c>
      <c r="C41" s="14">
        <v>11</v>
      </c>
      <c r="D41" s="14">
        <v>44</v>
      </c>
      <c r="E41" s="17">
        <v>44</v>
      </c>
      <c r="F41" s="17">
        <v>50</v>
      </c>
      <c r="H41" s="151"/>
      <c r="J41" s="14"/>
      <c r="K41" s="14"/>
      <c r="L41" s="14"/>
      <c r="M41" s="14"/>
    </row>
    <row r="42" spans="1:15" ht="14.1" customHeight="1" x14ac:dyDescent="0.2">
      <c r="A42" s="12" t="s">
        <v>136</v>
      </c>
      <c r="B42" s="14">
        <v>100</v>
      </c>
      <c r="C42" s="14">
        <v>114</v>
      </c>
      <c r="D42" s="14">
        <v>137</v>
      </c>
      <c r="E42" s="17">
        <v>125</v>
      </c>
      <c r="F42" s="17">
        <v>128</v>
      </c>
      <c r="H42" s="151"/>
      <c r="J42" s="14"/>
      <c r="K42" s="14"/>
      <c r="L42" s="14"/>
      <c r="M42" s="14"/>
    </row>
    <row r="43" spans="1:15" ht="14.1" customHeight="1" x14ac:dyDescent="0.2">
      <c r="A43" s="19"/>
      <c r="B43" s="19"/>
      <c r="C43" s="19"/>
      <c r="D43" s="19"/>
      <c r="E43" s="19"/>
      <c r="F43" s="19"/>
    </row>
    <row r="44" spans="1:15" ht="14.1" customHeight="1" x14ac:dyDescent="0.2">
      <c r="A44" s="20" t="s">
        <v>453</v>
      </c>
    </row>
    <row r="45" spans="1:15" ht="14.1" customHeight="1" x14ac:dyDescent="0.2">
      <c r="A45" s="20" t="s">
        <v>465</v>
      </c>
    </row>
    <row r="46" spans="1:15" ht="11.1" customHeight="1" x14ac:dyDescent="0.2">
      <c r="A46" s="26" t="s">
        <v>463</v>
      </c>
    </row>
    <row r="47" spans="1:15" s="20" customFormat="1" ht="14.1" customHeight="1" x14ac:dyDescent="0.2">
      <c r="N47"/>
      <c r="O47"/>
    </row>
    <row r="48" spans="1:1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313"/>
  <sheetViews>
    <sheetView zoomScaleNormal="100" workbookViewId="0"/>
  </sheetViews>
  <sheetFormatPr baseColWidth="10" defaultColWidth="11.42578125" defaultRowHeight="0" customHeight="1" zeroHeight="1" x14ac:dyDescent="0.2"/>
  <cols>
    <col min="1" max="1" width="32.140625" style="3" customWidth="1"/>
    <col min="2" max="6" width="12" style="3" customWidth="1"/>
    <col min="7" max="7" width="5.5703125" style="3" customWidth="1"/>
    <col min="8" max="8" width="8" style="3" customWidth="1"/>
    <col min="9" max="10" width="11.42578125" style="3" customWidth="1"/>
    <col min="11" max="16383" width="11.42578125" style="3"/>
    <col min="16384" max="16384" width="14" style="3" customWidth="1"/>
  </cols>
  <sheetData>
    <row r="1" spans="1:10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0" ht="12.95" customHeight="1" x14ac:dyDescent="0.2">
      <c r="I2" s="159" t="s">
        <v>498</v>
      </c>
    </row>
    <row r="3" spans="1:10" ht="12.95" customHeight="1" x14ac:dyDescent="0.2">
      <c r="A3" s="27" t="s">
        <v>374</v>
      </c>
    </row>
    <row r="4" spans="1:10" ht="12.95" customHeight="1" x14ac:dyDescent="0.2">
      <c r="A4" s="5"/>
      <c r="B4" s="6"/>
      <c r="C4" s="6"/>
      <c r="D4" s="6"/>
      <c r="E4" s="6"/>
      <c r="F4" s="6"/>
    </row>
    <row r="5" spans="1:10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</row>
    <row r="6" spans="1:10" ht="13.5" customHeight="1" x14ac:dyDescent="0.2">
      <c r="A6" s="21"/>
      <c r="B6" s="14"/>
      <c r="C6" s="13"/>
    </row>
    <row r="7" spans="1:10" ht="13.5" customHeight="1" x14ac:dyDescent="0.2">
      <c r="A7" s="28" t="s">
        <v>73</v>
      </c>
      <c r="B7" s="14"/>
      <c r="C7" s="13"/>
    </row>
    <row r="8" spans="1:10" ht="13.5" customHeight="1" x14ac:dyDescent="0.2">
      <c r="A8" s="21" t="s">
        <v>47</v>
      </c>
      <c r="B8" s="14">
        <v>48</v>
      </c>
      <c r="C8" s="14">
        <v>48</v>
      </c>
      <c r="D8" s="14">
        <v>47</v>
      </c>
      <c r="E8" s="14">
        <v>49</v>
      </c>
      <c r="F8" s="17">
        <v>49</v>
      </c>
      <c r="H8" s="151"/>
      <c r="I8" s="151"/>
      <c r="J8" s="151"/>
    </row>
    <row r="9" spans="1:10" ht="13.5" customHeight="1" x14ac:dyDescent="0.2">
      <c r="A9" s="21" t="s">
        <v>122</v>
      </c>
      <c r="B9" s="14">
        <v>622</v>
      </c>
      <c r="C9" s="14">
        <v>630</v>
      </c>
      <c r="D9" s="14">
        <v>639</v>
      </c>
      <c r="E9" s="14">
        <v>655</v>
      </c>
      <c r="F9" s="17">
        <v>645</v>
      </c>
      <c r="H9" s="151"/>
      <c r="I9" s="151"/>
    </row>
    <row r="10" spans="1:10" ht="13.5" customHeight="1" x14ac:dyDescent="0.2">
      <c r="A10" s="21" t="s">
        <v>128</v>
      </c>
      <c r="B10" s="14">
        <v>487</v>
      </c>
      <c r="C10" s="14">
        <v>491</v>
      </c>
      <c r="D10" s="14">
        <v>499</v>
      </c>
      <c r="E10" s="14">
        <v>511</v>
      </c>
      <c r="F10" s="17">
        <v>502</v>
      </c>
      <c r="H10" s="151"/>
      <c r="I10" s="151"/>
    </row>
    <row r="11" spans="1:10" ht="13.5" customHeight="1" x14ac:dyDescent="0.2">
      <c r="A11" s="21" t="s">
        <v>207</v>
      </c>
      <c r="B11" s="14">
        <v>135</v>
      </c>
      <c r="C11" s="14">
        <v>139</v>
      </c>
      <c r="D11" s="14">
        <v>140</v>
      </c>
      <c r="E11" s="14">
        <v>144</v>
      </c>
      <c r="F11" s="17">
        <v>143</v>
      </c>
      <c r="H11" s="151"/>
      <c r="I11" s="151"/>
    </row>
    <row r="12" spans="1:10" ht="13.5" customHeight="1" x14ac:dyDescent="0.2">
      <c r="A12" s="29" t="s">
        <v>68</v>
      </c>
      <c r="B12" s="14">
        <v>15288</v>
      </c>
      <c r="C12" s="14">
        <v>15571</v>
      </c>
      <c r="D12" s="14">
        <v>15785</v>
      </c>
      <c r="E12" s="14">
        <v>16016</v>
      </c>
      <c r="F12" s="17">
        <v>15941</v>
      </c>
      <c r="H12" s="151"/>
      <c r="I12" s="151"/>
    </row>
    <row r="13" spans="1:10" ht="13.5" customHeight="1" x14ac:dyDescent="0.2">
      <c r="A13" s="21" t="s">
        <v>45</v>
      </c>
      <c r="B13" s="14">
        <v>3358</v>
      </c>
      <c r="C13" s="14">
        <v>3438</v>
      </c>
      <c r="D13" s="14">
        <v>3460</v>
      </c>
      <c r="E13" s="14">
        <f>E26+E39</f>
        <v>3430</v>
      </c>
      <c r="F13" s="14">
        <f>F26+F39</f>
        <v>3372</v>
      </c>
      <c r="H13" s="151"/>
      <c r="I13" s="151"/>
    </row>
    <row r="14" spans="1:10" ht="13.5" customHeight="1" x14ac:dyDescent="0.2">
      <c r="A14" s="21" t="s">
        <v>46</v>
      </c>
      <c r="B14" s="14">
        <v>3122</v>
      </c>
      <c r="C14" s="14">
        <v>3162</v>
      </c>
      <c r="D14" s="14">
        <v>3197</v>
      </c>
      <c r="E14" s="14">
        <f t="shared" ref="E14:F18" si="0">E27+E40</f>
        <v>3173</v>
      </c>
      <c r="F14" s="14">
        <f t="shared" si="0"/>
        <v>3186</v>
      </c>
      <c r="H14" s="151"/>
      <c r="I14" s="151"/>
    </row>
    <row r="15" spans="1:10" ht="13.5" customHeight="1" x14ac:dyDescent="0.2">
      <c r="A15" s="21" t="s">
        <v>57</v>
      </c>
      <c r="B15" s="14">
        <v>2758</v>
      </c>
      <c r="C15" s="14">
        <v>2799</v>
      </c>
      <c r="D15" s="14">
        <v>2884</v>
      </c>
      <c r="E15" s="14">
        <f t="shared" si="0"/>
        <v>2897</v>
      </c>
      <c r="F15" s="14">
        <f t="shared" si="0"/>
        <v>2881</v>
      </c>
      <c r="H15" s="151"/>
      <c r="I15" s="151"/>
    </row>
    <row r="16" spans="1:10" ht="13.5" customHeight="1" x14ac:dyDescent="0.2">
      <c r="A16" s="21" t="s">
        <v>119</v>
      </c>
      <c r="B16" s="14">
        <v>2370</v>
      </c>
      <c r="C16" s="14">
        <v>2488</v>
      </c>
      <c r="D16" s="14">
        <v>2388</v>
      </c>
      <c r="E16" s="14">
        <f t="shared" si="0"/>
        <v>2531</v>
      </c>
      <c r="F16" s="14">
        <f t="shared" si="0"/>
        <v>2540</v>
      </c>
      <c r="H16" s="151"/>
      <c r="I16" s="151"/>
    </row>
    <row r="17" spans="1:10" ht="13.5" customHeight="1" x14ac:dyDescent="0.2">
      <c r="A17" s="21" t="s">
        <v>121</v>
      </c>
      <c r="B17" s="14">
        <v>1902</v>
      </c>
      <c r="C17" s="14">
        <v>1810</v>
      </c>
      <c r="D17" s="14">
        <v>1969</v>
      </c>
      <c r="E17" s="14">
        <f t="shared" si="0"/>
        <v>1980</v>
      </c>
      <c r="F17" s="14">
        <f t="shared" si="0"/>
        <v>1963</v>
      </c>
      <c r="H17" s="151"/>
      <c r="I17" s="151"/>
    </row>
    <row r="18" spans="1:10" ht="13.5" customHeight="1" x14ac:dyDescent="0.2">
      <c r="A18" s="21" t="s">
        <v>208</v>
      </c>
      <c r="B18" s="14">
        <v>1778</v>
      </c>
      <c r="C18" s="14">
        <v>1874</v>
      </c>
      <c r="D18" s="14">
        <v>1887</v>
      </c>
      <c r="E18" s="14">
        <f t="shared" si="0"/>
        <v>2005</v>
      </c>
      <c r="F18" s="14">
        <f t="shared" si="0"/>
        <v>1999</v>
      </c>
      <c r="H18" s="151"/>
      <c r="I18" s="151"/>
    </row>
    <row r="19" spans="1:10" ht="13.5" customHeight="1" x14ac:dyDescent="0.2">
      <c r="A19" s="21"/>
      <c r="B19" s="14"/>
      <c r="C19" s="14"/>
      <c r="D19" s="14"/>
      <c r="E19" s="141"/>
      <c r="F19" s="141"/>
      <c r="H19" s="151"/>
    </row>
    <row r="20" spans="1:10" ht="13.5" customHeight="1" x14ac:dyDescent="0.2">
      <c r="A20" s="21" t="s">
        <v>26</v>
      </c>
      <c r="B20" s="14"/>
      <c r="C20" s="14"/>
      <c r="D20" s="14"/>
      <c r="E20" s="141"/>
      <c r="F20" s="145"/>
      <c r="H20" s="151"/>
    </row>
    <row r="21" spans="1:10" ht="13.5" customHeight="1" x14ac:dyDescent="0.2">
      <c r="A21" s="21" t="s">
        <v>47</v>
      </c>
      <c r="B21" s="14">
        <v>23</v>
      </c>
      <c r="C21" s="14">
        <v>23</v>
      </c>
      <c r="D21" s="14">
        <v>23</v>
      </c>
      <c r="E21" s="14">
        <v>23</v>
      </c>
      <c r="F21" s="17">
        <v>23</v>
      </c>
      <c r="H21" s="151"/>
    </row>
    <row r="22" spans="1:10" ht="13.5" customHeight="1" x14ac:dyDescent="0.2">
      <c r="A22" s="21" t="s">
        <v>122</v>
      </c>
      <c r="B22" s="14">
        <v>200</v>
      </c>
      <c r="C22" s="14">
        <v>200</v>
      </c>
      <c r="D22" s="14">
        <v>208</v>
      </c>
      <c r="E22" s="14">
        <v>214</v>
      </c>
      <c r="F22" s="17">
        <v>213</v>
      </c>
      <c r="H22" s="151"/>
    </row>
    <row r="23" spans="1:10" ht="13.5" customHeight="1" x14ac:dyDescent="0.2">
      <c r="A23" s="21" t="s">
        <v>128</v>
      </c>
      <c r="B23" s="14">
        <v>169</v>
      </c>
      <c r="C23" s="14">
        <v>169</v>
      </c>
      <c r="D23" s="14">
        <v>175</v>
      </c>
      <c r="E23" s="14">
        <v>179</v>
      </c>
      <c r="F23" s="17">
        <v>178</v>
      </c>
      <c r="H23" s="151"/>
    </row>
    <row r="24" spans="1:10" ht="13.5" customHeight="1" x14ac:dyDescent="0.2">
      <c r="A24" s="21" t="s">
        <v>28</v>
      </c>
      <c r="B24" s="14">
        <v>31</v>
      </c>
      <c r="C24" s="14">
        <v>31</v>
      </c>
      <c r="D24" s="14">
        <v>33</v>
      </c>
      <c r="E24" s="14">
        <v>35</v>
      </c>
      <c r="F24" s="17">
        <v>35</v>
      </c>
      <c r="H24" s="151"/>
      <c r="I24" s="30"/>
      <c r="J24" s="30"/>
    </row>
    <row r="25" spans="1:10" ht="13.5" customHeight="1" x14ac:dyDescent="0.2">
      <c r="A25" s="21" t="s">
        <v>68</v>
      </c>
      <c r="B25" s="14">
        <v>4931</v>
      </c>
      <c r="C25" s="14">
        <v>5080</v>
      </c>
      <c r="D25" s="14">
        <v>5179</v>
      </c>
      <c r="E25" s="14">
        <v>5323</v>
      </c>
      <c r="F25" s="17">
        <v>5395</v>
      </c>
      <c r="H25" s="151"/>
    </row>
    <row r="26" spans="1:10" ht="13.5" customHeight="1" x14ac:dyDescent="0.2">
      <c r="A26" s="21" t="s">
        <v>45</v>
      </c>
      <c r="B26" s="14">
        <v>1168</v>
      </c>
      <c r="C26" s="14">
        <v>1162</v>
      </c>
      <c r="D26" s="14">
        <v>1233</v>
      </c>
      <c r="E26" s="14">
        <v>1240</v>
      </c>
      <c r="F26" s="17">
        <v>1268</v>
      </c>
      <c r="H26" s="151"/>
    </row>
    <row r="27" spans="1:10" ht="13.5" customHeight="1" x14ac:dyDescent="0.2">
      <c r="A27" s="21" t="s">
        <v>46</v>
      </c>
      <c r="B27" s="14">
        <v>1080</v>
      </c>
      <c r="C27" s="14">
        <v>1157</v>
      </c>
      <c r="D27" s="14">
        <v>1158</v>
      </c>
      <c r="E27" s="14">
        <v>1210</v>
      </c>
      <c r="F27" s="17">
        <v>1234</v>
      </c>
      <c r="H27" s="151"/>
    </row>
    <row r="28" spans="1:10" ht="13.5" customHeight="1" x14ac:dyDescent="0.2">
      <c r="A28" s="21" t="s">
        <v>21</v>
      </c>
      <c r="B28" s="14">
        <v>1055</v>
      </c>
      <c r="C28" s="14">
        <v>1030</v>
      </c>
      <c r="D28" s="14">
        <v>1100</v>
      </c>
      <c r="E28" s="14">
        <v>1097</v>
      </c>
      <c r="F28" s="17">
        <v>1141</v>
      </c>
      <c r="H28" s="151"/>
    </row>
    <row r="29" spans="1:10" ht="13.5" customHeight="1" x14ac:dyDescent="0.2">
      <c r="A29" s="21" t="s">
        <v>22</v>
      </c>
      <c r="B29" s="14">
        <v>847</v>
      </c>
      <c r="C29" s="14">
        <v>980</v>
      </c>
      <c r="D29" s="14">
        <v>882</v>
      </c>
      <c r="E29" s="14">
        <v>990</v>
      </c>
      <c r="F29" s="17">
        <v>984</v>
      </c>
      <c r="H29" s="151"/>
    </row>
    <row r="30" spans="1:10" ht="13.5" customHeight="1" x14ac:dyDescent="0.2">
      <c r="A30" s="21" t="s">
        <v>121</v>
      </c>
      <c r="B30" s="14">
        <v>386</v>
      </c>
      <c r="C30" s="14">
        <v>374</v>
      </c>
      <c r="D30" s="14">
        <v>426</v>
      </c>
      <c r="E30" s="14">
        <v>370</v>
      </c>
      <c r="F30" s="17">
        <v>395</v>
      </c>
      <c r="H30" s="151"/>
    </row>
    <row r="31" spans="1:10" ht="13.5" customHeight="1" x14ac:dyDescent="0.2">
      <c r="A31" s="21" t="s">
        <v>208</v>
      </c>
      <c r="B31" s="14">
        <v>395</v>
      </c>
      <c r="C31" s="14">
        <v>377</v>
      </c>
      <c r="D31" s="14">
        <v>380</v>
      </c>
      <c r="E31" s="14">
        <v>416</v>
      </c>
      <c r="F31" s="17">
        <v>373</v>
      </c>
      <c r="H31" s="151"/>
    </row>
    <row r="32" spans="1:10" ht="13.5" customHeight="1" x14ac:dyDescent="0.2">
      <c r="A32" s="21"/>
      <c r="B32" s="14"/>
      <c r="C32" s="14"/>
      <c r="D32" s="14"/>
      <c r="E32" s="14"/>
      <c r="F32" s="17"/>
      <c r="H32" s="151"/>
    </row>
    <row r="33" spans="1:8" ht="13.5" customHeight="1" x14ac:dyDescent="0.2">
      <c r="A33" s="21" t="s">
        <v>27</v>
      </c>
      <c r="B33" s="14"/>
      <c r="C33" s="14"/>
      <c r="D33" s="14"/>
      <c r="E33" s="14"/>
      <c r="F33" s="17"/>
      <c r="H33" s="151"/>
    </row>
    <row r="34" spans="1:8" ht="13.5" customHeight="1" x14ac:dyDescent="0.2">
      <c r="A34" s="21" t="s">
        <v>47</v>
      </c>
      <c r="B34" s="14">
        <v>25</v>
      </c>
      <c r="C34" s="14">
        <v>25</v>
      </c>
      <c r="D34" s="14">
        <v>24</v>
      </c>
      <c r="E34" s="14">
        <v>26</v>
      </c>
      <c r="F34" s="17">
        <v>26</v>
      </c>
      <c r="H34" s="151"/>
    </row>
    <row r="35" spans="1:8" ht="13.5" customHeight="1" x14ac:dyDescent="0.2">
      <c r="A35" s="21" t="s">
        <v>122</v>
      </c>
      <c r="B35" s="14">
        <v>422</v>
      </c>
      <c r="C35" s="14">
        <v>430</v>
      </c>
      <c r="D35" s="14">
        <v>431</v>
      </c>
      <c r="E35" s="14">
        <v>441</v>
      </c>
      <c r="F35" s="17">
        <v>432</v>
      </c>
      <c r="H35" s="151"/>
    </row>
    <row r="36" spans="1:8" ht="13.5" customHeight="1" x14ac:dyDescent="0.2">
      <c r="A36" s="21" t="s">
        <v>128</v>
      </c>
      <c r="B36" s="14">
        <v>318</v>
      </c>
      <c r="C36" s="14">
        <v>322</v>
      </c>
      <c r="D36" s="14">
        <v>324</v>
      </c>
      <c r="E36" s="14">
        <v>332</v>
      </c>
      <c r="F36" s="17">
        <v>324</v>
      </c>
      <c r="H36" s="151"/>
    </row>
    <row r="37" spans="1:8" ht="13.5" customHeight="1" x14ac:dyDescent="0.2">
      <c r="A37" s="21" t="s">
        <v>28</v>
      </c>
      <c r="B37" s="14">
        <v>104</v>
      </c>
      <c r="C37" s="14">
        <v>108</v>
      </c>
      <c r="D37" s="14">
        <v>107</v>
      </c>
      <c r="E37" s="14">
        <v>109</v>
      </c>
      <c r="F37" s="17">
        <v>108</v>
      </c>
      <c r="H37" s="151"/>
    </row>
    <row r="38" spans="1:8" ht="13.5" customHeight="1" x14ac:dyDescent="0.2">
      <c r="A38" s="21" t="s">
        <v>68</v>
      </c>
      <c r="B38" s="14">
        <v>10357</v>
      </c>
      <c r="C38" s="14">
        <v>10491</v>
      </c>
      <c r="D38" s="14">
        <v>10606</v>
      </c>
      <c r="E38" s="14">
        <v>10693</v>
      </c>
      <c r="F38" s="17">
        <v>10546</v>
      </c>
      <c r="H38" s="151"/>
    </row>
    <row r="39" spans="1:8" ht="13.5" customHeight="1" x14ac:dyDescent="0.2">
      <c r="A39" s="21" t="s">
        <v>45</v>
      </c>
      <c r="B39" s="14">
        <v>2190</v>
      </c>
      <c r="C39" s="14">
        <v>2276</v>
      </c>
      <c r="D39" s="14">
        <v>2227</v>
      </c>
      <c r="E39" s="14">
        <v>2190</v>
      </c>
      <c r="F39" s="17">
        <v>2104</v>
      </c>
      <c r="H39" s="151"/>
    </row>
    <row r="40" spans="1:8" ht="13.5" customHeight="1" x14ac:dyDescent="0.2">
      <c r="A40" s="21" t="s">
        <v>46</v>
      </c>
      <c r="B40" s="14">
        <v>2042</v>
      </c>
      <c r="C40" s="14">
        <v>2005</v>
      </c>
      <c r="D40" s="14">
        <v>2039</v>
      </c>
      <c r="E40" s="14">
        <v>1963</v>
      </c>
      <c r="F40" s="17">
        <v>1952</v>
      </c>
      <c r="H40" s="151"/>
    </row>
    <row r="41" spans="1:8" s="4" customFormat="1" ht="13.5" customHeight="1" x14ac:dyDescent="0.2">
      <c r="A41" s="21" t="s">
        <v>57</v>
      </c>
      <c r="B41" s="14">
        <v>1703</v>
      </c>
      <c r="C41" s="14">
        <v>1769</v>
      </c>
      <c r="D41" s="14">
        <v>1784</v>
      </c>
      <c r="E41" s="14">
        <v>1800</v>
      </c>
      <c r="F41" s="17">
        <v>1740</v>
      </c>
      <c r="H41" s="151"/>
    </row>
    <row r="42" spans="1:8" ht="13.5" customHeight="1" x14ac:dyDescent="0.2">
      <c r="A42" s="21" t="s">
        <v>119</v>
      </c>
      <c r="B42" s="14">
        <v>1523</v>
      </c>
      <c r="C42" s="14">
        <v>1508</v>
      </c>
      <c r="D42" s="14">
        <v>1506</v>
      </c>
      <c r="E42" s="14">
        <v>1541</v>
      </c>
      <c r="F42" s="17">
        <v>1556</v>
      </c>
      <c r="H42" s="151"/>
    </row>
    <row r="43" spans="1:8" s="12" customFormat="1" ht="13.5" customHeight="1" x14ac:dyDescent="0.2">
      <c r="A43" s="21" t="s">
        <v>121</v>
      </c>
      <c r="B43" s="14">
        <v>1516</v>
      </c>
      <c r="C43" s="14">
        <v>1436</v>
      </c>
      <c r="D43" s="14">
        <v>1543</v>
      </c>
      <c r="E43" s="14">
        <v>1610</v>
      </c>
      <c r="F43" s="17">
        <v>1568</v>
      </c>
      <c r="H43" s="151"/>
    </row>
    <row r="44" spans="1:8" ht="13.5" customHeight="1" x14ac:dyDescent="0.2">
      <c r="A44" s="21" t="s">
        <v>208</v>
      </c>
      <c r="B44" s="14">
        <v>1383</v>
      </c>
      <c r="C44" s="14">
        <v>1497</v>
      </c>
      <c r="D44" s="14">
        <v>1507</v>
      </c>
      <c r="E44" s="14">
        <v>1589</v>
      </c>
      <c r="F44" s="17">
        <v>1626</v>
      </c>
      <c r="H44" s="151"/>
    </row>
    <row r="45" spans="1:8" ht="13.5" customHeight="1" x14ac:dyDescent="0.2">
      <c r="A45" s="19"/>
      <c r="B45" s="19"/>
      <c r="C45" s="19"/>
      <c r="D45" s="19"/>
      <c r="E45" s="19"/>
      <c r="F45" s="22"/>
    </row>
    <row r="46" spans="1:8" ht="13.5" customHeight="1" x14ac:dyDescent="0.2">
      <c r="D46" s="14"/>
      <c r="E46" s="31"/>
      <c r="F46" s="32" t="s">
        <v>9</v>
      </c>
    </row>
    <row r="47" spans="1:8" ht="14.1" hidden="1" customHeight="1" x14ac:dyDescent="0.2">
      <c r="A47" s="12"/>
      <c r="B47" s="12"/>
      <c r="C47" s="12"/>
      <c r="D47" s="14"/>
    </row>
    <row r="48" spans="1:8" ht="14.1" hidden="1" customHeight="1" x14ac:dyDescent="0.2">
      <c r="D48" s="14"/>
    </row>
    <row r="49" spans="1:4" ht="14.1" hidden="1" customHeight="1" x14ac:dyDescent="0.2">
      <c r="A49" s="21"/>
      <c r="B49" s="13"/>
      <c r="C49" s="13"/>
      <c r="D49" s="13"/>
    </row>
    <row r="50" spans="1:4" ht="14.1" hidden="1" customHeight="1" x14ac:dyDescent="0.2">
      <c r="A50" s="21"/>
      <c r="B50" s="13"/>
      <c r="C50" s="13"/>
      <c r="D50" s="13"/>
    </row>
    <row r="51" spans="1:4" ht="14.1" hidden="1" customHeight="1" x14ac:dyDescent="0.2">
      <c r="A51" s="21"/>
      <c r="B51" s="13"/>
      <c r="C51" s="13"/>
      <c r="D51" s="13"/>
    </row>
    <row r="52" spans="1:4" ht="14.1" hidden="1" customHeight="1" x14ac:dyDescent="0.2"/>
    <row r="53" spans="1:4" ht="14.1" hidden="1" customHeight="1" x14ac:dyDescent="0.2"/>
    <row r="54" spans="1:4" ht="14.1" hidden="1" customHeight="1" x14ac:dyDescent="0.2"/>
    <row r="55" spans="1:4" ht="14.1" hidden="1" customHeight="1" x14ac:dyDescent="0.2"/>
    <row r="56" spans="1:4" ht="14.1" hidden="1" customHeight="1" x14ac:dyDescent="0.2"/>
    <row r="57" spans="1:4" ht="14.1" hidden="1" customHeight="1" x14ac:dyDescent="0.2"/>
    <row r="58" spans="1:4" ht="14.1" hidden="1" customHeight="1" x14ac:dyDescent="0.2"/>
    <row r="59" spans="1:4" ht="14.1" hidden="1" customHeight="1" x14ac:dyDescent="0.2"/>
    <row r="60" spans="1:4" ht="14.1" hidden="1" customHeight="1" x14ac:dyDescent="0.2"/>
    <row r="61" spans="1:4" ht="14.1" hidden="1" customHeight="1" x14ac:dyDescent="0.2"/>
    <row r="62" spans="1:4" ht="14.1" hidden="1" customHeight="1" x14ac:dyDescent="0.2"/>
    <row r="63" spans="1:4" ht="14.1" hidden="1" customHeight="1" x14ac:dyDescent="0.2"/>
    <row r="64" spans="1: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4.1" hidden="1" customHeight="1" x14ac:dyDescent="0.2"/>
    <row r="305" ht="14.1" hidden="1" customHeight="1" x14ac:dyDescent="0.2"/>
    <row r="306" ht="14.1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  <row r="311" ht="11.25" hidden="1" customHeight="1" x14ac:dyDescent="0.2"/>
    <row r="312" ht="11.25" hidden="1" customHeight="1" x14ac:dyDescent="0.2"/>
    <row r="313" ht="11.25" hidden="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32"/>
  <sheetViews>
    <sheetView zoomScaleNormal="100" workbookViewId="0"/>
  </sheetViews>
  <sheetFormatPr baseColWidth="10" defaultColWidth="11.42578125" defaultRowHeight="0" customHeight="1" zeroHeight="1" x14ac:dyDescent="0.2"/>
  <cols>
    <col min="1" max="1" width="32.140625" style="3" customWidth="1"/>
    <col min="2" max="6" width="12" style="3" customWidth="1"/>
    <col min="7" max="7" width="11.42578125" style="3" customWidth="1"/>
    <col min="8" max="16383" width="11.42578125" style="3"/>
    <col min="16384" max="16384" width="22.5703125" style="3" customWidth="1"/>
  </cols>
  <sheetData>
    <row r="1" spans="1:9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9" ht="14.1" customHeight="1" x14ac:dyDescent="0.2">
      <c r="I2" s="159" t="s">
        <v>498</v>
      </c>
    </row>
    <row r="3" spans="1:9" ht="14.1" customHeight="1" x14ac:dyDescent="0.2">
      <c r="A3" s="27" t="s">
        <v>375</v>
      </c>
    </row>
    <row r="4" spans="1:9" ht="14.1" customHeight="1" x14ac:dyDescent="0.2">
      <c r="A4" s="5"/>
      <c r="B4" s="6"/>
      <c r="C4" s="6"/>
      <c r="D4" s="6"/>
      <c r="E4" s="6"/>
      <c r="F4" s="6"/>
    </row>
    <row r="5" spans="1:9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</row>
    <row r="6" spans="1:9" ht="14.1" customHeight="1" x14ac:dyDescent="0.2">
      <c r="A6" s="21"/>
      <c r="B6" s="13"/>
    </row>
    <row r="7" spans="1:9" ht="13.5" customHeight="1" x14ac:dyDescent="0.2">
      <c r="A7" s="28" t="s">
        <v>51</v>
      </c>
      <c r="B7" s="14"/>
      <c r="C7" s="14"/>
      <c r="D7" s="14"/>
    </row>
    <row r="8" spans="1:9" ht="13.5" customHeight="1" x14ac:dyDescent="0.2">
      <c r="A8" s="21" t="s">
        <v>47</v>
      </c>
      <c r="B8" s="14">
        <v>22</v>
      </c>
      <c r="C8" s="14">
        <v>22</v>
      </c>
      <c r="D8" s="14">
        <v>22</v>
      </c>
      <c r="E8" s="17">
        <v>22</v>
      </c>
      <c r="F8" s="17">
        <v>22</v>
      </c>
    </row>
    <row r="9" spans="1:9" ht="13.5" customHeight="1" x14ac:dyDescent="0.2">
      <c r="A9" s="21" t="s">
        <v>122</v>
      </c>
      <c r="B9" s="14">
        <f>B22+B35</f>
        <v>324</v>
      </c>
      <c r="C9" s="14">
        <v>325</v>
      </c>
      <c r="D9" s="14">
        <v>334</v>
      </c>
      <c r="E9" s="17">
        <v>347</v>
      </c>
      <c r="F9" s="17">
        <v>346</v>
      </c>
    </row>
    <row r="10" spans="1:9" ht="13.5" customHeight="1" x14ac:dyDescent="0.2">
      <c r="A10" s="21" t="s">
        <v>128</v>
      </c>
      <c r="B10" s="14">
        <f t="shared" ref="B10:B11" si="0">B23+B36</f>
        <v>248</v>
      </c>
      <c r="C10" s="14">
        <v>247</v>
      </c>
      <c r="D10" s="14">
        <v>255</v>
      </c>
      <c r="E10" s="17">
        <v>262</v>
      </c>
      <c r="F10" s="17">
        <v>260</v>
      </c>
    </row>
    <row r="11" spans="1:9" ht="13.5" customHeight="1" x14ac:dyDescent="0.2">
      <c r="A11" s="21" t="s">
        <v>28</v>
      </c>
      <c r="B11" s="14">
        <f t="shared" si="0"/>
        <v>76</v>
      </c>
      <c r="C11" s="14">
        <v>78</v>
      </c>
      <c r="D11" s="14">
        <v>79</v>
      </c>
      <c r="E11" s="17">
        <v>85</v>
      </c>
      <c r="F11" s="17">
        <v>86</v>
      </c>
    </row>
    <row r="12" spans="1:9" ht="14.1" customHeight="1" x14ac:dyDescent="0.2">
      <c r="A12" s="29" t="s">
        <v>68</v>
      </c>
      <c r="B12" s="14">
        <v>8375</v>
      </c>
      <c r="C12" s="14">
        <v>8639</v>
      </c>
      <c r="D12" s="14">
        <v>8804</v>
      </c>
      <c r="E12" s="17">
        <v>9043</v>
      </c>
      <c r="F12" s="17">
        <v>9138</v>
      </c>
    </row>
    <row r="13" spans="1:9" ht="14.1" customHeight="1" x14ac:dyDescent="0.2">
      <c r="A13" s="21" t="s">
        <v>45</v>
      </c>
      <c r="B13" s="14">
        <v>1758</v>
      </c>
      <c r="C13" s="14">
        <v>1849</v>
      </c>
      <c r="D13" s="14">
        <v>1863</v>
      </c>
      <c r="E13" s="17">
        <v>1857</v>
      </c>
      <c r="F13" s="17">
        <v>1868</v>
      </c>
    </row>
    <row r="14" spans="1:9" ht="14.1" customHeight="1" x14ac:dyDescent="0.2">
      <c r="A14" s="21" t="s">
        <v>46</v>
      </c>
      <c r="B14" s="14">
        <v>1621</v>
      </c>
      <c r="C14" s="14">
        <v>1659</v>
      </c>
      <c r="D14" s="14">
        <v>1748</v>
      </c>
      <c r="E14" s="17">
        <v>1735</v>
      </c>
      <c r="F14" s="17">
        <v>1777</v>
      </c>
    </row>
    <row r="15" spans="1:9" ht="14.1" customHeight="1" x14ac:dyDescent="0.2">
      <c r="A15" s="21" t="s">
        <v>57</v>
      </c>
      <c r="B15" s="14">
        <v>1491</v>
      </c>
      <c r="C15" s="14">
        <v>1519</v>
      </c>
      <c r="D15" s="14">
        <v>1531</v>
      </c>
      <c r="E15" s="17">
        <v>1581</v>
      </c>
      <c r="F15" s="17">
        <v>1605</v>
      </c>
    </row>
    <row r="16" spans="1:9" ht="14.1" customHeight="1" x14ac:dyDescent="0.2">
      <c r="A16" s="21" t="s">
        <v>119</v>
      </c>
      <c r="B16" s="14">
        <v>1264</v>
      </c>
      <c r="C16" s="14">
        <v>1370</v>
      </c>
      <c r="D16" s="14">
        <v>1295</v>
      </c>
      <c r="E16" s="17">
        <v>1391</v>
      </c>
      <c r="F16" s="17">
        <v>1410</v>
      </c>
    </row>
    <row r="17" spans="1:7" ht="14.1" customHeight="1" x14ac:dyDescent="0.2">
      <c r="A17" s="21" t="s">
        <v>121</v>
      </c>
      <c r="B17" s="14">
        <v>1161</v>
      </c>
      <c r="C17" s="14">
        <v>1087</v>
      </c>
      <c r="D17" s="14">
        <v>1211</v>
      </c>
      <c r="E17" s="17">
        <v>1214</v>
      </c>
      <c r="F17" s="17">
        <v>1229</v>
      </c>
      <c r="G17" s="36"/>
    </row>
    <row r="18" spans="1:7" ht="14.1" customHeight="1" x14ac:dyDescent="0.2">
      <c r="A18" s="21" t="s">
        <v>208</v>
      </c>
      <c r="B18" s="14">
        <v>1080</v>
      </c>
      <c r="C18" s="14">
        <v>1155</v>
      </c>
      <c r="D18" s="14">
        <v>1156</v>
      </c>
      <c r="E18" s="17">
        <v>1265</v>
      </c>
      <c r="F18" s="17">
        <v>1249</v>
      </c>
    </row>
    <row r="19" spans="1:7" ht="14.1" customHeight="1" x14ac:dyDescent="0.2">
      <c r="A19" s="21"/>
      <c r="B19" s="14"/>
      <c r="C19" s="14"/>
      <c r="D19" s="14"/>
      <c r="E19" s="17"/>
      <c r="F19" s="17"/>
    </row>
    <row r="20" spans="1:7" ht="14.1" customHeight="1" x14ac:dyDescent="0.2">
      <c r="A20" s="21" t="s">
        <v>26</v>
      </c>
      <c r="B20" s="14"/>
      <c r="C20" s="14"/>
      <c r="D20" s="14"/>
      <c r="E20" s="17"/>
      <c r="F20" s="17"/>
    </row>
    <row r="21" spans="1:7" ht="14.1" customHeight="1" x14ac:dyDescent="0.2">
      <c r="A21" s="21" t="s">
        <v>47</v>
      </c>
      <c r="B21" s="14">
        <v>14</v>
      </c>
      <c r="C21" s="14">
        <v>14</v>
      </c>
      <c r="D21" s="14">
        <v>14</v>
      </c>
      <c r="E21" s="17">
        <v>14</v>
      </c>
      <c r="F21" s="17">
        <v>14</v>
      </c>
    </row>
    <row r="22" spans="1:7" ht="14.1" customHeight="1" x14ac:dyDescent="0.2">
      <c r="A22" s="21" t="s">
        <v>122</v>
      </c>
      <c r="B22" s="14">
        <v>145</v>
      </c>
      <c r="C22" s="14">
        <v>144</v>
      </c>
      <c r="D22" s="14">
        <v>152</v>
      </c>
      <c r="E22" s="17">
        <v>159</v>
      </c>
      <c r="F22" s="17">
        <v>158</v>
      </c>
    </row>
    <row r="23" spans="1:7" ht="14.1" customHeight="1" x14ac:dyDescent="0.2">
      <c r="A23" s="21" t="s">
        <v>128</v>
      </c>
      <c r="B23" s="14">
        <v>124</v>
      </c>
      <c r="C23" s="14">
        <v>123</v>
      </c>
      <c r="D23" s="14">
        <v>129</v>
      </c>
      <c r="E23" s="17">
        <v>132</v>
      </c>
      <c r="F23" s="17">
        <v>131</v>
      </c>
    </row>
    <row r="24" spans="1:7" ht="14.1" customHeight="1" x14ac:dyDescent="0.2">
      <c r="A24" s="21" t="s">
        <v>28</v>
      </c>
      <c r="B24" s="14">
        <v>21</v>
      </c>
      <c r="C24" s="14">
        <v>21</v>
      </c>
      <c r="D24" s="14">
        <v>23</v>
      </c>
      <c r="E24" s="17">
        <v>27</v>
      </c>
      <c r="F24" s="17">
        <v>27</v>
      </c>
    </row>
    <row r="25" spans="1:7" ht="14.1" customHeight="1" x14ac:dyDescent="0.2">
      <c r="A25" s="21" t="s">
        <v>68</v>
      </c>
      <c r="B25" s="14">
        <v>3666</v>
      </c>
      <c r="C25" s="14">
        <v>3809</v>
      </c>
      <c r="D25" s="14">
        <v>3921</v>
      </c>
      <c r="E25" s="17">
        <v>3830</v>
      </c>
      <c r="F25" s="17">
        <v>3810</v>
      </c>
    </row>
    <row r="26" spans="1:7" ht="14.1" customHeight="1" x14ac:dyDescent="0.2">
      <c r="A26" s="21" t="s">
        <v>45</v>
      </c>
      <c r="B26" s="14">
        <v>870</v>
      </c>
      <c r="C26" s="14">
        <v>870</v>
      </c>
      <c r="D26" s="14">
        <v>913</v>
      </c>
      <c r="E26" s="17">
        <v>930</v>
      </c>
      <c r="F26" s="17">
        <v>899</v>
      </c>
    </row>
    <row r="27" spans="1:7" ht="14.1" customHeight="1" x14ac:dyDescent="0.2">
      <c r="A27" s="21" t="s">
        <v>46</v>
      </c>
      <c r="B27" s="14">
        <v>795</v>
      </c>
      <c r="C27" s="14">
        <v>848</v>
      </c>
      <c r="D27" s="14">
        <v>882</v>
      </c>
      <c r="E27" s="17">
        <v>840</v>
      </c>
      <c r="F27" s="17">
        <v>853</v>
      </c>
    </row>
    <row r="28" spans="1:7" ht="14.1" customHeight="1" x14ac:dyDescent="0.2">
      <c r="A28" s="21" t="s">
        <v>21</v>
      </c>
      <c r="B28" s="14">
        <v>781</v>
      </c>
      <c r="C28" s="14">
        <v>776</v>
      </c>
      <c r="D28" s="14">
        <v>814</v>
      </c>
      <c r="E28" s="17">
        <v>770</v>
      </c>
      <c r="F28" s="17">
        <v>747</v>
      </c>
    </row>
    <row r="29" spans="1:7" ht="14.1" customHeight="1" x14ac:dyDescent="0.2">
      <c r="A29" s="21" t="s">
        <v>22</v>
      </c>
      <c r="B29" s="14">
        <v>618</v>
      </c>
      <c r="C29" s="14">
        <v>728</v>
      </c>
      <c r="D29" s="14">
        <v>665</v>
      </c>
      <c r="E29" s="17">
        <v>652</v>
      </c>
      <c r="F29" s="17">
        <v>684</v>
      </c>
    </row>
    <row r="30" spans="1:7" ht="14.1" customHeight="1" x14ac:dyDescent="0.2">
      <c r="A30" s="21" t="s">
        <v>209</v>
      </c>
      <c r="B30" s="14">
        <v>295</v>
      </c>
      <c r="C30" s="14">
        <v>306</v>
      </c>
      <c r="D30" s="14">
        <v>341</v>
      </c>
      <c r="E30" s="17">
        <v>312</v>
      </c>
      <c r="F30" s="17">
        <v>321</v>
      </c>
    </row>
    <row r="31" spans="1:7" ht="14.1" customHeight="1" x14ac:dyDescent="0.2">
      <c r="A31" s="21" t="s">
        <v>208</v>
      </c>
      <c r="B31" s="14">
        <v>307</v>
      </c>
      <c r="C31" s="14">
        <v>281</v>
      </c>
      <c r="D31" s="14">
        <v>306</v>
      </c>
      <c r="E31" s="17">
        <v>326</v>
      </c>
      <c r="F31" s="17">
        <v>306</v>
      </c>
    </row>
    <row r="32" spans="1:7" ht="14.1" customHeight="1" x14ac:dyDescent="0.2">
      <c r="A32" s="21"/>
      <c r="B32" s="14"/>
      <c r="C32" s="14"/>
      <c r="D32" s="14"/>
      <c r="E32" s="17"/>
      <c r="F32" s="17"/>
    </row>
    <row r="33" spans="1:6" ht="14.1" customHeight="1" x14ac:dyDescent="0.2">
      <c r="A33" s="21" t="s">
        <v>27</v>
      </c>
      <c r="B33" s="14"/>
      <c r="C33" s="14"/>
      <c r="D33" s="14"/>
      <c r="E33" s="17"/>
      <c r="F33" s="17"/>
    </row>
    <row r="34" spans="1:6" ht="14.1" customHeight="1" x14ac:dyDescent="0.2">
      <c r="A34" s="21" t="s">
        <v>47</v>
      </c>
      <c r="B34" s="14">
        <v>8</v>
      </c>
      <c r="C34" s="14">
        <v>8</v>
      </c>
      <c r="D34" s="14">
        <v>8</v>
      </c>
      <c r="E34" s="17">
        <v>8</v>
      </c>
      <c r="F34" s="17">
        <v>8</v>
      </c>
    </row>
    <row r="35" spans="1:6" ht="14.1" customHeight="1" x14ac:dyDescent="0.2">
      <c r="A35" s="21" t="s">
        <v>122</v>
      </c>
      <c r="B35" s="14">
        <v>179</v>
      </c>
      <c r="C35" s="14">
        <v>181</v>
      </c>
      <c r="D35" s="14">
        <v>182</v>
      </c>
      <c r="E35" s="17">
        <v>188</v>
      </c>
      <c r="F35" s="17">
        <v>188</v>
      </c>
    </row>
    <row r="36" spans="1:6" ht="14.1" customHeight="1" x14ac:dyDescent="0.2">
      <c r="A36" s="21" t="s">
        <v>128</v>
      </c>
      <c r="B36" s="14">
        <v>124</v>
      </c>
      <c r="C36" s="14">
        <v>124</v>
      </c>
      <c r="D36" s="14">
        <v>126</v>
      </c>
      <c r="E36" s="17">
        <v>130</v>
      </c>
      <c r="F36" s="17">
        <v>129</v>
      </c>
    </row>
    <row r="37" spans="1:6" ht="14.1" customHeight="1" x14ac:dyDescent="0.2">
      <c r="A37" s="21" t="s">
        <v>28</v>
      </c>
      <c r="B37" s="14">
        <v>55</v>
      </c>
      <c r="C37" s="14">
        <v>57</v>
      </c>
      <c r="D37" s="14">
        <v>56</v>
      </c>
      <c r="E37" s="17">
        <v>58</v>
      </c>
      <c r="F37" s="17">
        <v>59</v>
      </c>
    </row>
    <row r="38" spans="1:6" ht="14.1" customHeight="1" x14ac:dyDescent="0.2">
      <c r="A38" s="21" t="s">
        <v>68</v>
      </c>
      <c r="B38" s="14">
        <v>4709</v>
      </c>
      <c r="C38" s="14">
        <v>4830</v>
      </c>
      <c r="D38" s="14">
        <v>4883</v>
      </c>
      <c r="E38" s="17">
        <v>5213</v>
      </c>
      <c r="F38" s="17">
        <v>5328</v>
      </c>
    </row>
    <row r="39" spans="1:6" ht="14.1" customHeight="1" x14ac:dyDescent="0.2">
      <c r="A39" s="21" t="s">
        <v>45</v>
      </c>
      <c r="B39" s="14">
        <v>888</v>
      </c>
      <c r="C39" s="14">
        <v>979</v>
      </c>
      <c r="D39" s="14">
        <v>950</v>
      </c>
      <c r="E39" s="17">
        <v>927</v>
      </c>
      <c r="F39" s="17">
        <v>969</v>
      </c>
    </row>
    <row r="40" spans="1:6" ht="14.1" customHeight="1" x14ac:dyDescent="0.2">
      <c r="A40" s="21" t="s">
        <v>46</v>
      </c>
      <c r="B40" s="14">
        <v>826</v>
      </c>
      <c r="C40" s="14">
        <v>811</v>
      </c>
      <c r="D40" s="14">
        <v>866</v>
      </c>
      <c r="E40" s="17">
        <v>895</v>
      </c>
      <c r="F40" s="17">
        <v>924</v>
      </c>
    </row>
    <row r="41" spans="1:6" s="4" customFormat="1" ht="14.1" customHeight="1" x14ac:dyDescent="0.2">
      <c r="A41" s="21" t="s">
        <v>57</v>
      </c>
      <c r="B41" s="14">
        <v>710</v>
      </c>
      <c r="C41" s="14">
        <v>743</v>
      </c>
      <c r="D41" s="14">
        <v>717</v>
      </c>
      <c r="E41" s="17">
        <v>811</v>
      </c>
      <c r="F41" s="17">
        <v>858</v>
      </c>
    </row>
    <row r="42" spans="1:6" ht="14.1" customHeight="1" x14ac:dyDescent="0.2">
      <c r="A42" s="21" t="s">
        <v>119</v>
      </c>
      <c r="B42" s="14">
        <v>646</v>
      </c>
      <c r="C42" s="14">
        <v>642</v>
      </c>
      <c r="D42" s="14">
        <v>630</v>
      </c>
      <c r="E42" s="17">
        <v>739</v>
      </c>
      <c r="F42" s="17">
        <v>726</v>
      </c>
    </row>
    <row r="43" spans="1:6" s="12" customFormat="1" ht="14.1" customHeight="1" x14ac:dyDescent="0.15">
      <c r="A43" s="21" t="s">
        <v>209</v>
      </c>
      <c r="B43" s="14">
        <v>866</v>
      </c>
      <c r="C43" s="14">
        <v>781</v>
      </c>
      <c r="D43" s="14">
        <v>870</v>
      </c>
      <c r="E43" s="17">
        <v>902</v>
      </c>
      <c r="F43" s="17">
        <v>908</v>
      </c>
    </row>
    <row r="44" spans="1:6" ht="14.1" customHeight="1" x14ac:dyDescent="0.2">
      <c r="A44" s="21" t="s">
        <v>208</v>
      </c>
      <c r="B44" s="14">
        <v>773</v>
      </c>
      <c r="C44" s="14">
        <v>874</v>
      </c>
      <c r="D44" s="14">
        <v>850</v>
      </c>
      <c r="E44" s="17">
        <v>939</v>
      </c>
      <c r="F44" s="17">
        <v>943</v>
      </c>
    </row>
    <row r="45" spans="1:6" ht="14.1" customHeight="1" x14ac:dyDescent="0.2">
      <c r="A45" s="19"/>
      <c r="B45" s="37"/>
      <c r="C45" s="37"/>
      <c r="D45" s="37"/>
      <c r="E45" s="37"/>
      <c r="F45" s="22"/>
    </row>
    <row r="46" spans="1:6" ht="14.1" customHeight="1" x14ac:dyDescent="0.2">
      <c r="A46" s="20" t="s">
        <v>453</v>
      </c>
      <c r="F46" s="32"/>
    </row>
    <row r="47" spans="1:6" ht="14.1" customHeight="1" x14ac:dyDescent="0.2">
      <c r="A47" s="38" t="s">
        <v>219</v>
      </c>
      <c r="B47" s="13"/>
      <c r="C47" s="13"/>
      <c r="D47" s="13"/>
    </row>
    <row r="48" spans="1:6" s="20" customFormat="1" ht="14.1" customHeight="1" x14ac:dyDescent="0.2">
      <c r="F48" s="3"/>
    </row>
    <row r="49" spans="1:6" ht="14.1" customHeight="1" x14ac:dyDescent="0.2">
      <c r="A49" s="21"/>
      <c r="B49" s="13"/>
      <c r="C49" s="13"/>
      <c r="D49" s="13"/>
    </row>
    <row r="50" spans="1:6" ht="14.1" customHeight="1" x14ac:dyDescent="0.2"/>
    <row r="51" spans="1:6" ht="14.1" customHeight="1" x14ac:dyDescent="0.2"/>
    <row r="52" spans="1:6" ht="14.1" customHeight="1" x14ac:dyDescent="0.2">
      <c r="F52" s="33"/>
    </row>
    <row r="53" spans="1:6" ht="14.1" customHeight="1" x14ac:dyDescent="0.2"/>
    <row r="54" spans="1:6" ht="14.1" customHeight="1" x14ac:dyDescent="0.2"/>
    <row r="55" spans="1:6" ht="14.1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300"/>
  <sheetViews>
    <sheetView zoomScaleNormal="100" workbookViewId="0"/>
  </sheetViews>
  <sheetFormatPr baseColWidth="10" defaultColWidth="5.28515625" defaultRowHeight="11.25" customHeight="1" x14ac:dyDescent="0.2"/>
  <cols>
    <col min="1" max="1" width="32.140625" style="3" customWidth="1"/>
    <col min="2" max="6" width="12" style="3" customWidth="1"/>
    <col min="7" max="9" width="5.28515625" style="3" customWidth="1"/>
    <col min="10" max="16383" width="5.28515625" style="3"/>
    <col min="16384" max="16384" width="21.42578125" style="3" customWidth="1"/>
  </cols>
  <sheetData>
    <row r="1" spans="1:10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0" ht="14.1" customHeight="1" x14ac:dyDescent="0.2">
      <c r="J2" s="159" t="s">
        <v>498</v>
      </c>
    </row>
    <row r="3" spans="1:10" ht="14.1" customHeight="1" x14ac:dyDescent="0.2">
      <c r="A3" s="4" t="s">
        <v>376</v>
      </c>
    </row>
    <row r="4" spans="1:10" ht="14.1" customHeight="1" x14ac:dyDescent="0.2">
      <c r="A4" s="5"/>
      <c r="B4" s="6"/>
      <c r="C4" s="6"/>
      <c r="D4" s="6"/>
      <c r="E4" s="6"/>
      <c r="F4" s="6"/>
    </row>
    <row r="5" spans="1:10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</row>
    <row r="6" spans="1:10" ht="14.1" customHeight="1" x14ac:dyDescent="0.2">
      <c r="A6" s="21"/>
      <c r="B6" s="13"/>
      <c r="D6" s="15"/>
      <c r="E6" s="15"/>
      <c r="F6" s="15"/>
    </row>
    <row r="7" spans="1:10" ht="14.1" customHeight="1" x14ac:dyDescent="0.2">
      <c r="A7" s="16" t="s">
        <v>205</v>
      </c>
      <c r="B7" s="14">
        <v>1987</v>
      </c>
      <c r="C7" s="14">
        <v>2158</v>
      </c>
      <c r="D7" s="14">
        <v>2037</v>
      </c>
      <c r="E7" s="17">
        <v>2066</v>
      </c>
      <c r="F7" s="17">
        <v>2078</v>
      </c>
      <c r="H7" s="151"/>
      <c r="I7" s="45"/>
    </row>
    <row r="8" spans="1:10" ht="14.1" customHeight="1" x14ac:dyDescent="0.2">
      <c r="A8" s="12" t="s">
        <v>26</v>
      </c>
      <c r="B8" s="14">
        <v>456</v>
      </c>
      <c r="C8" s="14">
        <v>556</v>
      </c>
      <c r="D8" s="14">
        <v>573</v>
      </c>
      <c r="E8" s="17">
        <v>576</v>
      </c>
      <c r="F8" s="17">
        <v>588</v>
      </c>
      <c r="H8" s="151"/>
    </row>
    <row r="9" spans="1:10" ht="14.1" customHeight="1" x14ac:dyDescent="0.2">
      <c r="A9" s="12" t="s">
        <v>27</v>
      </c>
      <c r="B9" s="14">
        <v>1531</v>
      </c>
      <c r="C9" s="14">
        <v>1602</v>
      </c>
      <c r="D9" s="14">
        <v>1464</v>
      </c>
      <c r="E9" s="17">
        <v>1490</v>
      </c>
      <c r="F9" s="17">
        <v>1490</v>
      </c>
      <c r="H9" s="151"/>
    </row>
    <row r="10" spans="1:10" ht="14.1" customHeight="1" x14ac:dyDescent="0.2">
      <c r="A10" s="12"/>
      <c r="B10" s="14"/>
      <c r="C10" s="14"/>
      <c r="E10" s="47"/>
      <c r="F10" s="47"/>
      <c r="H10" s="151"/>
    </row>
    <row r="11" spans="1:10" ht="14.1" customHeight="1" x14ac:dyDescent="0.2">
      <c r="A11" s="16" t="s">
        <v>206</v>
      </c>
      <c r="B11" s="14">
        <v>1009</v>
      </c>
      <c r="C11" s="14">
        <v>1093</v>
      </c>
      <c r="D11" s="14">
        <v>1052</v>
      </c>
      <c r="E11" s="17">
        <v>1067</v>
      </c>
      <c r="F11" s="17">
        <v>1088</v>
      </c>
      <c r="H11" s="151"/>
    </row>
    <row r="12" spans="1:10" ht="14.1" customHeight="1" x14ac:dyDescent="0.2">
      <c r="A12" s="12" t="s">
        <v>26</v>
      </c>
      <c r="B12" s="14">
        <v>334</v>
      </c>
      <c r="C12" s="14">
        <v>416</v>
      </c>
      <c r="D12" s="14">
        <v>423</v>
      </c>
      <c r="E12" s="17">
        <v>424</v>
      </c>
      <c r="F12" s="17">
        <v>438</v>
      </c>
      <c r="H12" s="151"/>
    </row>
    <row r="13" spans="1:10" ht="14.1" customHeight="1" x14ac:dyDescent="0.2">
      <c r="A13" s="12" t="s">
        <v>27</v>
      </c>
      <c r="B13" s="14">
        <v>675</v>
      </c>
      <c r="C13" s="14">
        <v>677</v>
      </c>
      <c r="D13" s="14">
        <v>629</v>
      </c>
      <c r="E13" s="17">
        <v>643</v>
      </c>
      <c r="F13" s="17">
        <v>650</v>
      </c>
      <c r="H13" s="151"/>
    </row>
    <row r="14" spans="1:10" ht="14.1" customHeight="1" x14ac:dyDescent="0.2">
      <c r="A14" s="19"/>
      <c r="B14" s="19"/>
      <c r="C14" s="19"/>
      <c r="D14" s="19"/>
      <c r="E14" s="19"/>
      <c r="F14" s="22"/>
      <c r="H14" s="151"/>
    </row>
    <row r="15" spans="1:10" ht="14.1" customHeight="1" x14ac:dyDescent="0.2">
      <c r="A15" s="20" t="s">
        <v>453</v>
      </c>
      <c r="H15" s="15"/>
    </row>
    <row r="16" spans="1:10" ht="14.1" customHeight="1" x14ac:dyDescent="0.2">
      <c r="A16" s="38" t="s">
        <v>219</v>
      </c>
      <c r="B16" s="13"/>
      <c r="C16" s="13"/>
      <c r="D16" s="13"/>
      <c r="H16" s="15"/>
    </row>
    <row r="17" spans="1:4" s="20" customFormat="1" ht="14.1" customHeight="1" x14ac:dyDescent="0.15"/>
    <row r="18" spans="1:4" ht="14.1" customHeight="1" x14ac:dyDescent="0.2">
      <c r="A18" s="26"/>
      <c r="B18" s="14"/>
      <c r="C18" s="14"/>
      <c r="D18" s="14"/>
    </row>
    <row r="19" spans="1:4" ht="14.1" customHeight="1" x14ac:dyDescent="0.2"/>
    <row r="20" spans="1:4" ht="14.1" customHeight="1" x14ac:dyDescent="0.2">
      <c r="A20" s="23"/>
    </row>
    <row r="21" spans="1:4" ht="14.1" customHeight="1" x14ac:dyDescent="0.2"/>
    <row r="22" spans="1:4" ht="14.1" customHeight="1" x14ac:dyDescent="0.2"/>
    <row r="23" spans="1:4" ht="14.1" customHeight="1" x14ac:dyDescent="0.2"/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297"/>
  <sheetViews>
    <sheetView zoomScaleNormal="100" workbookViewId="0"/>
  </sheetViews>
  <sheetFormatPr baseColWidth="10" defaultColWidth="6.42578125" defaultRowHeight="11.25" customHeight="1" x14ac:dyDescent="0.2"/>
  <cols>
    <col min="1" max="1" width="32" style="3" customWidth="1"/>
    <col min="2" max="6" width="12" style="3" customWidth="1"/>
    <col min="7" max="7" width="6.42578125" style="3" customWidth="1"/>
    <col min="8" max="8" width="7.28515625" style="3" customWidth="1"/>
    <col min="9" max="10" width="6.42578125" style="3" customWidth="1"/>
    <col min="11" max="16383" width="6.42578125" style="3"/>
    <col min="16384" max="16384" width="17.5703125" style="3" customWidth="1"/>
  </cols>
  <sheetData>
    <row r="1" spans="1:10" ht="14.1" customHeight="1" thickBot="1" x14ac:dyDescent="0.25">
      <c r="A1" s="1" t="s">
        <v>409</v>
      </c>
      <c r="B1" s="2"/>
      <c r="C1" s="2"/>
      <c r="D1" s="2"/>
      <c r="E1" s="2"/>
      <c r="F1" s="2"/>
    </row>
    <row r="2" spans="1:10" ht="14.1" customHeight="1" x14ac:dyDescent="0.2">
      <c r="A2" s="27"/>
      <c r="B2" s="33"/>
      <c r="C2" s="33"/>
      <c r="D2" s="33"/>
      <c r="E2" s="33"/>
      <c r="J2" s="159" t="s">
        <v>498</v>
      </c>
    </row>
    <row r="3" spans="1:10" ht="14.1" customHeight="1" x14ac:dyDescent="0.2">
      <c r="A3" s="4" t="s">
        <v>377</v>
      </c>
    </row>
    <row r="4" spans="1:10" ht="14.1" customHeight="1" x14ac:dyDescent="0.2">
      <c r="A4" s="5"/>
      <c r="B4" s="6"/>
      <c r="C4" s="6"/>
      <c r="D4" s="6"/>
      <c r="E4" s="6"/>
      <c r="F4" s="6"/>
    </row>
    <row r="5" spans="1:10" s="11" customFormat="1" ht="15.95" customHeight="1" x14ac:dyDescent="0.2">
      <c r="A5" s="7"/>
      <c r="B5" s="8" t="s">
        <v>302</v>
      </c>
      <c r="C5" s="8" t="s">
        <v>309</v>
      </c>
      <c r="D5" s="8" t="s">
        <v>332</v>
      </c>
      <c r="E5" s="8" t="s">
        <v>430</v>
      </c>
      <c r="F5" s="8" t="s">
        <v>451</v>
      </c>
    </row>
    <row r="6" spans="1:10" ht="14.1" customHeight="1" x14ac:dyDescent="0.2">
      <c r="A6" s="21"/>
      <c r="B6" s="14"/>
      <c r="C6" s="13"/>
      <c r="E6" s="39"/>
      <c r="F6" s="39"/>
    </row>
    <row r="7" spans="1:10" ht="14.1" customHeight="1" x14ac:dyDescent="0.2">
      <c r="A7" s="16" t="s">
        <v>210</v>
      </c>
      <c r="B7" s="40">
        <v>18</v>
      </c>
      <c r="C7" s="40">
        <v>18</v>
      </c>
      <c r="D7" s="40">
        <v>18</v>
      </c>
      <c r="E7" s="40">
        <v>18</v>
      </c>
      <c r="F7" s="40">
        <v>18</v>
      </c>
      <c r="G7" s="151"/>
      <c r="H7" s="151"/>
    </row>
    <row r="8" spans="1:10" ht="14.1" customHeight="1" x14ac:dyDescent="0.2">
      <c r="A8" s="98" t="s">
        <v>6</v>
      </c>
      <c r="B8" s="40">
        <v>175</v>
      </c>
      <c r="C8" s="40">
        <v>180</v>
      </c>
      <c r="D8" s="40">
        <v>200</v>
      </c>
      <c r="E8" s="40">
        <v>223</v>
      </c>
      <c r="F8" s="40">
        <v>228</v>
      </c>
      <c r="G8" s="30"/>
      <c r="H8" s="151"/>
      <c r="I8" s="30"/>
      <c r="J8" s="30"/>
    </row>
    <row r="9" spans="1:10" ht="14.1" customHeight="1" x14ac:dyDescent="0.2">
      <c r="A9" s="98" t="s">
        <v>211</v>
      </c>
      <c r="B9" s="40">
        <v>85</v>
      </c>
      <c r="C9" s="40">
        <v>88</v>
      </c>
      <c r="D9" s="40">
        <v>101</v>
      </c>
      <c r="E9" s="40">
        <v>114</v>
      </c>
      <c r="F9" s="40">
        <v>116</v>
      </c>
      <c r="H9" s="151"/>
    </row>
    <row r="10" spans="1:10" ht="14.1" customHeight="1" x14ac:dyDescent="0.2">
      <c r="A10" s="98" t="s">
        <v>212</v>
      </c>
      <c r="B10" s="40">
        <v>90</v>
      </c>
      <c r="C10" s="40">
        <v>92</v>
      </c>
      <c r="D10" s="40">
        <v>99</v>
      </c>
      <c r="E10" s="40">
        <v>109</v>
      </c>
      <c r="F10" s="40">
        <v>112</v>
      </c>
      <c r="H10" s="151"/>
    </row>
    <row r="11" spans="1:10" ht="14.1" customHeight="1" x14ac:dyDescent="0.2">
      <c r="A11" s="98" t="s">
        <v>72</v>
      </c>
      <c r="B11" s="40">
        <v>4275</v>
      </c>
      <c r="C11" s="40">
        <v>4315</v>
      </c>
      <c r="D11" s="40">
        <v>4521</v>
      </c>
      <c r="E11" s="40">
        <v>4997</v>
      </c>
      <c r="F11" s="40">
        <v>5029</v>
      </c>
      <c r="G11" s="30"/>
      <c r="H11" s="151"/>
      <c r="I11" s="30"/>
      <c r="J11" s="30"/>
    </row>
    <row r="12" spans="1:10" ht="14.1" customHeight="1" x14ac:dyDescent="0.2">
      <c r="A12" s="98" t="s">
        <v>211</v>
      </c>
      <c r="B12" s="40">
        <v>2170</v>
      </c>
      <c r="C12" s="40">
        <v>2171</v>
      </c>
      <c r="D12" s="40">
        <v>2274</v>
      </c>
      <c r="E12" s="40">
        <v>2566</v>
      </c>
      <c r="F12" s="40">
        <v>2616</v>
      </c>
      <c r="H12" s="151"/>
    </row>
    <row r="13" spans="1:10" ht="14.1" customHeight="1" x14ac:dyDescent="0.2">
      <c r="A13" s="98" t="s">
        <v>212</v>
      </c>
      <c r="B13" s="40">
        <v>2105</v>
      </c>
      <c r="C13" s="40">
        <v>2144</v>
      </c>
      <c r="D13" s="40">
        <v>2247</v>
      </c>
      <c r="E13" s="40">
        <v>2431</v>
      </c>
      <c r="F13" s="40">
        <v>2413</v>
      </c>
      <c r="H13" s="151"/>
    </row>
    <row r="14" spans="1:10" ht="14.1" customHeight="1" x14ac:dyDescent="0.2">
      <c r="A14" s="153" t="s">
        <v>74</v>
      </c>
      <c r="B14" s="40">
        <v>6</v>
      </c>
      <c r="C14" s="40">
        <v>6</v>
      </c>
      <c r="D14" s="40">
        <v>7</v>
      </c>
      <c r="E14" s="40">
        <v>7</v>
      </c>
      <c r="F14" s="40">
        <v>7</v>
      </c>
      <c r="H14" s="151"/>
    </row>
    <row r="15" spans="1:10" ht="14.1" customHeight="1" x14ac:dyDescent="0.2">
      <c r="A15" s="98" t="s">
        <v>6</v>
      </c>
      <c r="B15" s="40">
        <v>33</v>
      </c>
      <c r="C15" s="40">
        <v>32</v>
      </c>
      <c r="D15" s="40">
        <v>36</v>
      </c>
      <c r="E15" s="40">
        <v>42</v>
      </c>
      <c r="F15" s="40">
        <v>41</v>
      </c>
      <c r="G15" s="30"/>
      <c r="H15" s="151"/>
      <c r="I15" s="30"/>
      <c r="J15" s="30"/>
    </row>
    <row r="16" spans="1:10" ht="14.1" customHeight="1" x14ac:dyDescent="0.2">
      <c r="A16" s="98" t="s">
        <v>211</v>
      </c>
      <c r="B16" s="40">
        <v>25</v>
      </c>
      <c r="C16" s="40">
        <v>25</v>
      </c>
      <c r="D16" s="40">
        <v>28</v>
      </c>
      <c r="E16" s="40">
        <v>32</v>
      </c>
      <c r="F16" s="40">
        <v>29</v>
      </c>
      <c r="H16" s="151"/>
    </row>
    <row r="17" spans="1:10" ht="14.1" customHeight="1" x14ac:dyDescent="0.2">
      <c r="A17" s="98" t="s">
        <v>212</v>
      </c>
      <c r="B17" s="40">
        <v>8</v>
      </c>
      <c r="C17" s="40">
        <v>7</v>
      </c>
      <c r="D17" s="40">
        <v>8</v>
      </c>
      <c r="E17" s="40">
        <v>10</v>
      </c>
      <c r="F17" s="40">
        <v>12</v>
      </c>
      <c r="H17" s="151"/>
    </row>
    <row r="18" spans="1:10" ht="14.1" customHeight="1" x14ac:dyDescent="0.2">
      <c r="A18" s="98" t="s">
        <v>72</v>
      </c>
      <c r="B18" s="40">
        <v>793</v>
      </c>
      <c r="C18" s="40">
        <v>807</v>
      </c>
      <c r="D18" s="40">
        <v>899</v>
      </c>
      <c r="E18" s="40">
        <v>980</v>
      </c>
      <c r="F18" s="40">
        <v>960</v>
      </c>
      <c r="G18" s="30"/>
      <c r="H18" s="151"/>
      <c r="I18" s="30"/>
      <c r="J18" s="30"/>
    </row>
    <row r="19" spans="1:10" ht="14.1" customHeight="1" x14ac:dyDescent="0.2">
      <c r="A19" s="98" t="s">
        <v>211</v>
      </c>
      <c r="B19" s="40">
        <v>629</v>
      </c>
      <c r="C19" s="40">
        <v>637</v>
      </c>
      <c r="D19" s="40">
        <v>705</v>
      </c>
      <c r="E19" s="40">
        <v>751</v>
      </c>
      <c r="F19" s="40">
        <v>739</v>
      </c>
      <c r="H19" s="151"/>
    </row>
    <row r="20" spans="1:10" ht="14.1" customHeight="1" x14ac:dyDescent="0.2">
      <c r="A20" s="98" t="s">
        <v>212</v>
      </c>
      <c r="B20" s="40">
        <v>164</v>
      </c>
      <c r="C20" s="40">
        <v>170</v>
      </c>
      <c r="D20" s="40">
        <v>194</v>
      </c>
      <c r="E20" s="40">
        <v>229</v>
      </c>
      <c r="F20" s="40">
        <v>221</v>
      </c>
      <c r="H20" s="151"/>
    </row>
    <row r="21" spans="1:10" ht="14.1" customHeight="1" x14ac:dyDescent="0.2">
      <c r="A21" s="153" t="s">
        <v>71</v>
      </c>
      <c r="B21" s="40">
        <v>12</v>
      </c>
      <c r="C21" s="40">
        <v>12</v>
      </c>
      <c r="D21" s="40">
        <v>11</v>
      </c>
      <c r="E21" s="40">
        <v>11</v>
      </c>
      <c r="F21" s="40">
        <v>11</v>
      </c>
      <c r="H21" s="151"/>
    </row>
    <row r="22" spans="1:10" ht="14.1" customHeight="1" x14ac:dyDescent="0.2">
      <c r="A22" s="98" t="s">
        <v>6</v>
      </c>
      <c r="B22" s="40">
        <v>142</v>
      </c>
      <c r="C22" s="40">
        <v>148</v>
      </c>
      <c r="D22" s="40">
        <v>164</v>
      </c>
      <c r="E22" s="40">
        <v>181</v>
      </c>
      <c r="F22" s="40">
        <v>187</v>
      </c>
      <c r="G22" s="30"/>
      <c r="H22" s="151"/>
      <c r="I22" s="30"/>
      <c r="J22" s="30"/>
    </row>
    <row r="23" spans="1:10" ht="14.1" customHeight="1" x14ac:dyDescent="0.2">
      <c r="A23" s="98" t="s">
        <v>211</v>
      </c>
      <c r="B23" s="40">
        <v>60</v>
      </c>
      <c r="C23" s="40">
        <v>63</v>
      </c>
      <c r="D23" s="40">
        <v>73</v>
      </c>
      <c r="E23" s="40">
        <v>82</v>
      </c>
      <c r="F23" s="40">
        <v>87</v>
      </c>
      <c r="H23" s="151"/>
    </row>
    <row r="24" spans="1:10" ht="14.1" customHeight="1" x14ac:dyDescent="0.2">
      <c r="A24" s="98" t="s">
        <v>212</v>
      </c>
      <c r="B24" s="40">
        <v>82</v>
      </c>
      <c r="C24" s="40">
        <v>85</v>
      </c>
      <c r="D24" s="40">
        <v>91</v>
      </c>
      <c r="E24" s="40">
        <v>99</v>
      </c>
      <c r="F24" s="40">
        <v>100</v>
      </c>
      <c r="H24" s="151"/>
    </row>
    <row r="25" spans="1:10" ht="14.1" customHeight="1" x14ac:dyDescent="0.2">
      <c r="A25" s="98" t="s">
        <v>72</v>
      </c>
      <c r="B25" s="40">
        <v>3482</v>
      </c>
      <c r="C25" s="40">
        <v>3508</v>
      </c>
      <c r="D25" s="40">
        <v>3622</v>
      </c>
      <c r="E25" s="40">
        <v>4017</v>
      </c>
      <c r="F25" s="40">
        <v>4069</v>
      </c>
      <c r="G25" s="30"/>
      <c r="H25" s="151"/>
      <c r="I25" s="30"/>
      <c r="J25" s="30"/>
    </row>
    <row r="26" spans="1:10" ht="14.1" customHeight="1" x14ac:dyDescent="0.2">
      <c r="A26" s="98" t="s">
        <v>211</v>
      </c>
      <c r="B26" s="40">
        <v>1541</v>
      </c>
      <c r="C26" s="40">
        <v>1534</v>
      </c>
      <c r="D26" s="40">
        <v>1569</v>
      </c>
      <c r="E26" s="40">
        <v>1815</v>
      </c>
      <c r="F26" s="40">
        <v>1877</v>
      </c>
      <c r="H26" s="151"/>
    </row>
    <row r="27" spans="1:10" s="4" customFormat="1" ht="14.1" customHeight="1" x14ac:dyDescent="0.2">
      <c r="A27" s="98" t="s">
        <v>212</v>
      </c>
      <c r="B27" s="40">
        <v>1941</v>
      </c>
      <c r="C27" s="40">
        <v>1974</v>
      </c>
      <c r="D27" s="40">
        <v>2053</v>
      </c>
      <c r="E27" s="40">
        <v>2202</v>
      </c>
      <c r="F27" s="40">
        <v>2192</v>
      </c>
      <c r="H27" s="151"/>
    </row>
    <row r="28" spans="1:10" s="4" customFormat="1" ht="6.95" customHeight="1" x14ac:dyDescent="0.2">
      <c r="A28" s="12"/>
      <c r="B28" s="40"/>
      <c r="C28" s="40"/>
      <c r="D28" s="40"/>
      <c r="E28" s="40"/>
      <c r="F28" s="40"/>
      <c r="H28" s="151"/>
    </row>
    <row r="29" spans="1:10" s="4" customFormat="1" ht="14.1" customHeight="1" x14ac:dyDescent="0.2">
      <c r="A29" s="16" t="s">
        <v>466</v>
      </c>
      <c r="B29" s="40"/>
      <c r="C29" s="40"/>
      <c r="D29" s="40"/>
      <c r="E29" s="40"/>
      <c r="F29" s="129"/>
      <c r="H29" s="15"/>
    </row>
    <row r="30" spans="1:10" s="4" customFormat="1" ht="14.1" customHeight="1" x14ac:dyDescent="0.2">
      <c r="A30" s="153" t="s">
        <v>73</v>
      </c>
      <c r="B30" s="40"/>
      <c r="C30" s="40"/>
      <c r="D30" s="40"/>
      <c r="E30" s="40"/>
      <c r="F30" s="129"/>
      <c r="H30" s="15"/>
    </row>
    <row r="31" spans="1:10" s="4" customFormat="1" ht="14.1" customHeight="1" x14ac:dyDescent="0.2">
      <c r="A31" s="98" t="s">
        <v>473</v>
      </c>
      <c r="B31" s="40"/>
      <c r="C31" s="40"/>
      <c r="D31" s="40"/>
      <c r="E31" s="40"/>
      <c r="F31" s="129"/>
      <c r="H31" s="15"/>
    </row>
    <row r="32" spans="1:10" ht="9.9499999999999993" customHeight="1" x14ac:dyDescent="0.2">
      <c r="A32" s="98" t="s">
        <v>224</v>
      </c>
      <c r="B32" s="40">
        <v>26</v>
      </c>
      <c r="C32" s="40">
        <v>26</v>
      </c>
      <c r="D32" s="40">
        <v>25</v>
      </c>
      <c r="E32" s="40">
        <v>26</v>
      </c>
      <c r="F32" s="129">
        <v>8</v>
      </c>
    </row>
    <row r="33" spans="1:6" ht="14.1" customHeight="1" x14ac:dyDescent="0.2">
      <c r="A33" s="98" t="s">
        <v>222</v>
      </c>
      <c r="B33" s="40">
        <v>57</v>
      </c>
      <c r="C33" s="40">
        <v>65</v>
      </c>
      <c r="D33" s="40">
        <v>64</v>
      </c>
      <c r="E33" s="40">
        <v>64</v>
      </c>
      <c r="F33" s="129">
        <v>14</v>
      </c>
    </row>
    <row r="34" spans="1:6" ht="14.1" customHeight="1" x14ac:dyDescent="0.2">
      <c r="A34" s="98" t="s">
        <v>223</v>
      </c>
      <c r="B34" s="40">
        <v>943</v>
      </c>
      <c r="C34" s="40">
        <v>1047</v>
      </c>
      <c r="D34" s="40">
        <v>968</v>
      </c>
      <c r="E34" s="40">
        <v>980</v>
      </c>
      <c r="F34" s="129">
        <v>352</v>
      </c>
    </row>
    <row r="35" spans="1:6" ht="14.1" customHeight="1" x14ac:dyDescent="0.2">
      <c r="A35" s="98" t="s">
        <v>464</v>
      </c>
      <c r="B35" s="40"/>
      <c r="C35" s="40"/>
      <c r="D35" s="40"/>
      <c r="E35" s="40"/>
      <c r="F35" s="146"/>
    </row>
    <row r="36" spans="1:6" ht="14.1" customHeight="1" x14ac:dyDescent="0.2">
      <c r="A36" s="98" t="s">
        <v>224</v>
      </c>
      <c r="B36" s="40"/>
      <c r="C36" s="40"/>
      <c r="D36" s="40"/>
      <c r="E36" s="40"/>
      <c r="F36" s="129">
        <v>27</v>
      </c>
    </row>
    <row r="37" spans="1:6" ht="14.1" customHeight="1" x14ac:dyDescent="0.2">
      <c r="A37" s="98" t="s">
        <v>222</v>
      </c>
      <c r="B37" s="40"/>
      <c r="C37" s="40"/>
      <c r="D37" s="40"/>
      <c r="E37" s="40"/>
      <c r="F37" s="129">
        <v>42</v>
      </c>
    </row>
    <row r="38" spans="1:6" ht="14.1" customHeight="1" x14ac:dyDescent="0.2">
      <c r="A38" s="98" t="s">
        <v>223</v>
      </c>
      <c r="B38" s="40"/>
      <c r="C38" s="40"/>
      <c r="D38" s="40"/>
      <c r="E38" s="40"/>
      <c r="F38" s="129">
        <v>581</v>
      </c>
    </row>
    <row r="39" spans="1:6" ht="14.1" customHeight="1" x14ac:dyDescent="0.2">
      <c r="A39" s="153" t="s">
        <v>51</v>
      </c>
      <c r="B39" s="40"/>
      <c r="C39" s="40"/>
      <c r="D39" s="40"/>
      <c r="E39" s="40"/>
      <c r="F39" s="129"/>
    </row>
    <row r="40" spans="1:6" ht="14.1" customHeight="1" x14ac:dyDescent="0.2">
      <c r="A40" s="98" t="s">
        <v>473</v>
      </c>
      <c r="B40" s="40"/>
      <c r="C40" s="40"/>
      <c r="D40" s="40"/>
      <c r="E40" s="40"/>
      <c r="F40" s="129"/>
    </row>
    <row r="41" spans="1:6" ht="14.1" customHeight="1" x14ac:dyDescent="0.2">
      <c r="A41" s="98" t="s">
        <v>224</v>
      </c>
      <c r="B41" s="40">
        <v>11</v>
      </c>
      <c r="C41" s="40">
        <v>11</v>
      </c>
      <c r="D41" s="40">
        <v>11</v>
      </c>
      <c r="E41" s="40">
        <v>11</v>
      </c>
      <c r="F41" s="40">
        <v>3</v>
      </c>
    </row>
    <row r="42" spans="1:6" ht="14.1" customHeight="1" x14ac:dyDescent="0.2">
      <c r="A42" s="98" t="s">
        <v>222</v>
      </c>
      <c r="B42" s="40">
        <v>32</v>
      </c>
      <c r="C42" s="40">
        <v>39</v>
      </c>
      <c r="D42" s="40">
        <v>38</v>
      </c>
      <c r="E42" s="40">
        <v>38</v>
      </c>
      <c r="F42" s="129">
        <v>8</v>
      </c>
    </row>
    <row r="43" spans="1:6" ht="14.1" customHeight="1" x14ac:dyDescent="0.2">
      <c r="A43" s="98" t="s">
        <v>223</v>
      </c>
      <c r="B43" s="40">
        <v>522.13</v>
      </c>
      <c r="C43" s="40">
        <v>630</v>
      </c>
      <c r="D43" s="40">
        <v>569</v>
      </c>
      <c r="E43" s="40">
        <v>562</v>
      </c>
      <c r="F43" s="129">
        <v>211</v>
      </c>
    </row>
    <row r="44" spans="1:6" ht="14.1" customHeight="1" x14ac:dyDescent="0.2">
      <c r="A44" s="98" t="s">
        <v>464</v>
      </c>
      <c r="B44" s="40"/>
      <c r="C44" s="40"/>
      <c r="D44" s="40"/>
      <c r="E44" s="40"/>
      <c r="F44" s="129"/>
    </row>
    <row r="45" spans="1:6" ht="14.1" customHeight="1" x14ac:dyDescent="0.2">
      <c r="A45" s="98" t="s">
        <v>224</v>
      </c>
      <c r="B45" s="40"/>
      <c r="C45" s="40"/>
      <c r="D45" s="40"/>
      <c r="E45" s="40"/>
      <c r="F45" s="129">
        <v>12</v>
      </c>
    </row>
    <row r="46" spans="1:6" ht="14.1" customHeight="1" x14ac:dyDescent="0.2">
      <c r="A46" s="98" t="s">
        <v>222</v>
      </c>
      <c r="B46" s="40"/>
      <c r="C46" s="40"/>
      <c r="D46" s="40"/>
      <c r="E46" s="40"/>
      <c r="F46" s="129">
        <v>23</v>
      </c>
    </row>
    <row r="47" spans="1:6" ht="14.1" customHeight="1" x14ac:dyDescent="0.2">
      <c r="A47" s="98" t="s">
        <v>223</v>
      </c>
      <c r="B47" s="40"/>
      <c r="C47" s="40"/>
      <c r="D47" s="40"/>
      <c r="E47" s="40"/>
      <c r="F47" s="129">
        <v>307</v>
      </c>
    </row>
    <row r="48" spans="1:6" ht="14.1" customHeight="1" x14ac:dyDescent="0.2">
      <c r="A48" s="19"/>
      <c r="B48" s="19"/>
      <c r="C48" s="19"/>
      <c r="D48" s="19"/>
      <c r="E48" s="19"/>
      <c r="F48" s="19"/>
    </row>
    <row r="49" spans="1:6" ht="14.1" customHeight="1" x14ac:dyDescent="0.2">
      <c r="A49" s="20" t="s">
        <v>453</v>
      </c>
    </row>
    <row r="50" spans="1:6" ht="14.1" customHeight="1" x14ac:dyDescent="0.2">
      <c r="A50" s="38" t="s">
        <v>213</v>
      </c>
      <c r="B50" s="40"/>
      <c r="C50" s="40"/>
      <c r="D50" s="40"/>
      <c r="E50" s="40"/>
      <c r="F50" s="41"/>
    </row>
    <row r="51" spans="1:6" ht="14.1" customHeight="1" x14ac:dyDescent="0.2">
      <c r="A51" s="38" t="s">
        <v>489</v>
      </c>
    </row>
    <row r="52" spans="1:6" ht="14.1" customHeight="1" x14ac:dyDescent="0.2">
      <c r="A52" s="38" t="s">
        <v>488</v>
      </c>
    </row>
    <row r="53" spans="1:6" ht="14.1" customHeight="1" x14ac:dyDescent="0.2"/>
    <row r="54" spans="1:6" ht="14.1" customHeight="1" x14ac:dyDescent="0.2"/>
    <row r="55" spans="1:6" ht="14.1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31</vt:i4>
      </vt:variant>
    </vt:vector>
  </HeadingPairs>
  <TitlesOfParts>
    <vt:vector size="64" baseType="lpstr">
      <vt:lpstr>Índice cap_10</vt:lpstr>
      <vt:lpstr>10.1.1</vt:lpstr>
      <vt:lpstr>10.1.2</vt:lpstr>
      <vt:lpstr>10.1.3</vt:lpstr>
      <vt:lpstr>10.1.4</vt:lpstr>
      <vt:lpstr>10.1.5A</vt:lpstr>
      <vt:lpstr>10.1.5B</vt:lpstr>
      <vt:lpstr>10.1.6</vt:lpstr>
      <vt:lpstr>10.1.7</vt:lpstr>
      <vt:lpstr>10.1.8</vt:lpstr>
      <vt:lpstr>10.1.9</vt:lpstr>
      <vt:lpstr>10.1.10</vt:lpstr>
      <vt:lpstr>10.1.11A</vt:lpstr>
      <vt:lpstr>10.1.11B</vt:lpstr>
      <vt:lpstr>10.1.11C</vt:lpstr>
      <vt:lpstr>10.1.12</vt:lpstr>
      <vt:lpstr>10.1.13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10.2.11-10.2.14</vt:lpstr>
      <vt:lpstr>10.2.15-10.2.16</vt:lpstr>
      <vt:lpstr>10.3.1</vt:lpstr>
      <vt:lpstr>10.3.2</vt:lpstr>
      <vt:lpstr>10.4.1</vt:lpstr>
      <vt:lpstr>Hoja1</vt:lpstr>
      <vt:lpstr>'10.1.1'!Área_de_impresión</vt:lpstr>
      <vt:lpstr>'10.1.10'!Área_de_impresión</vt:lpstr>
      <vt:lpstr>'10.1.11A'!Área_de_impresión</vt:lpstr>
      <vt:lpstr>'10.1.11B'!Área_de_impresión</vt:lpstr>
      <vt:lpstr>'10.1.11C'!Área_de_impresión</vt:lpstr>
      <vt:lpstr>'10.1.12'!Área_de_impresión</vt:lpstr>
      <vt:lpstr>'10.1.13'!Área_de_impresión</vt:lpstr>
      <vt:lpstr>'10.1.2'!Área_de_impresión</vt:lpstr>
      <vt:lpstr>'10.1.3'!Área_de_impresión</vt:lpstr>
      <vt:lpstr>'10.1.4'!Área_de_impresión</vt:lpstr>
      <vt:lpstr>'10.1.5A'!Área_de_impresión</vt:lpstr>
      <vt:lpstr>'10.1.5B'!Área_de_impresión</vt:lpstr>
      <vt:lpstr>'10.1.6'!Área_de_impresión</vt:lpstr>
      <vt:lpstr>'10.1.7'!Área_de_impresión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'10.2.11-10.2.14'!Área_de_impresión</vt:lpstr>
      <vt:lpstr>'10.2.15-10.2.16'!Área_de_impresión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'10.4.1'!Área_de_impresión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2015-11-24T14:05:08Z</cp:lastPrinted>
  <dcterms:created xsi:type="dcterms:W3CDTF">1996-11-27T10:00:04Z</dcterms:created>
  <dcterms:modified xsi:type="dcterms:W3CDTF">2015-11-24T14:05:17Z</dcterms:modified>
</cp:coreProperties>
</file>