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5" yWindow="-150" windowWidth="11220" windowHeight="11835" tabRatio="744"/>
  </bookViews>
  <sheets>
    <sheet name="Índice Cap_5" sheetId="69" r:id="rId1"/>
    <sheet name="5.1.1-G.5.1" sheetId="41" r:id="rId2"/>
    <sheet name="5.2.1" sheetId="48" r:id="rId3"/>
    <sheet name="5.2.2" sheetId="11" r:id="rId4"/>
    <sheet name="5.2.3-G.5.2" sheetId="44" r:id="rId5"/>
    <sheet name="5.2.4-G.5.3" sheetId="45" r:id="rId6"/>
    <sheet name="5.3.1" sheetId="49" r:id="rId7"/>
    <sheet name="5.3.2" sheetId="39" r:id="rId8"/>
    <sheet name="5.3.3-G.5.4" sheetId="46" r:id="rId9"/>
    <sheet name="5.3.4-G.5.5" sheetId="47" r:id="rId10"/>
    <sheet name="5.4.1-5.4.2-G.5.6" sheetId="26" r:id="rId11"/>
    <sheet name="5.4.3-G.5.7-5.4.4-G.5.8" sheetId="19" r:id="rId12"/>
    <sheet name="5.4.5-G.5.9-5.4.6" sheetId="38" r:id="rId13"/>
    <sheet name="5.4.7" sheetId="18" r:id="rId14"/>
    <sheet name="5.4.8-5.4.9" sheetId="21" r:id="rId15"/>
    <sheet name="5.4.10" sheetId="43" r:id="rId16"/>
    <sheet name="5.4.11" sheetId="42" r:id="rId17"/>
    <sheet name="5.5.1" sheetId="50" r:id="rId18"/>
    <sheet name="5.5.2" sheetId="51" r:id="rId19"/>
    <sheet name="5.5.3" sheetId="53" r:id="rId20"/>
    <sheet name="5.5.4" sheetId="54" r:id="rId21"/>
    <sheet name="5.5.5" sheetId="55" r:id="rId22"/>
    <sheet name="5.5.6-5.5.7" sheetId="56" r:id="rId23"/>
    <sheet name="5.5.8" sheetId="57" r:id="rId24"/>
    <sheet name="5.5.9" sheetId="58" r:id="rId25"/>
    <sheet name="5.5.10" sheetId="68" r:id="rId26"/>
    <sheet name="5.5.11-5.5.12" sheetId="61" r:id="rId27"/>
    <sheet name="5.5.13-5.5.14" sheetId="62" r:id="rId28"/>
    <sheet name="5.5.15" sheetId="63" r:id="rId29"/>
    <sheet name="5.5.16" sheetId="64" r:id="rId30"/>
    <sheet name="05.5.17-05.5.18" sheetId="65" r:id="rId31"/>
    <sheet name="Hoja1" sheetId="67" r:id="rId32"/>
  </sheets>
  <definedNames>
    <definedName name="_xlnm.Print_Area" localSheetId="30">'05.5.17-05.5.18'!$A$1:$I$51</definedName>
    <definedName name="_xlnm.Print_Area" localSheetId="1">'5.1.1-G.5.1'!$A$1:$H$52</definedName>
    <definedName name="_xlnm.Print_Area" localSheetId="2">'5.2.1'!$A$1:$F$25</definedName>
    <definedName name="_xlnm.Print_Area" localSheetId="3">'5.2.2'!$A$1:$F$19</definedName>
    <definedName name="_xlnm.Print_Area" localSheetId="4">'5.2.3-G.5.2'!$A$1:$F$48</definedName>
    <definedName name="_xlnm.Print_Area" localSheetId="5">'5.2.4-G.5.3'!$A$1:$F$48</definedName>
    <definedName name="_xlnm.Print_Area" localSheetId="6">'5.3.1'!$A$1:$F$24</definedName>
    <definedName name="_xlnm.Print_Area" localSheetId="7">'5.3.2'!$A$1:$F$30</definedName>
    <definedName name="_xlnm.Print_Area" localSheetId="8">'5.3.3-G.5.4'!$A$1:$F$55</definedName>
    <definedName name="_xlnm.Print_Area" localSheetId="9">'5.3.4-G.5.5'!$A$1:$F$55</definedName>
    <definedName name="_xlnm.Print_Area" localSheetId="15">'5.4.10'!$A$1:$F$19</definedName>
    <definedName name="_xlnm.Print_Area" localSheetId="16">'5.4.11'!$A$1:$H$18</definedName>
    <definedName name="_xlnm.Print_Area" localSheetId="10">'5.4.1-5.4.2-G.5.6'!$A$1:$F$91</definedName>
    <definedName name="_xlnm.Print_Area" localSheetId="11">'5.4.3-G.5.7-5.4.4-G.5.8'!$A$1:$H$111</definedName>
    <definedName name="_xlnm.Print_Area" localSheetId="12">'5.4.5-G.5.9-5.4.6'!$A$1:$H$87</definedName>
    <definedName name="_xlnm.Print_Area" localSheetId="13">'5.4.7'!$A$1:$F$15</definedName>
    <definedName name="_xlnm.Print_Area" localSheetId="14">'5.4.8-5.4.9'!$A$1:$F$48</definedName>
    <definedName name="_xlnm.Print_Area" localSheetId="17">'5.5.1'!$A$1:$H$27</definedName>
    <definedName name="_xlnm.Print_Area" localSheetId="25">'5.5.10'!$A$1:$H$24</definedName>
    <definedName name="_xlnm.Print_Area" localSheetId="26">'5.5.11-5.5.12'!$A$1:$H$39</definedName>
    <definedName name="_xlnm.Print_Area" localSheetId="27">'5.5.13-5.5.14'!$A$1:$H$36</definedName>
    <definedName name="_xlnm.Print_Area" localSheetId="28">'5.5.15'!$A$1:$J$26</definedName>
    <definedName name="_xlnm.Print_Area" localSheetId="29">'5.5.16'!$A$1:$I$27</definedName>
    <definedName name="_xlnm.Print_Area" localSheetId="18">'5.5.2'!$A$1:$I$38</definedName>
    <definedName name="_xlnm.Print_Area" localSheetId="19">'5.5.3'!$A$1:$H$54</definedName>
    <definedName name="_xlnm.Print_Area" localSheetId="20">'5.5.4'!$A$1:$H$36</definedName>
    <definedName name="_xlnm.Print_Area" localSheetId="21">'5.5.5'!$A$1:$H$29</definedName>
    <definedName name="_xlnm.Print_Area" localSheetId="22">'5.5.6-5.5.7'!$A$1:$H$48</definedName>
    <definedName name="_xlnm.Print_Area" localSheetId="23">'5.5.8'!$A$1:$H$36</definedName>
    <definedName name="_xlnm.Print_Area" localSheetId="24">'5.5.9'!$A$1:$H$54</definedName>
  </definedNames>
  <calcPr calcId="145621"/>
</workbook>
</file>

<file path=xl/calcChain.xml><?xml version="1.0" encoding="utf-8"?>
<calcChain xmlns="http://schemas.openxmlformats.org/spreadsheetml/2006/main">
  <c r="C14" i="42" l="1"/>
  <c r="F14" i="42"/>
  <c r="E14" i="42"/>
  <c r="F20" i="41" l="1"/>
  <c r="H16" i="68" l="1"/>
  <c r="H15" i="68"/>
  <c r="H11" i="68"/>
  <c r="H10" i="68"/>
  <c r="H9" i="68"/>
  <c r="H10" i="54"/>
  <c r="F11" i="54"/>
  <c r="F10" i="54"/>
  <c r="D14" i="42"/>
  <c r="I86" i="26"/>
  <c r="I85" i="26"/>
  <c r="I84" i="26"/>
  <c r="I83" i="26"/>
  <c r="H12" i="50"/>
  <c r="H19" i="50"/>
  <c r="H15" i="50"/>
  <c r="F14" i="50"/>
  <c r="F12" i="50"/>
  <c r="J35" i="46"/>
  <c r="J35" i="47"/>
  <c r="H20" i="55"/>
  <c r="F20" i="55"/>
  <c r="H9" i="55"/>
  <c r="F9" i="55"/>
  <c r="H48" i="53"/>
  <c r="F48" i="53"/>
  <c r="F15" i="53"/>
  <c r="F20" i="53"/>
  <c r="F10" i="53" s="1"/>
  <c r="F45" i="53" s="1"/>
  <c r="F25" i="53"/>
  <c r="F30" i="53"/>
  <c r="F35" i="53"/>
  <c r="F40" i="53"/>
  <c r="H15" i="53"/>
  <c r="H20" i="53"/>
  <c r="H25" i="53"/>
  <c r="H30" i="53"/>
  <c r="H10" i="53" s="1"/>
  <c r="H35" i="53"/>
  <c r="H40" i="53"/>
  <c r="H12" i="53"/>
  <c r="F12" i="53"/>
  <c r="D13" i="53"/>
  <c r="D10" i="53" s="1"/>
  <c r="H49" i="58"/>
  <c r="H48" i="58"/>
  <c r="H47" i="58"/>
  <c r="H46" i="58"/>
  <c r="F49" i="58"/>
  <c r="F48" i="58"/>
  <c r="F47" i="58"/>
  <c r="F46" i="58"/>
  <c r="H24" i="57"/>
  <c r="H33" i="57"/>
  <c r="F33" i="57"/>
  <c r="H31" i="57"/>
  <c r="H22" i="57"/>
  <c r="H15" i="57"/>
  <c r="H13" i="57"/>
  <c r="F22" i="57"/>
  <c r="F13" i="57"/>
  <c r="F24" i="57"/>
  <c r="F15" i="57"/>
  <c r="H32" i="57"/>
  <c r="F32" i="57"/>
  <c r="F31" i="57"/>
  <c r="F28" i="57"/>
  <c r="K36" i="44"/>
  <c r="J36" i="44"/>
  <c r="I36" i="44"/>
  <c r="K36" i="45"/>
  <c r="J36" i="45"/>
  <c r="I36" i="45"/>
  <c r="E27" i="41"/>
  <c r="E26" i="41"/>
  <c r="E25" i="41"/>
  <c r="E24" i="41"/>
  <c r="E23" i="41"/>
  <c r="E22" i="41"/>
  <c r="E21" i="41"/>
  <c r="E20" i="41"/>
  <c r="F27" i="41"/>
  <c r="I80" i="26"/>
  <c r="F22" i="41"/>
  <c r="F23" i="41"/>
  <c r="F24" i="41"/>
  <c r="F25" i="41"/>
  <c r="F26" i="41"/>
  <c r="F21" i="41"/>
</calcChain>
</file>

<file path=xl/sharedStrings.xml><?xml version="1.0" encoding="utf-8"?>
<sst xmlns="http://schemas.openxmlformats.org/spreadsheetml/2006/main" count="1110" uniqueCount="471">
  <si>
    <t>TOTAL VIAJES</t>
  </si>
  <si>
    <t>Grado de ocup. por habitaciones</t>
  </si>
  <si>
    <t>Plazas estimadas</t>
  </si>
  <si>
    <t>Españoles</t>
  </si>
  <si>
    <t>Extranjeros</t>
  </si>
  <si>
    <t>Permanentes</t>
  </si>
  <si>
    <t>De temporada</t>
  </si>
  <si>
    <t>Albergues turísticos</t>
  </si>
  <si>
    <t>Turismo activo</t>
  </si>
  <si>
    <t>Pensiones</t>
  </si>
  <si>
    <t>Pernoctaciones</t>
  </si>
  <si>
    <t>Estancia media</t>
  </si>
  <si>
    <t>Comercio al por menor</t>
  </si>
  <si>
    <t>LA RIOJA</t>
  </si>
  <si>
    <t>ESPAÑA</t>
  </si>
  <si>
    <t>Casas Rurales</t>
  </si>
  <si>
    <t>Apartamentos</t>
  </si>
  <si>
    <t>Campings</t>
  </si>
  <si>
    <t>Restaurantes</t>
  </si>
  <si>
    <t>Semana Santa</t>
  </si>
  <si>
    <t>Vacaciones de verano</t>
  </si>
  <si>
    <t>Vacaciones de Navidad</t>
  </si>
  <si>
    <t>Fin de semana</t>
  </si>
  <si>
    <t>Puente</t>
  </si>
  <si>
    <t>Viajeros</t>
  </si>
  <si>
    <t>Establecimientos abiertos estimados</t>
  </si>
  <si>
    <t>Parcelas estimadas</t>
  </si>
  <si>
    <t>Parcelas ocupadas</t>
  </si>
  <si>
    <t>Apartamentos estimados</t>
  </si>
  <si>
    <t>Grado de ocupación por parcelas</t>
  </si>
  <si>
    <t>Grado de ocupación en fin de semana</t>
  </si>
  <si>
    <t>Personal empleado (media anual)</t>
  </si>
  <si>
    <t>Grado de ocupación por plazas</t>
  </si>
  <si>
    <t>Unidades: Datos económicos en miles de euros</t>
  </si>
  <si>
    <t>Hoteles</t>
  </si>
  <si>
    <t>Hostales</t>
  </si>
  <si>
    <t xml:space="preserve">      Hotel 4 estrellas</t>
  </si>
  <si>
    <t xml:space="preserve">      Hotel 3 estrellas</t>
  </si>
  <si>
    <t xml:space="preserve">      Hotel 2 estrellas</t>
  </si>
  <si>
    <t xml:space="preserve">      Hotel 1 estrella</t>
  </si>
  <si>
    <t xml:space="preserve">      Hostal 2 estrellas</t>
  </si>
  <si>
    <t xml:space="preserve">      Hostal 1 estrella</t>
  </si>
  <si>
    <t>NÚMERO DE ALBERGUES</t>
  </si>
  <si>
    <t>NÚMERO DE PLAZAS</t>
  </si>
  <si>
    <t>Comercio al por mayor</t>
  </si>
  <si>
    <t>FUENTE: Encuesta Anual de Comercio. INE.</t>
  </si>
  <si>
    <t>"</t>
  </si>
  <si>
    <t>2008/07</t>
  </si>
  <si>
    <t>2009/08</t>
  </si>
  <si>
    <t>2.1 Transporte y almacenamiento</t>
  </si>
  <si>
    <t>2.3 Información y comunicaciones</t>
  </si>
  <si>
    <t>2010/09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</si>
  <si>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</si>
  <si>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</si>
  <si>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</si>
  <si>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</si>
  <si>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</si>
  <si>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</si>
  <si>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</si>
  <si>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</si>
  <si>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</si>
  <si>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</si>
  <si>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</si>
  <si>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-</t>
  </si>
  <si>
    <t>Venta y reparación de veh. de motor y  motocicletas</t>
  </si>
  <si>
    <t>Comercio al por mayor  e intermediarios del comercio,</t>
  </si>
  <si>
    <t>Comercio al por menor excepto veh. de motor y  motoc.</t>
  </si>
  <si>
    <t>Comercio al por menor excepto veh. de motor y  motocic.</t>
  </si>
  <si>
    <t>Alojamientos rurales abiertos estimados</t>
  </si>
  <si>
    <t>Tasas</t>
  </si>
  <si>
    <t>DATOS GRÁFICO</t>
  </si>
  <si>
    <t>2011/10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</si>
  <si>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</si>
  <si>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</si>
  <si>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</si>
  <si>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</si>
  <si>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</si>
  <si>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</si>
  <si>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</si>
  <si>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</si>
  <si>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</si>
  <si>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</si>
  <si>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</si>
  <si>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Grado de ocup. por plazas en fin de sem.</t>
  </si>
  <si>
    <t>Grado de ocup. por apartamentos</t>
  </si>
  <si>
    <t>2.2 Hostelería</t>
  </si>
  <si>
    <t>Telecomunicaciones y Servicios informáticos</t>
  </si>
  <si>
    <t>Actividades inmobiliarias y actividades de alquiler</t>
  </si>
  <si>
    <t>Sedes centrales, servicios jurídicos y de contabilidad</t>
  </si>
  <si>
    <t>Investigación y desarrollo y otros servicios técnicos</t>
  </si>
  <si>
    <t>Restos de servicios administrativos</t>
  </si>
  <si>
    <t>correos y servicios postales</t>
  </si>
  <si>
    <t>Servicios técnicos de arquitectura e ingeniería; ensayos</t>
  </si>
  <si>
    <t>y análisis técnicos</t>
  </si>
  <si>
    <t>Actividades de agencias de viaje, operadores turísticos,</t>
  </si>
  <si>
    <t>serv. de reservas y activ. relacionadas con los mismos</t>
  </si>
  <si>
    <t>Reparación de ordenadores, efectos personales y</t>
  </si>
  <si>
    <t>artículos de uso doméstico</t>
  </si>
  <si>
    <t>Edición, Activ. cinematográficas, de vídeo y de programas</t>
  </si>
  <si>
    <t>de TV, grabación de sonido y edición musical, radio y TV</t>
  </si>
  <si>
    <t>NOTA: Agrupación de ramas de la CNAE-2009 elaborada por el Instituto de Estadística de La Rioja.</t>
  </si>
  <si>
    <t>2012/11</t>
  </si>
  <si>
    <t>2.5 Actividades administrativas y servicios auxiliares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</si>
  <si>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</si>
  <si>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</si>
  <si>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</si>
  <si>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</si>
  <si>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</si>
  <si>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</si>
  <si>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</si>
  <si>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</si>
  <si>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</si>
  <si>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</si>
  <si>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</si>
  <si>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2. Otros Servicios</t>
  </si>
  <si>
    <t>1. Comercio</t>
  </si>
  <si>
    <t>Venta y rep. vehículos</t>
  </si>
  <si>
    <t>FUENTE: Indicadores de Actividad del Sector Servicios. INE.</t>
  </si>
  <si>
    <t>FUENTE: Encuesta Frontur. Ministerio de Industria, Energía y Turismo.</t>
  </si>
  <si>
    <t>excepto vehículos de motor y motocicletas</t>
  </si>
  <si>
    <t>2.4 Actividades profesionales, científicas y técnicas</t>
  </si>
  <si>
    <t xml:space="preserve"> </t>
  </si>
  <si>
    <t>FUENTE: Encuesta Familitur. Ministerio de Industria, Energía y Turismo.</t>
  </si>
  <si>
    <t xml:space="preserve">             prácticas deportivas, gestiones administrativas, y otros de ocio.</t>
  </si>
  <si>
    <t>excepto  vehículos de motor y motocicletas</t>
  </si>
  <si>
    <t>Servicios de alojamiento</t>
  </si>
  <si>
    <t>Servicios de comidas y bebidas</t>
  </si>
  <si>
    <t>Transportes</t>
  </si>
  <si>
    <t>Actividades anexas a los transportes, almacenamiento</t>
  </si>
  <si>
    <t>Comercio al por mayor e intermediarios del comercio,</t>
  </si>
  <si>
    <t>Número de plazas</t>
  </si>
  <si>
    <t>DATOS DEL GRÁFICO</t>
  </si>
  <si>
    <t>5.4.1 ESTABLECIMIENTOS TURÍSTICOS EN LA RIOJA</t>
  </si>
  <si>
    <t>5.4.2 PLAZAS EN LOS ESTABLECIMIENTOS TURÍSTICOS DE LA RIOJA</t>
  </si>
  <si>
    <t>5.4.3  ESTABLECIMIENTOS HOTELEROS</t>
  </si>
  <si>
    <t>5.4.5 APARTAMENTOS TURÍSTICOS</t>
  </si>
  <si>
    <t>5.4.6 ALOJAMIENTOS DE TURISMO RURAL</t>
  </si>
  <si>
    <t>5.4.7 ALBERGUES JUVENILES Y PLAZAS EN LOS MISMOS SEGÚN CLASE</t>
  </si>
  <si>
    <t>2013/12</t>
  </si>
  <si>
    <t>Total</t>
  </si>
  <si>
    <t>Unidades: Personas y % variación interanual</t>
  </si>
  <si>
    <t xml:space="preserve">Turistas </t>
  </si>
  <si>
    <t>Trabajo/Negocios</t>
  </si>
  <si>
    <t>Visita a familiares o amigos</t>
  </si>
  <si>
    <t>Ocio, recreo, vacaciones</t>
  </si>
  <si>
    <t>Camping/Caravana</t>
  </si>
  <si>
    <t>Vivienda propia/multipropiedad</t>
  </si>
  <si>
    <t>Vivienda de familiares o amigos  (gratis)</t>
  </si>
  <si>
    <t xml:space="preserve">         MOTIVO DEL VIAJE</t>
  </si>
  <si>
    <t xml:space="preserve">         TIPO DE ALOJAMIENTO</t>
  </si>
  <si>
    <t>Índice General</t>
  </si>
  <si>
    <t>Tasas de Variación</t>
  </si>
  <si>
    <t>2010M01</t>
  </si>
  <si>
    <t>2011M01</t>
  </si>
  <si>
    <t>2012M01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</si>
  <si>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</si>
  <si>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</si>
  <si>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</si>
  <si>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</si>
  <si>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</si>
  <si>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</si>
  <si>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</si>
  <si>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</si>
  <si>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</si>
  <si>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</si>
  <si>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</si>
  <si>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</si>
  <si>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Unidades: Personas</t>
  </si>
  <si>
    <t>Actividades anexas a los transportes</t>
  </si>
  <si>
    <t>Número de</t>
  </si>
  <si>
    <t>Personal</t>
  </si>
  <si>
    <t>Volumen de</t>
  </si>
  <si>
    <t xml:space="preserve">Sueldos y </t>
  </si>
  <si>
    <t>Inversión bruta</t>
  </si>
  <si>
    <t>locales</t>
  </si>
  <si>
    <t>ocupado</t>
  </si>
  <si>
    <t>negocio</t>
  </si>
  <si>
    <t>salarios</t>
  </si>
  <si>
    <t>en bienes</t>
  </si>
  <si>
    <t>materiales</t>
  </si>
  <si>
    <t>Número</t>
  </si>
  <si>
    <t>Cifra de</t>
  </si>
  <si>
    <t>Sueldos</t>
  </si>
  <si>
    <t>Adquisición</t>
  </si>
  <si>
    <t>de locales</t>
  </si>
  <si>
    <t>y salarios</t>
  </si>
  <si>
    <t>bienes</t>
  </si>
  <si>
    <t>Tasa de variación interanual</t>
  </si>
  <si>
    <t>5.4.10 NÚMERO DE VIAJES DE LOS TURISTAS RESIDENTES EN LA RIOJA SEGÚN TIPO DE VIAJE</t>
  </si>
  <si>
    <t>5.4.11 TURISTAS INTERNACIONALES Y EXCURSIONISTAS</t>
  </si>
  <si>
    <t>5 SERVICIOS</t>
  </si>
  <si>
    <t>5.1 INDICADORES DE ACTIVIDAD DEL SECTOR SERVICIOS</t>
  </si>
  <si>
    <t>5.4 TURISMO</t>
  </si>
  <si>
    <t>5.3 INDICADORES ECONÓMICOS DE SERVICIOS</t>
  </si>
  <si>
    <t>5. SERVICIOS</t>
  </si>
  <si>
    <t>Unidades: Miles de euros</t>
  </si>
  <si>
    <t>5.4.4 CAMPINGS</t>
  </si>
  <si>
    <t>Excursionistas</t>
  </si>
  <si>
    <r>
      <t>Otros motivos</t>
    </r>
    <r>
      <rPr>
        <vertAlign val="superscript"/>
        <sz val="8"/>
        <rFont val="HelveticaNeue LT 55 Roman"/>
      </rPr>
      <t>(1)</t>
    </r>
  </si>
  <si>
    <t>Hoteles/Similares o Complejo turístico</t>
  </si>
  <si>
    <r>
      <t>Vivienda alquilada</t>
    </r>
    <r>
      <rPr>
        <vertAlign val="superscript"/>
        <sz val="8"/>
        <rFont val="HelveticaNeue LT 55 Roman"/>
      </rPr>
      <t>(1)</t>
    </r>
  </si>
  <si>
    <r>
      <t>Otros</t>
    </r>
    <r>
      <rPr>
        <vertAlign val="superscript"/>
        <sz val="8"/>
        <rFont val="HelveticaNeue LT 55 Roman"/>
      </rPr>
      <t>(2)</t>
    </r>
  </si>
  <si>
    <t>(2): Otros incluye camping/caravana (excepto en 2013), especializados, casa rural y otros alojamientos.</t>
  </si>
  <si>
    <t>FUENTE: Ministerio de Fomento.</t>
  </si>
  <si>
    <t>A cargo de Diputaciones y Cabildos</t>
  </si>
  <si>
    <t xml:space="preserve">   Resto red</t>
  </si>
  <si>
    <t xml:space="preserve">   Carreteras de doble calzada</t>
  </si>
  <si>
    <t xml:space="preserve">   Autopistas de peaje - autovías</t>
  </si>
  <si>
    <t>A cargo de Comunidades Autónomas</t>
  </si>
  <si>
    <t xml:space="preserve">   Vías de gran capacidad</t>
  </si>
  <si>
    <t>A cargo del Estado</t>
  </si>
  <si>
    <t>TOTAL</t>
  </si>
  <si>
    <t>Unidades: Km</t>
  </si>
  <si>
    <t xml:space="preserve">        aglomerado asfáltico y otros</t>
  </si>
  <si>
    <t xml:space="preserve">        Pavimento de hormigón o </t>
  </si>
  <si>
    <t xml:space="preserve">   autovías y autopistas</t>
  </si>
  <si>
    <t xml:space="preserve">   Carreteras de doble calzada,</t>
  </si>
  <si>
    <t xml:space="preserve">        Macadam y otros</t>
  </si>
  <si>
    <t xml:space="preserve">        Tratamiento superficial</t>
  </si>
  <si>
    <t xml:space="preserve">        aglomerado asfáltico</t>
  </si>
  <si>
    <t xml:space="preserve">   Carreteras de una calzada</t>
  </si>
  <si>
    <t>Por tipo de pavimento</t>
  </si>
  <si>
    <t xml:space="preserve">   Autopistas de peaje</t>
  </si>
  <si>
    <t xml:space="preserve">   Autovías y autopistas libres</t>
  </si>
  <si>
    <t xml:space="preserve">   Carreteras doble calzada</t>
  </si>
  <si>
    <t xml:space="preserve">        ≥ 7 metros</t>
  </si>
  <si>
    <t xml:space="preserve">        5 a 6,99 metros</t>
  </si>
  <si>
    <t xml:space="preserve">        &lt; 5 metros</t>
  </si>
  <si>
    <t>Por anchura del pavimento</t>
  </si>
  <si>
    <t>Ent. Territ.</t>
  </si>
  <si>
    <t xml:space="preserve"> Estado</t>
  </si>
  <si>
    <t>Depend.</t>
  </si>
  <si>
    <t>5.5.2 RED DE CARRETERAS POR ANCHURA Y TIPO DE PAVIMENTO</t>
  </si>
  <si>
    <t>2013 (P)</t>
  </si>
  <si>
    <t>2012 (P)</t>
  </si>
  <si>
    <t>FUENTE: Dirección General de Tráfico.</t>
  </si>
  <si>
    <t>Semirremolques</t>
  </si>
  <si>
    <t>Remolques</t>
  </si>
  <si>
    <t>SEMIRREMOLQUES</t>
  </si>
  <si>
    <t xml:space="preserve">PARQUE DE REMOLQUES Y </t>
  </si>
  <si>
    <t>% NACIONAL</t>
  </si>
  <si>
    <t>Otros vehículos</t>
  </si>
  <si>
    <t>Tractores industriales</t>
  </si>
  <si>
    <t>Motocicletas</t>
  </si>
  <si>
    <t>Turismos</t>
  </si>
  <si>
    <t>Autobuses</t>
  </si>
  <si>
    <t>Camiones y furgonetas</t>
  </si>
  <si>
    <t>PARQUE DE VEHÍCULOS</t>
  </si>
  <si>
    <t>TOTAL GENERAL</t>
  </si>
  <si>
    <t>Remolques y semirremolques</t>
  </si>
  <si>
    <t>Licencias vehículos agrícolas</t>
  </si>
  <si>
    <t>Licencias vehículos minusválidos</t>
  </si>
  <si>
    <t xml:space="preserve">    E</t>
  </si>
  <si>
    <t xml:space="preserve">    D </t>
  </si>
  <si>
    <t xml:space="preserve">    D-1</t>
  </si>
  <si>
    <t xml:space="preserve">    C</t>
  </si>
  <si>
    <t xml:space="preserve">    C-1</t>
  </si>
  <si>
    <t xml:space="preserve">    BTP</t>
  </si>
  <si>
    <t xml:space="preserve">    B</t>
  </si>
  <si>
    <t xml:space="preserve">    A</t>
  </si>
  <si>
    <t>A-2</t>
  </si>
  <si>
    <t xml:space="preserve">    A-1</t>
  </si>
  <si>
    <t>AM</t>
  </si>
  <si>
    <t>Ciclomotores</t>
  </si>
  <si>
    <t xml:space="preserve">    Otros vehículos</t>
  </si>
  <si>
    <t xml:space="preserve">    Tractores industriales</t>
  </si>
  <si>
    <t xml:space="preserve">    Motocicletas</t>
  </si>
  <si>
    <t xml:space="preserve">    Turismos</t>
  </si>
  <si>
    <t xml:space="preserve">    Autobuses</t>
  </si>
  <si>
    <t xml:space="preserve">    Camiones y furgonetas</t>
  </si>
  <si>
    <t>Total vehículos</t>
  </si>
  <si>
    <t>NOTA: En 2011 se ha utilizado una nueva metodología para el cálculo de fallecidos a 30 días.</t>
  </si>
  <si>
    <r>
      <t xml:space="preserve">FUENTE: </t>
    </r>
    <r>
      <rPr>
        <i/>
        <sz val="8"/>
        <rFont val="HelveticaNeue LT 55 Roman"/>
      </rPr>
      <t>Dirección General de Tráfico.</t>
    </r>
  </si>
  <si>
    <t xml:space="preserve">        Heridos</t>
  </si>
  <si>
    <t xml:space="preserve">        Muertos</t>
  </si>
  <si>
    <t>Víctimas</t>
  </si>
  <si>
    <t xml:space="preserve">        Mortales</t>
  </si>
  <si>
    <t>Accidentes con víctimas</t>
  </si>
  <si>
    <t>ZONA URBANA</t>
  </si>
  <si>
    <t>CARRETERA</t>
  </si>
  <si>
    <t>urbanas".</t>
  </si>
  <si>
    <t xml:space="preserve">* Hasta 2010, los datos de este apartado corresponden a "Otro tipo" de accidentes. En 2011 comprende los apartados "Otro tipo" y "Vías </t>
  </si>
  <si>
    <t>FUENTE: Accidentes. Dirección General de Tráfico.</t>
  </si>
  <si>
    <t>Heridos graves</t>
  </si>
  <si>
    <t>Total heridos</t>
  </si>
  <si>
    <t>Muertos</t>
  </si>
  <si>
    <t>Accidentes</t>
  </si>
  <si>
    <t>OTRO TIPO / VÍAS URBANAS*</t>
  </si>
  <si>
    <t>Ramal de enlace</t>
  </si>
  <si>
    <t>Vía de servicio</t>
  </si>
  <si>
    <t>Camino vecinal</t>
  </si>
  <si>
    <t>Vía convencional</t>
  </si>
  <si>
    <t>Autovías</t>
  </si>
  <si>
    <t>Autopistas</t>
  </si>
  <si>
    <t>VÍAS INTERURBANAS</t>
  </si>
  <si>
    <t xml:space="preserve">  No regular</t>
  </si>
  <si>
    <t xml:space="preserve">  Regular</t>
  </si>
  <si>
    <t xml:space="preserve">  Total</t>
  </si>
  <si>
    <t>Número de pasajeros (miles)</t>
  </si>
  <si>
    <t xml:space="preserve">Número de vuelos </t>
  </si>
  <si>
    <t>modalidades de transporte.</t>
  </si>
  <si>
    <t xml:space="preserve">NOTA: El número total de empresas no es la suma de los apartados correspondientes, por haber registrado las mismas empresas diferentes </t>
  </si>
  <si>
    <t>Mixto</t>
  </si>
  <si>
    <t xml:space="preserve">       Servicio Privado</t>
  </si>
  <si>
    <t xml:space="preserve">       Servicio Público</t>
  </si>
  <si>
    <t>Ambulancias</t>
  </si>
  <si>
    <t>Auto taxi y gran turismo</t>
  </si>
  <si>
    <t>FUENTE: Encuesta permanente de transporte de mercancías por carretera. Ministerio de Fomento.</t>
  </si>
  <si>
    <t>Expedido</t>
  </si>
  <si>
    <t>Recibido</t>
  </si>
  <si>
    <t>TRANSPORTE INTERNACIONAL</t>
  </si>
  <si>
    <t xml:space="preserve">       Expedido a otras CC.AA.</t>
  </si>
  <si>
    <t xml:space="preserve">       Recibido de otras CC.AA.</t>
  </si>
  <si>
    <t>Transporte interregional</t>
  </si>
  <si>
    <t>Transporte intrarregional</t>
  </si>
  <si>
    <t>TRANSPORTE INTERIOR</t>
  </si>
  <si>
    <t>(*): Vehículos inscritos en el Registro de Ordenación del Transporte Terrestre a 31 de diciembre.</t>
  </si>
  <si>
    <t>Tractor</t>
  </si>
  <si>
    <t>Vehículo rígido</t>
  </si>
  <si>
    <t>(1): Este dato se calcula para cada operación de transporte, multiplicando las toneladas transportadas por el número de kilómetros recorridos.</t>
  </si>
  <si>
    <t>Expedido a otras CC.AA.</t>
  </si>
  <si>
    <t>Recibido de otras CC.AA.</t>
  </si>
  <si>
    <t>Mil. tonelad. Transport.</t>
  </si>
  <si>
    <t>Operaciones en vacío</t>
  </si>
  <si>
    <t>Máquinas, vehíc., objetos manufacturados</t>
  </si>
  <si>
    <t>Productos químicos</t>
  </si>
  <si>
    <t>Abonos</t>
  </si>
  <si>
    <t>Minerales y materiales para construcción</t>
  </si>
  <si>
    <t xml:space="preserve">Productos metalúrgicos </t>
  </si>
  <si>
    <t>Minerales y residuos para refundición</t>
  </si>
  <si>
    <t xml:space="preserve">Productos petrolíferos </t>
  </si>
  <si>
    <t>Combustibles minerales sólidos</t>
  </si>
  <si>
    <t>Productos alimenticios y forrajes</t>
  </si>
  <si>
    <t>Productos agrícolas y animales vivos</t>
  </si>
  <si>
    <t>portado</t>
  </si>
  <si>
    <t>rregional</t>
  </si>
  <si>
    <t xml:space="preserve"> municipal</t>
  </si>
  <si>
    <t>Total trans-</t>
  </si>
  <si>
    <t>Interregional</t>
  </si>
  <si>
    <t>Intra-</t>
  </si>
  <si>
    <t>municipal</t>
  </si>
  <si>
    <t>Unidades: Millones de Tn-km</t>
  </si>
  <si>
    <t>Unidades: Miles de toneladas</t>
  </si>
  <si>
    <t>NOTA: Desde 2011 se utiliza una nueva metodología para el cálculo de fallecidos a 30 días.</t>
  </si>
  <si>
    <t>5.5 TRANSPORTE Y COMUNICACIONES</t>
  </si>
  <si>
    <t xml:space="preserve">   Carreteras convencionales</t>
  </si>
  <si>
    <t>5.5.1 RED DE CARRETERAS POR CATEGORÍA Y TIPO DE DEPENDENCIA</t>
  </si>
  <si>
    <t>SEGÚN DONDE ESTÁN MATRICULADOS</t>
  </si>
  <si>
    <t>SEGÚN DONDE SE HAN FORMALIZADO</t>
  </si>
  <si>
    <t xml:space="preserve">(P): Datos provisionales. </t>
  </si>
  <si>
    <t>Autobuses transporte interurbano</t>
  </si>
  <si>
    <t xml:space="preserve">          CARRETERA, SEGÚN TIPO DE VEHÍCULO</t>
  </si>
  <si>
    <t>Total permisos</t>
  </si>
  <si>
    <t>(1) Mill. de Tn-km</t>
  </si>
  <si>
    <t>G.5.2 Evolución del volumen de negocio por rama de actividad</t>
  </si>
  <si>
    <t>5.2.4 VALOR DE LA PRODUCCIÓN SEGÚN RAMA DE ACTIVIDAD</t>
  </si>
  <si>
    <t>G.5.3 Evolución del valor de la producción por rama de actividad</t>
  </si>
  <si>
    <t>5.3.3 VOLUMEN DE NEGOCIO SEGÚN RAMA DE ACTIVIDAD</t>
  </si>
  <si>
    <t>5.3.2 PERSONAS OCUPADAS SEGÚN RAMA DE ACTIVIDAD</t>
  </si>
  <si>
    <t>5.3.4 VALOR DE LA PRODUCCIÓN SEGÚN RAMA DE ACTIVIDAD</t>
  </si>
  <si>
    <t xml:space="preserve">FUENTE: Encuesta de Ocupación Hotelera. INE. </t>
  </si>
  <si>
    <t>FUENTE: Encuesta de Ocupación en Campings. INE.</t>
  </si>
  <si>
    <t>FUENTE: Encuesta de Ocupación en Apartamentos Turísticos. INE.</t>
  </si>
  <si>
    <t>FUENTE: Encuesta de Ocupación en Alojamientos de Turismo Rural. INE.</t>
  </si>
  <si>
    <t>("): Dato no está respaldado con la suficiente base muestral.</t>
  </si>
  <si>
    <t>(1): Otros motivos incluye motivos de estudios, religiosos, tratamientos de salud, otros motivos varios y el término "NS/NC".</t>
  </si>
  <si>
    <t>(1): Vivienda alquilada incluye vivienda alquilada a particulares y agencias.</t>
  </si>
  <si>
    <t>5.2.2 PERSONAS OCUPADAS SEGÚN RAMA DE ACTIVIDAD</t>
  </si>
  <si>
    <t>5.2 INDICADORES ECONÓMICOS DE COMERCIO</t>
  </si>
  <si>
    <t>5.2.3 VOLUMEN DE NEGOCIO SEGÚN RAMA DE ACTIVIDAD</t>
  </si>
  <si>
    <r>
      <t>Otros</t>
    </r>
    <r>
      <rPr>
        <sz val="11"/>
        <rFont val="HelveticaNeue LT 55 Roman"/>
      </rPr>
      <t>*</t>
    </r>
  </si>
  <si>
    <r>
      <rPr>
        <i/>
        <sz val="11"/>
        <rFont val="HelveticaNeue LT 55 Roman"/>
      </rPr>
      <t>*</t>
    </r>
    <r>
      <rPr>
        <i/>
        <sz val="8"/>
        <rFont val="HelveticaNeue LT 55 Roman"/>
      </rPr>
      <t xml:space="preserve"> Otros: Incluye viajes de trabajo, recurrentes de trabajo, estudios, recurrentes de estudios, visitas a familia y amigos, salud, religiosos,</t>
    </r>
  </si>
  <si>
    <t>VEHÍCULOS X 1.000 HABITANTES</t>
  </si>
  <si>
    <t>Otros</t>
  </si>
  <si>
    <t>Gasolina</t>
  </si>
  <si>
    <t>Gasoil</t>
  </si>
  <si>
    <t>5.3.1 RESULTADOS SEGÚN RAMA DE ACTIVIDAD. AÑO 2013</t>
  </si>
  <si>
    <t xml:space="preserve">   H. Transporte y almacenamiento</t>
  </si>
  <si>
    <t xml:space="preserve">   I. Hostelería</t>
  </si>
  <si>
    <t xml:space="preserve">   J. Información y comunicaciones</t>
  </si>
  <si>
    <t xml:space="preserve">   L. Actividades inmobiliarias</t>
  </si>
  <si>
    <t xml:space="preserve">   M. Actividades profesionales, científicas y técnicas</t>
  </si>
  <si>
    <t xml:space="preserve">   N. Actividades administrativas y servicios auxiliares</t>
  </si>
  <si>
    <t xml:space="preserve">   95. Reparación de ordenadores, efectos personales y </t>
  </si>
  <si>
    <t>España</t>
  </si>
  <si>
    <t>La Rioja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</si>
  <si>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</si>
  <si>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</si>
  <si>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</si>
  <si>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</si>
  <si>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</si>
  <si>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</si>
  <si>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</si>
  <si>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</si>
  <si>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</si>
  <si>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</si>
  <si>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</si>
  <si>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</si>
  <si>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5.2.1 RESULTADOS SEGÚN RAMA DE ACTIVIDAD. AÑO 2013</t>
  </si>
  <si>
    <t>2014/13</t>
  </si>
  <si>
    <t xml:space="preserve">          TIPO DE DESPLAZAMIENTO. AÑO 2014</t>
  </si>
  <si>
    <t xml:space="preserve">          DESPLAZAMIENTO. AÑO 2014</t>
  </si>
  <si>
    <t xml:space="preserve">         TRANSPORTADA Y TIPO DE DESPLAZAMIENTO. AÑO 2014</t>
  </si>
  <si>
    <t>G.5.5 Valor de la producción por rama de actividad. Año 2013</t>
  </si>
  <si>
    <t>G.5.4 Volumen de negocio por rama de actividad. Año 2013</t>
  </si>
  <si>
    <t>2014 (P)</t>
  </si>
  <si>
    <t>NOTA: Datos a marzo.</t>
  </si>
  <si>
    <t>Casas rurales</t>
  </si>
  <si>
    <t>Restaurante en bodega</t>
  </si>
  <si>
    <t>Agencias de viajes</t>
  </si>
  <si>
    <t>Empresas organizadoras de congresos y reuniones</t>
  </si>
  <si>
    <t>Alquiler completo</t>
  </si>
  <si>
    <t>Alquiler por habitaciones</t>
  </si>
  <si>
    <t>Alquiler completo y por habitaciones</t>
  </si>
  <si>
    <t>Una llave</t>
  </si>
  <si>
    <t>Dos llaves</t>
  </si>
  <si>
    <t>Tres llaves</t>
  </si>
  <si>
    <t>Primera categoría</t>
  </si>
  <si>
    <t>Segunda categoría</t>
  </si>
  <si>
    <t>Tercera categoría</t>
  </si>
  <si>
    <t>Lujo</t>
  </si>
  <si>
    <t>Un tenedor</t>
  </si>
  <si>
    <t>Dos tenedores</t>
  </si>
  <si>
    <t>Tres tenedores</t>
  </si>
  <si>
    <t>Cuatro tenedores</t>
  </si>
  <si>
    <t>G.5.6 Plazas en los establecimientos turísticos de La Rioja según tipo. Año 2015</t>
  </si>
  <si>
    <t>Actividades de agencias de viaje, operadores turísticos …</t>
  </si>
  <si>
    <t>Rep. de ordenadores, efectos pers. y art. de uso doméstico</t>
  </si>
  <si>
    <t>Edición, Activ. cinematográficas,  vídeo, programas de TV …</t>
  </si>
  <si>
    <t>FUENTE: Consejería de Desarrollo Económico e Innovación.</t>
  </si>
  <si>
    <t>Grado de ocupación por plazas (%)</t>
  </si>
  <si>
    <t>Grado de ocup. por plazas en fin de sem. (%)</t>
  </si>
  <si>
    <t>FUENTE: D.G. del Deporte y del Instituto Riojano de la Juventud (IRJ).</t>
  </si>
  <si>
    <t>Minerales en bruto o manufacturados y materiales para construcción</t>
  </si>
  <si>
    <t>NOTA: La revisión de las poblaciones de la EPA incide de manera directa en las estimaciones de FAMILITUR y éstas han sido recalculada desde el año 2012.</t>
  </si>
  <si>
    <t>2011 (P)</t>
  </si>
  <si>
    <t>5.5.3 PARQUE DE AUTOMÓVILES POR TIPO Y CARBURANTE</t>
  </si>
  <si>
    <t>5.5.4 VEHÍCULOS MATRICULADOS POR TIPOS</t>
  </si>
  <si>
    <t>5.5.5 TRANSFERENCIAS DE PROPIEDAD DE VEHÍCULOS SEGÚN TIPOS</t>
  </si>
  <si>
    <t>5.5.6 VEHÍCULOS DADOS DE BAJA POR TIPOS SEGÚN DOMICILIO DEL VEHÍCULO</t>
  </si>
  <si>
    <t>5.5.7 PERMISOS DE CONDUCIR EXPEDIDOS</t>
  </si>
  <si>
    <t>5.5.8 ACCIDENTES Y VÍCTIMAS DE TRÁFICO</t>
  </si>
  <si>
    <t>5.5.9 ACCIDENTES CON VÍCTIMAS Y NÚMERO DE ESTAS, SEGÚN TIPO DE VÍA</t>
  </si>
  <si>
    <t>5.5.10 TRÁFICO AÉREO SEGÚN CLASE DE VUELO</t>
  </si>
  <si>
    <t>5.5.12 EMPRESAS AUTORIZADAS PARA EL TRANSPORTE DE VIAJEROS POR CARRETERA</t>
  </si>
  <si>
    <t>5.5.11 PARQUE DE VEHÍCULOS AUTORIZADOS PARA EL TRANSPORTE DE VIAJEROS POR CARRETERA</t>
  </si>
  <si>
    <t>5.5.13 PARQUE DE VEHÍCULOS AUTORIZADOS (*) PARA EL TRANSPORTE PESADO DE MERCANCÍAS POR</t>
  </si>
  <si>
    <t>5.5.14 OPERACIONES DE TRANSPORTE TOTAL, SEGÚN TIPO DE DESPLAZAMIENTO</t>
  </si>
  <si>
    <t>5.5.15 INDICADORES DE TRANSPORTE TOTAL, SEGÚN TIPO DE DESPLAZAMIENTO</t>
  </si>
  <si>
    <t xml:space="preserve">5.5.16 OPERACIONES DE TRANSPORTE INTERIOR SEGÚN CLASE DE MERCANCÍA TRANSPORTADA Y </t>
  </si>
  <si>
    <t>5.5.17 TRANSPORTE INTERIOR. TONELADAS TRANSPORTADAS SEGÚN CLASE DE MERCANCÍA Y TIPO DE</t>
  </si>
  <si>
    <t xml:space="preserve">5.5.18 TRANSPORTE INTERIOR. TONELADAS-KILÓMETRO SEGÚN CLASE DE MERCANCÍA </t>
  </si>
  <si>
    <t>5.1.1 CIFRA DE NEGOCIOS DEL SECTOR SERVICIOS. MEDIA ANUAL</t>
  </si>
  <si>
    <t>G.5.1  Índice de Actividad del Sector Servicios (IASS)</t>
  </si>
  <si>
    <t xml:space="preserve">FUENTE: Encuesta Anual de Comercio. INE. </t>
  </si>
  <si>
    <t xml:space="preserve">FUENTE: Instituto de Estadística de La Rioja a partir de la Encuesta Anual de Servicios. INE. </t>
  </si>
  <si>
    <t xml:space="preserve">        artículos de uso doméstico</t>
  </si>
  <si>
    <t>G.5.8 Pernoctaciones de turistas en campings de La Rioja</t>
  </si>
  <si>
    <t>G.5.9 Pernoctaciones de turistas en apartamentos turísticos de La Rioja</t>
  </si>
  <si>
    <t>5.4.8 NÚMERO DE VIAJES DE LOS TURISTAS RESIDENTES EN ESPAÑA CON DESTINO LA RIOJA, SEGÚN</t>
  </si>
  <si>
    <t xml:space="preserve">5.4.9 NÚMERO DE VIAJES DE LOS TURISTAS RESIDENTES EN  ESPAÑA CON DESTINO LA RIOJA, SEGÚN </t>
  </si>
  <si>
    <t>("): Dato no respaldado con la suficiente base muestral.</t>
  </si>
  <si>
    <t>G.5.7 Pernoctaciones de turistas  en establecimientos hoteleros de La Rioja</t>
  </si>
  <si>
    <t xml:space="preserve">Otros Vehículos </t>
  </si>
  <si>
    <t>CAPÍTULO 5: SERVICIOS</t>
  </si>
  <si>
    <t>5.1: Indicadores de Actividad del Sector Servicios</t>
  </si>
  <si>
    <t>5.2: Indicadores económicos de Comercio</t>
  </si>
  <si>
    <t>5.3: Indicadores económicos de Servicios</t>
  </si>
  <si>
    <t>5.4: Turismo</t>
  </si>
  <si>
    <t xml:space="preserve">5.5: Transporte y comunicaciones </t>
  </si>
  <si>
    <t>Volver al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</si>
</sst>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%"/>
    <numFmt numFmtId="166" formatCode="0.0000"/>
    <numFmt numFmtId="167" formatCode="0.0"/>
    <numFmt numFmtId="168" formatCode="0.0_ ;[Red]\-0.0\ "/>
    <numFmt numFmtId="169" formatCode="0.00000"/>
    <numFmt numFmtId="170" formatCode="#,##0.0000"/>
    <numFmt numFmtId="171" formatCode="_-* #,##0.00\ _P_t_s_-;\-* #,##0.00\ _P_t_s_-;_-* &quot;-&quot;??\ _P_t_s_-;_-@_-"/>
  </numFmts>
  <fonts count="46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Univers"/>
    </font>
    <font>
      <b/>
      <sz val="10"/>
      <name val="HelveticaNeue LT 55 Roman"/>
    </font>
    <font>
      <sz val="10"/>
      <name val="HelveticaNeue LT 55 Roman"/>
    </font>
    <font>
      <b/>
      <sz val="10"/>
      <color indexed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sz val="9"/>
      <color indexed="60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8.5"/>
      <name val="HelveticaNeue LT 55 Roman"/>
    </font>
    <font>
      <vertAlign val="superscript"/>
      <sz val="8"/>
      <name val="HelveticaNeue LT 55 Roman"/>
    </font>
    <font>
      <b/>
      <sz val="10"/>
      <name val="Arial"/>
      <family val="2"/>
    </font>
    <font>
      <b/>
      <u/>
      <sz val="10"/>
      <color indexed="8"/>
      <name val="HelveticaNeue LT 55 Roman"/>
    </font>
    <font>
      <b/>
      <u/>
      <sz val="8"/>
      <color indexed="8"/>
      <name val="HelveticaNeue LT 55 Roman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HelveticaNeue LT 55 Roman"/>
    </font>
    <font>
      <sz val="8"/>
      <color indexed="12"/>
      <name val="HelveticaNeue LT 55 Roman"/>
    </font>
    <font>
      <sz val="10"/>
      <color indexed="12"/>
      <name val="HelveticaNeue LT 55 Roman"/>
    </font>
    <font>
      <sz val="5"/>
      <name val="Arial"/>
      <family val="2"/>
    </font>
    <font>
      <strike/>
      <sz val="10"/>
      <name val="HelveticaNeue LT 55 Roman"/>
    </font>
    <font>
      <sz val="9"/>
      <name val="Arial"/>
      <family val="2"/>
    </font>
    <font>
      <sz val="7"/>
      <name val="Arial"/>
      <family val="2"/>
    </font>
    <font>
      <sz val="11"/>
      <name val="HelveticaNeue LT 55 Roman"/>
    </font>
    <font>
      <i/>
      <sz val="11"/>
      <name val="HelveticaNeue LT 55 Roman"/>
    </font>
    <font>
      <b/>
      <u/>
      <sz val="8"/>
      <name val="HelveticaNeue LT 55 Roman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sz val="11"/>
      <name val="Calibri"/>
      <family val="2"/>
      <scheme val="minor"/>
    </font>
    <font>
      <sz val="8"/>
      <color rgb="FF808080"/>
      <name val="Verdana"/>
      <family val="2"/>
    </font>
    <font>
      <b/>
      <sz val="10"/>
      <color rgb="FFFF0000"/>
      <name val="HelveticaNeue LT 55 Roman"/>
    </font>
    <font>
      <sz val="10"/>
      <color theme="0" tint="-0.34998626667073579"/>
      <name val="HelveticaNeue LT 55 Roman"/>
    </font>
    <font>
      <sz val="8"/>
      <color theme="0" tint="-0.34998626667073579"/>
      <name val="HelveticaNeue LT 55 Roman"/>
    </font>
    <font>
      <b/>
      <sz val="12"/>
      <color rgb="FF007771"/>
      <name val="Arial"/>
      <family val="2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0"/>
    <xf numFmtId="0" fontId="35" fillId="0" borderId="0"/>
    <xf numFmtId="0" fontId="4" fillId="0" borderId="0"/>
    <xf numFmtId="0" fontId="34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171" fontId="4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</cellStyleXfs>
  <cellXfs count="277">
    <xf numFmtId="0" fontId="0" fillId="0" borderId="0" xfId="0"/>
    <xf numFmtId="0" fontId="6" fillId="0" borderId="1" xfId="0" applyFont="1" applyBorder="1" applyAlignment="1"/>
    <xf numFmtId="0" fontId="7" fillId="0" borderId="1" xfId="0" applyFont="1" applyBorder="1" applyAlignment="1"/>
    <xf numFmtId="0" fontId="7" fillId="0" borderId="0" xfId="0" applyFont="1" applyAlignment="1"/>
    <xf numFmtId="0" fontId="8" fillId="0" borderId="0" xfId="0" applyFont="1" applyAlignment="1"/>
    <xf numFmtId="0" fontId="6" fillId="0" borderId="0" xfId="6" applyFont="1" applyBorder="1" applyAlignment="1" applyProtection="1">
      <protection locked="0"/>
    </xf>
    <xf numFmtId="0" fontId="7" fillId="0" borderId="0" xfId="0" applyFont="1" applyBorder="1" applyAlignment="1"/>
    <xf numFmtId="0" fontId="9" fillId="2" borderId="2" xfId="0" applyNumberFormat="1" applyFont="1" applyFill="1" applyBorder="1" applyAlignment="1"/>
    <xf numFmtId="0" fontId="9" fillId="2" borderId="2" xfId="0" applyNumberFormat="1" applyFont="1" applyFill="1" applyBorder="1" applyAlignment="1">
      <alignment vertical="center"/>
    </xf>
    <xf numFmtId="0" fontId="7" fillId="0" borderId="0" xfId="0" applyFont="1"/>
    <xf numFmtId="0" fontId="9" fillId="2" borderId="3" xfId="0" applyNumberFormat="1" applyFont="1" applyFill="1" applyBorder="1" applyAlignment="1"/>
    <xf numFmtId="0" fontId="9" fillId="2" borderId="4" xfId="0" applyNumberFormat="1" applyFont="1" applyFill="1" applyBorder="1" applyAlignment="1">
      <alignment horizontal="right" vertical="center"/>
    </xf>
    <xf numFmtId="0" fontId="9" fillId="2" borderId="3" xfId="0" applyNumberFormat="1" applyFont="1" applyFill="1" applyBorder="1" applyAlignment="1">
      <alignment vertical="center"/>
    </xf>
    <xf numFmtId="0" fontId="9" fillId="0" borderId="0" xfId="0" applyFont="1" applyBorder="1" applyAlignment="1"/>
    <xf numFmtId="164" fontId="9" fillId="0" borderId="0" xfId="0" applyNumberFormat="1" applyFont="1" applyBorder="1" applyAlignment="1"/>
    <xf numFmtId="3" fontId="9" fillId="0" borderId="0" xfId="0" applyNumberFormat="1" applyFont="1" applyBorder="1" applyAlignment="1"/>
    <xf numFmtId="0" fontId="7" fillId="0" borderId="5" xfId="0" applyFont="1" applyBorder="1" applyAlignment="1"/>
    <xf numFmtId="0" fontId="10" fillId="0" borderId="0" xfId="5" applyFont="1" applyFill="1" applyBorder="1" applyAlignment="1">
      <alignment horizontal="left"/>
    </xf>
    <xf numFmtId="167" fontId="9" fillId="0" borderId="0" xfId="0" applyNumberFormat="1" applyFont="1" applyAlignment="1">
      <alignment horizontal="right"/>
    </xf>
    <xf numFmtId="167" fontId="7" fillId="0" borderId="0" xfId="0" applyNumberFormat="1" applyFont="1" applyAlignment="1"/>
    <xf numFmtId="0" fontId="9" fillId="0" borderId="0" xfId="5" applyFont="1" applyFill="1" applyBorder="1" applyAlignment="1">
      <alignment horizontal="left"/>
    </xf>
    <xf numFmtId="167" fontId="9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0" xfId="5" applyFont="1" applyFill="1" applyBorder="1" applyAlignment="1">
      <alignment horizontal="left" indent="1"/>
    </xf>
    <xf numFmtId="0" fontId="9" fillId="0" borderId="3" xfId="0" applyFont="1" applyBorder="1" applyAlignment="1" applyProtection="1">
      <protection locked="0"/>
    </xf>
    <xf numFmtId="164" fontId="9" fillId="0" borderId="3" xfId="0" applyNumberFormat="1" applyFont="1" applyBorder="1" applyAlignment="1"/>
    <xf numFmtId="49" fontId="9" fillId="0" borderId="3" xfId="0" applyNumberFormat="1" applyFont="1" applyBorder="1" applyAlignment="1"/>
    <xf numFmtId="3" fontId="9" fillId="0" borderId="3" xfId="0" applyNumberFormat="1" applyFont="1" applyBorder="1" applyAlignment="1"/>
    <xf numFmtId="0" fontId="11" fillId="3" borderId="2" xfId="6" applyFont="1" applyFill="1" applyBorder="1" applyAlignment="1"/>
    <xf numFmtId="0" fontId="11" fillId="3" borderId="2" xfId="0" applyFont="1" applyFill="1" applyBorder="1" applyAlignment="1" applyProtection="1">
      <protection locked="0"/>
    </xf>
    <xf numFmtId="164" fontId="9" fillId="0" borderId="2" xfId="0" applyNumberFormat="1" applyFont="1" applyBorder="1" applyAlignment="1"/>
    <xf numFmtId="3" fontId="9" fillId="0" borderId="2" xfId="0" applyNumberFormat="1" applyFont="1" applyBorder="1" applyAlignment="1"/>
    <xf numFmtId="0" fontId="7" fillId="0" borderId="0" xfId="0" applyFont="1" applyBorder="1"/>
    <xf numFmtId="0" fontId="14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7" fillId="0" borderId="0" xfId="0" applyFont="1" applyFill="1"/>
    <xf numFmtId="0" fontId="6" fillId="0" borderId="0" xfId="0" applyFont="1" applyBorder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0" fontId="9" fillId="2" borderId="0" xfId="0" applyNumberFormat="1" applyFont="1" applyFill="1" applyBorder="1" applyAlignment="1"/>
    <xf numFmtId="0" fontId="9" fillId="2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/>
    <xf numFmtId="0" fontId="9" fillId="0" borderId="0" xfId="0" applyFont="1" applyAlignment="1" applyProtection="1">
      <protection locked="0"/>
    </xf>
    <xf numFmtId="0" fontId="9" fillId="0" borderId="0" xfId="0" applyFont="1" applyAlignment="1"/>
    <xf numFmtId="3" fontId="9" fillId="0" borderId="0" xfId="0" applyNumberFormat="1" applyFont="1" applyAlignment="1"/>
    <xf numFmtId="0" fontId="10" fillId="0" borderId="0" xfId="0" applyFont="1" applyAlignment="1"/>
    <xf numFmtId="0" fontId="9" fillId="0" borderId="0" xfId="0" applyFont="1" applyBorder="1" applyAlignment="1" applyProtection="1">
      <protection locked="0"/>
    </xf>
    <xf numFmtId="49" fontId="9" fillId="0" borderId="0" xfId="0" applyNumberFormat="1" applyFont="1" applyBorder="1" applyAlignment="1"/>
    <xf numFmtId="0" fontId="9" fillId="0" borderId="0" xfId="0" applyFont="1"/>
    <xf numFmtId="0" fontId="11" fillId="3" borderId="0" xfId="0" applyFont="1" applyFill="1" applyBorder="1" applyAlignment="1" applyProtection="1">
      <protection locked="0"/>
    </xf>
    <xf numFmtId="3" fontId="9" fillId="0" borderId="0" xfId="0" applyNumberFormat="1" applyFont="1" applyBorder="1" applyAlignment="1">
      <alignment horizontal="right"/>
    </xf>
    <xf numFmtId="10" fontId="9" fillId="0" borderId="0" xfId="0" applyNumberFormat="1" applyFont="1" applyAlignment="1"/>
    <xf numFmtId="3" fontId="7" fillId="0" borderId="0" xfId="0" applyNumberFormat="1" applyFont="1" applyAlignment="1"/>
    <xf numFmtId="0" fontId="7" fillId="0" borderId="3" xfId="0" applyFont="1" applyBorder="1" applyAlignment="1"/>
    <xf numFmtId="0" fontId="9" fillId="0" borderId="3" xfId="0" applyFont="1" applyBorder="1" applyAlignment="1"/>
    <xf numFmtId="0" fontId="9" fillId="2" borderId="3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/>
    <xf numFmtId="0" fontId="9" fillId="2" borderId="4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11" fillId="0" borderId="0" xfId="0" applyFont="1" applyAlignment="1"/>
    <xf numFmtId="49" fontId="9" fillId="0" borderId="0" xfId="0" applyNumberFormat="1" applyFont="1" applyBorder="1" applyAlignment="1">
      <alignment horizontal="right"/>
    </xf>
    <xf numFmtId="0" fontId="9" fillId="2" borderId="4" xfId="0" applyNumberFormat="1" applyFont="1" applyFill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Fill="1" applyBorder="1"/>
    <xf numFmtId="0" fontId="9" fillId="2" borderId="0" xfId="0" applyNumberFormat="1" applyFont="1" applyFill="1" applyBorder="1" applyAlignment="1">
      <alignment horizontal="left" vertical="center"/>
    </xf>
    <xf numFmtId="3" fontId="9" fillId="0" borderId="0" xfId="7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indent="1"/>
      <protection locked="0"/>
    </xf>
    <xf numFmtId="4" fontId="9" fillId="0" borderId="0" xfId="0" applyNumberFormat="1" applyFont="1" applyBorder="1" applyAlignment="1">
      <alignment horizontal="right"/>
    </xf>
    <xf numFmtId="0" fontId="16" fillId="0" borderId="0" xfId="0" applyFont="1" applyFill="1" applyBorder="1" applyAlignment="1"/>
    <xf numFmtId="3" fontId="9" fillId="0" borderId="0" xfId="0" applyNumberFormat="1" applyFont="1"/>
    <xf numFmtId="0" fontId="17" fillId="0" borderId="0" xfId="7" applyFont="1" applyBorder="1" applyAlignment="1"/>
    <xf numFmtId="0" fontId="17" fillId="0" borderId="0" xfId="7" applyFont="1" applyBorder="1" applyAlignment="1">
      <alignment horizontal="left" vertical="center"/>
    </xf>
    <xf numFmtId="0" fontId="17" fillId="0" borderId="0" xfId="7" applyFont="1" applyBorder="1" applyAlignment="1">
      <alignment vertical="center"/>
    </xf>
    <xf numFmtId="0" fontId="17" fillId="0" borderId="0" xfId="8" applyFont="1" applyBorder="1" applyAlignment="1">
      <alignment vertical="center"/>
    </xf>
    <xf numFmtId="3" fontId="9" fillId="0" borderId="0" xfId="8" applyNumberFormat="1" applyFont="1" applyBorder="1" applyAlignment="1">
      <alignment horizontal="right" vertical="center"/>
    </xf>
    <xf numFmtId="2" fontId="9" fillId="0" borderId="0" xfId="8" applyNumberFormat="1" applyFont="1" applyBorder="1" applyAlignment="1">
      <alignment horizontal="right" vertical="center"/>
    </xf>
    <xf numFmtId="0" fontId="17" fillId="0" borderId="0" xfId="7" applyFont="1" applyBorder="1" applyAlignment="1">
      <alignment horizontal="right" vertical="center"/>
    </xf>
    <xf numFmtId="2" fontId="9" fillId="0" borderId="0" xfId="7" applyNumberFormat="1" applyFont="1" applyBorder="1" applyAlignment="1">
      <alignment horizontal="right" vertical="center"/>
    </xf>
    <xf numFmtId="0" fontId="9" fillId="0" borderId="0" xfId="8" applyFont="1" applyBorder="1" applyAlignment="1">
      <alignment horizontal="right" vertical="center"/>
    </xf>
    <xf numFmtId="4" fontId="9" fillId="0" borderId="0" xfId="7" applyNumberFormat="1" applyFont="1" applyBorder="1" applyAlignment="1">
      <alignment horizontal="right" vertical="center"/>
    </xf>
    <xf numFmtId="0" fontId="11" fillId="0" borderId="0" xfId="0" applyFont="1" applyBorder="1" applyAlignment="1"/>
    <xf numFmtId="0" fontId="9" fillId="0" borderId="0" xfId="8" applyFont="1" applyBorder="1" applyAlignment="1">
      <alignment vertical="center"/>
    </xf>
    <xf numFmtId="0" fontId="9" fillId="0" borderId="0" xfId="7" applyFont="1" applyBorder="1" applyAlignment="1">
      <alignment vertical="center"/>
    </xf>
    <xf numFmtId="0" fontId="9" fillId="0" borderId="0" xfId="7" applyFont="1" applyBorder="1" applyAlignment="1">
      <alignment horizontal="left" vertical="center"/>
    </xf>
    <xf numFmtId="0" fontId="9" fillId="0" borderId="0" xfId="8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8" quotePrefix="1" applyFont="1" applyBorder="1" applyAlignment="1">
      <alignment horizontal="left" vertical="center"/>
    </xf>
    <xf numFmtId="4" fontId="9" fillId="0" borderId="0" xfId="8" applyNumberFormat="1" applyFont="1" applyBorder="1" applyAlignment="1">
      <alignment vertical="center"/>
    </xf>
    <xf numFmtId="4" fontId="9" fillId="0" borderId="0" xfId="8" applyNumberFormat="1" applyFont="1" applyBorder="1" applyAlignment="1">
      <alignment horizontal="right" vertical="center"/>
    </xf>
    <xf numFmtId="3" fontId="9" fillId="0" borderId="0" xfId="8" applyNumberFormat="1" applyFont="1" applyBorder="1" applyAlignment="1">
      <alignment vertical="center"/>
    </xf>
    <xf numFmtId="0" fontId="9" fillId="0" borderId="0" xfId="7" applyFont="1" applyBorder="1" applyAlignment="1">
      <alignment horizontal="right" vertical="center"/>
    </xf>
    <xf numFmtId="0" fontId="10" fillId="0" borderId="0" xfId="0" applyFont="1" applyFill="1" applyBorder="1" applyAlignment="1" applyProtection="1">
      <protection locked="0"/>
    </xf>
    <xf numFmtId="0" fontId="7" fillId="0" borderId="0" xfId="0" applyFont="1" applyAlignment="1">
      <alignment vertical="center"/>
    </xf>
    <xf numFmtId="4" fontId="9" fillId="0" borderId="0" xfId="0" applyNumberFormat="1" applyFont="1"/>
    <xf numFmtId="0" fontId="11" fillId="0" borderId="0" xfId="0" applyFont="1" applyBorder="1"/>
    <xf numFmtId="0" fontId="11" fillId="0" borderId="0" xfId="0" applyFont="1" applyFill="1" applyBorder="1"/>
    <xf numFmtId="3" fontId="2" fillId="0" borderId="0" xfId="0" applyNumberFormat="1" applyFont="1"/>
    <xf numFmtId="0" fontId="6" fillId="0" borderId="0" xfId="0" applyFont="1"/>
    <xf numFmtId="168" fontId="19" fillId="0" borderId="0" xfId="0" applyNumberFormat="1" applyFont="1" applyFill="1" applyBorder="1"/>
    <xf numFmtId="0" fontId="13" fillId="0" borderId="0" xfId="0" applyFont="1" applyBorder="1"/>
    <xf numFmtId="2" fontId="7" fillId="0" borderId="0" xfId="0" applyNumberFormat="1" applyFont="1" applyAlignment="1"/>
    <xf numFmtId="2" fontId="7" fillId="0" borderId="0" xfId="0" applyNumberFormat="1" applyFont="1" applyFill="1" applyBorder="1"/>
    <xf numFmtId="2" fontId="7" fillId="0" borderId="0" xfId="0" applyNumberFormat="1" applyFont="1"/>
    <xf numFmtId="2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9" fillId="0" borderId="5" xfId="0" applyFont="1" applyBorder="1" applyAlignment="1" applyProtection="1">
      <protection locked="0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3" fontId="9" fillId="0" borderId="8" xfId="0" applyNumberFormat="1" applyFont="1" applyBorder="1" applyAlignment="1"/>
    <xf numFmtId="0" fontId="9" fillId="0" borderId="0" xfId="0" applyFont="1" applyBorder="1"/>
    <xf numFmtId="0" fontId="9" fillId="0" borderId="8" xfId="0" applyFont="1" applyBorder="1"/>
    <xf numFmtId="1" fontId="9" fillId="0" borderId="9" xfId="0" applyNumberFormat="1" applyFont="1" applyBorder="1" applyAlignment="1">
      <alignment horizontal="right"/>
    </xf>
    <xf numFmtId="3" fontId="9" fillId="0" borderId="10" xfId="0" applyNumberFormat="1" applyFont="1" applyBorder="1" applyAlignment="1"/>
    <xf numFmtId="3" fontId="9" fillId="0" borderId="11" xfId="0" applyNumberFormat="1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8" xfId="0" applyFont="1" applyBorder="1" applyAlignment="1"/>
    <xf numFmtId="0" fontId="9" fillId="0" borderId="7" xfId="0" applyFont="1" applyBorder="1" applyAlignment="1" applyProtection="1">
      <protection locked="0"/>
    </xf>
    <xf numFmtId="3" fontId="9" fillId="0" borderId="8" xfId="0" applyNumberFormat="1" applyFont="1" applyBorder="1" applyAlignment="1">
      <alignment horizontal="right"/>
    </xf>
    <xf numFmtId="0" fontId="9" fillId="0" borderId="9" xfId="0" applyFont="1" applyBorder="1" applyAlignment="1" applyProtection="1">
      <protection locked="0"/>
    </xf>
    <xf numFmtId="3" fontId="9" fillId="0" borderId="11" xfId="0" applyNumberFormat="1" applyFont="1" applyBorder="1" applyAlignment="1">
      <alignment horizontal="right"/>
    </xf>
    <xf numFmtId="0" fontId="9" fillId="0" borderId="7" xfId="0" applyFont="1" applyBorder="1" applyAlignment="1" applyProtection="1">
      <alignment horizontal="left" indent="1"/>
      <protection locked="0"/>
    </xf>
    <xf numFmtId="4" fontId="9" fillId="0" borderId="8" xfId="0" applyNumberFormat="1" applyFont="1" applyBorder="1" applyAlignment="1">
      <alignment horizontal="right"/>
    </xf>
    <xf numFmtId="0" fontId="9" fillId="0" borderId="9" xfId="0" applyFont="1" applyBorder="1" applyAlignment="1" applyProtection="1">
      <alignment horizontal="left" indent="1"/>
      <protection locked="0"/>
    </xf>
    <xf numFmtId="4" fontId="9" fillId="0" borderId="10" xfId="0" applyNumberFormat="1" applyFont="1" applyBorder="1" applyAlignment="1">
      <alignment horizontal="right"/>
    </xf>
    <xf numFmtId="4" fontId="9" fillId="0" borderId="11" xfId="0" applyNumberFormat="1" applyFont="1" applyBorder="1" applyAlignment="1">
      <alignment horizontal="right"/>
    </xf>
    <xf numFmtId="0" fontId="20" fillId="0" borderId="12" xfId="0" applyFont="1" applyBorder="1" applyAlignment="1"/>
    <xf numFmtId="0" fontId="21" fillId="0" borderId="12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13" fillId="0" borderId="0" xfId="0" applyFont="1" applyFill="1" applyBorder="1"/>
    <xf numFmtId="167" fontId="7" fillId="0" borderId="0" xfId="0" applyNumberFormat="1" applyFont="1"/>
    <xf numFmtId="0" fontId="35" fillId="0" borderId="0" xfId="2"/>
    <xf numFmtId="3" fontId="35" fillId="0" borderId="0" xfId="2" applyNumberFormat="1"/>
    <xf numFmtId="0" fontId="6" fillId="0" borderId="0" xfId="3" applyFont="1" applyBorder="1" applyAlignment="1" applyProtection="1">
      <protection locked="0"/>
    </xf>
    <xf numFmtId="0" fontId="7" fillId="0" borderId="0" xfId="3" applyFont="1" applyAlignment="1"/>
    <xf numFmtId="0" fontId="4" fillId="0" borderId="0" xfId="3"/>
    <xf numFmtId="0" fontId="15" fillId="0" borderId="0" xfId="3" applyFont="1" applyBorder="1" applyAlignment="1" applyProtection="1">
      <protection locked="0"/>
    </xf>
    <xf numFmtId="0" fontId="9" fillId="2" borderId="2" xfId="3" applyNumberFormat="1" applyFont="1" applyFill="1" applyBorder="1" applyAlignment="1">
      <alignment vertical="center"/>
    </xf>
    <xf numFmtId="0" fontId="9" fillId="2" borderId="3" xfId="3" applyNumberFormat="1" applyFont="1" applyFill="1" applyBorder="1" applyAlignment="1">
      <alignment vertical="center"/>
    </xf>
    <xf numFmtId="0" fontId="9" fillId="2" borderId="4" xfId="3" applyNumberFormat="1" applyFont="1" applyFill="1" applyBorder="1" applyAlignment="1">
      <alignment horizontal="right" vertical="center"/>
    </xf>
    <xf numFmtId="0" fontId="9" fillId="2" borderId="3" xfId="3" applyNumberFormat="1" applyFont="1" applyFill="1" applyBorder="1" applyAlignment="1">
      <alignment horizontal="right" vertical="center"/>
    </xf>
    <xf numFmtId="0" fontId="10" fillId="0" borderId="0" xfId="3" applyFont="1" applyBorder="1" applyAlignment="1" applyProtection="1">
      <protection locked="0"/>
    </xf>
    <xf numFmtId="3" fontId="9" fillId="0" borderId="0" xfId="3" applyNumberFormat="1" applyFont="1" applyBorder="1" applyAlignment="1" applyProtection="1">
      <protection locked="0"/>
    </xf>
    <xf numFmtId="3" fontId="9" fillId="0" borderId="0" xfId="3" applyNumberFormat="1" applyFont="1" applyBorder="1" applyAlignment="1" applyProtection="1">
      <alignment horizontal="right"/>
      <protection locked="0"/>
    </xf>
    <xf numFmtId="164" fontId="9" fillId="0" borderId="0" xfId="3" applyNumberFormat="1" applyFont="1" applyBorder="1" applyAlignment="1" applyProtection="1">
      <alignment horizontal="right"/>
      <protection locked="0"/>
    </xf>
    <xf numFmtId="0" fontId="9" fillId="0" borderId="0" xfId="3" applyFont="1" applyBorder="1" applyAlignment="1" applyProtection="1">
      <protection locked="0"/>
    </xf>
    <xf numFmtId="49" fontId="9" fillId="0" borderId="0" xfId="3" applyNumberFormat="1" applyFont="1" applyBorder="1" applyAlignment="1"/>
    <xf numFmtId="164" fontId="9" fillId="0" borderId="0" xfId="3" applyNumberFormat="1" applyFont="1" applyBorder="1" applyAlignment="1"/>
    <xf numFmtId="0" fontId="11" fillId="3" borderId="2" xfId="3" applyFont="1" applyFill="1" applyBorder="1" applyAlignment="1" applyProtection="1">
      <protection locked="0"/>
    </xf>
    <xf numFmtId="164" fontId="9" fillId="0" borderId="2" xfId="3" applyNumberFormat="1" applyFont="1" applyBorder="1" applyAlignment="1"/>
    <xf numFmtId="0" fontId="11" fillId="3" borderId="0" xfId="1" applyFont="1" applyFill="1" applyBorder="1" applyAlignment="1" applyProtection="1">
      <protection locked="0"/>
    </xf>
    <xf numFmtId="2" fontId="36" fillId="0" borderId="0" xfId="0" applyNumberFormat="1" applyFont="1"/>
    <xf numFmtId="0" fontId="9" fillId="4" borderId="4" xfId="0" applyNumberFormat="1" applyFont="1" applyFill="1" applyBorder="1" applyAlignment="1">
      <alignment horizontal="right" vertical="center"/>
    </xf>
    <xf numFmtId="3" fontId="22" fillId="0" borderId="0" xfId="0" applyNumberFormat="1" applyFont="1" applyBorder="1" applyAlignment="1"/>
    <xf numFmtId="3" fontId="22" fillId="0" borderId="0" xfId="0" applyNumberFormat="1" applyFont="1" applyAlignment="1"/>
    <xf numFmtId="0" fontId="9" fillId="0" borderId="0" xfId="0" applyFont="1" applyBorder="1" applyAlignment="1">
      <alignment horizontal="centerContinuous"/>
    </xf>
    <xf numFmtId="0" fontId="16" fillId="0" borderId="0" xfId="0" applyFont="1" applyBorder="1" applyAlignment="1"/>
    <xf numFmtId="0" fontId="9" fillId="2" borderId="2" xfId="0" applyNumberFormat="1" applyFont="1" applyFill="1" applyBorder="1" applyAlignment="1">
      <alignment horizontal="right" vertical="center"/>
    </xf>
    <xf numFmtId="0" fontId="9" fillId="4" borderId="2" xfId="0" applyNumberFormat="1" applyFont="1" applyFill="1" applyBorder="1" applyAlignment="1">
      <alignment horizontal="right" vertical="center"/>
    </xf>
    <xf numFmtId="0" fontId="9" fillId="4" borderId="0" xfId="0" applyNumberFormat="1" applyFont="1" applyFill="1" applyBorder="1" applyAlignment="1">
      <alignment horizontal="right" vertical="center"/>
    </xf>
    <xf numFmtId="0" fontId="9" fillId="2" borderId="3" xfId="0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>
      <alignment vertical="center"/>
    </xf>
    <xf numFmtId="0" fontId="0" fillId="0" borderId="0" xfId="0" applyBorder="1"/>
    <xf numFmtId="0" fontId="7" fillId="0" borderId="0" xfId="0" applyFont="1" applyAlignment="1">
      <alignment horizontal="right"/>
    </xf>
    <xf numFmtId="0" fontId="37" fillId="0" borderId="0" xfId="0" applyFont="1" applyAlignment="1">
      <alignment horizontal="right" vertical="center" readingOrder="1"/>
    </xf>
    <xf numFmtId="0" fontId="7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0" fontId="10" fillId="0" borderId="0" xfId="0" applyFont="1" applyBorder="1"/>
    <xf numFmtId="0" fontId="9" fillId="2" borderId="2" xfId="0" applyNumberFormat="1" applyFont="1" applyFill="1" applyBorder="1" applyAlignment="1">
      <alignment horizontal="left" vertical="center"/>
    </xf>
    <xf numFmtId="0" fontId="15" fillId="0" borderId="0" xfId="0" applyFont="1"/>
    <xf numFmtId="0" fontId="11" fillId="0" borderId="0" xfId="0" applyFont="1"/>
    <xf numFmtId="164" fontId="25" fillId="0" borderId="3" xfId="0" applyNumberFormat="1" applyFont="1" applyBorder="1" applyAlignment="1"/>
    <xf numFmtId="0" fontId="9" fillId="2" borderId="3" xfId="0" applyNumberFormat="1" applyFont="1" applyFill="1" applyBorder="1" applyAlignment="1">
      <alignment horizontal="right" vertical="center" wrapText="1"/>
    </xf>
    <xf numFmtId="164" fontId="36" fillId="0" borderId="0" xfId="0" applyNumberFormat="1" applyFont="1" applyBorder="1" applyAlignment="1"/>
    <xf numFmtId="0" fontId="2" fillId="0" borderId="0" xfId="0" applyFont="1"/>
    <xf numFmtId="0" fontId="26" fillId="0" borderId="0" xfId="0" applyFont="1"/>
    <xf numFmtId="3" fontId="25" fillId="0" borderId="3" xfId="0" applyNumberFormat="1" applyFont="1" applyBorder="1" applyAlignment="1"/>
    <xf numFmtId="0" fontId="27" fillId="0" borderId="0" xfId="0" applyFont="1"/>
    <xf numFmtId="0" fontId="10" fillId="0" borderId="0" xfId="0" applyFont="1"/>
    <xf numFmtId="164" fontId="7" fillId="0" borderId="0" xfId="0" applyNumberFormat="1" applyFont="1"/>
    <xf numFmtId="0" fontId="10" fillId="0" borderId="0" xfId="0" applyFont="1" applyFill="1" applyBorder="1"/>
    <xf numFmtId="3" fontId="9" fillId="0" borderId="0" xfId="0" applyNumberFormat="1" applyFont="1" applyAlignment="1">
      <alignment horizontal="right"/>
    </xf>
    <xf numFmtId="0" fontId="9" fillId="0" borderId="0" xfId="0" applyFont="1" applyFill="1" applyBorder="1"/>
    <xf numFmtId="0" fontId="9" fillId="0" borderId="0" xfId="0" applyFont="1" applyAlignment="1">
      <alignment horizontal="right"/>
    </xf>
    <xf numFmtId="3" fontId="9" fillId="0" borderId="0" xfId="0" quotePrefix="1" applyNumberFormat="1" applyFont="1" applyBorder="1" applyAlignment="1">
      <alignment horizontal="right"/>
    </xf>
    <xf numFmtId="0" fontId="0" fillId="0" borderId="0" xfId="0" applyNumberFormat="1"/>
    <xf numFmtId="3" fontId="10" fillId="0" borderId="0" xfId="0" applyNumberFormat="1" applyFont="1" applyBorder="1" applyAlignment="1"/>
    <xf numFmtId="3" fontId="24" fillId="0" borderId="0" xfId="0" applyNumberFormat="1" applyFont="1" applyBorder="1" applyAlignment="1">
      <alignment horizontal="right"/>
    </xf>
    <xf numFmtId="3" fontId="0" fillId="0" borderId="0" xfId="0" applyNumberFormat="1"/>
    <xf numFmtId="0" fontId="13" fillId="0" borderId="0" xfId="0" applyFont="1"/>
    <xf numFmtId="0" fontId="25" fillId="0" borderId="0" xfId="0" applyFont="1" applyBorder="1" applyAlignment="1"/>
    <xf numFmtId="0" fontId="26" fillId="0" borderId="0" xfId="0" applyFont="1" applyAlignment="1"/>
    <xf numFmtId="0" fontId="28" fillId="0" borderId="0" xfId="0" applyFont="1"/>
    <xf numFmtId="3" fontId="2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/>
    <xf numFmtId="0" fontId="9" fillId="2" borderId="4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30" fillId="0" borderId="0" xfId="0" applyFont="1"/>
    <xf numFmtId="0" fontId="23" fillId="0" borderId="0" xfId="0" applyFont="1" applyFill="1" applyBorder="1" applyAlignment="1">
      <alignment horizontal="left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left"/>
    </xf>
    <xf numFmtId="3" fontId="36" fillId="0" borderId="3" xfId="0" applyNumberFormat="1" applyFont="1" applyBorder="1" applyAlignment="1"/>
    <xf numFmtId="164" fontId="36" fillId="0" borderId="3" xfId="0" applyNumberFormat="1" applyFont="1" applyBorder="1" applyAlignment="1"/>
    <xf numFmtId="0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Border="1" applyAlignment="1">
      <alignment horizontal="right"/>
    </xf>
    <xf numFmtId="0" fontId="4" fillId="0" borderId="0" xfId="0" applyFont="1"/>
    <xf numFmtId="1" fontId="9" fillId="0" borderId="0" xfId="0" applyNumberFormat="1" applyFont="1"/>
    <xf numFmtId="0" fontId="9" fillId="0" borderId="0" xfId="0" applyFont="1" applyAlignment="1">
      <alignment horizontal="left" indent="1"/>
    </xf>
    <xf numFmtId="0" fontId="7" fillId="0" borderId="0" xfId="0" applyFont="1" applyBorder="1" applyAlignment="1">
      <alignment horizontal="right"/>
    </xf>
    <xf numFmtId="0" fontId="7" fillId="0" borderId="0" xfId="0" applyFont="1" applyFill="1" applyAlignment="1">
      <alignment horizontal="right"/>
    </xf>
    <xf numFmtId="0" fontId="21" fillId="0" borderId="12" xfId="0" applyFont="1" applyBorder="1" applyAlignment="1">
      <alignment horizontal="lef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167" fontId="9" fillId="0" borderId="8" xfId="0" applyNumberFormat="1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167" fontId="9" fillId="0" borderId="10" xfId="0" applyNumberFormat="1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0" fontId="9" fillId="0" borderId="6" xfId="0" applyFont="1" applyBorder="1" applyAlignment="1" applyProtection="1">
      <protection locked="0"/>
    </xf>
    <xf numFmtId="0" fontId="10" fillId="0" borderId="7" xfId="0" applyFont="1" applyBorder="1" applyAlignment="1"/>
    <xf numFmtId="3" fontId="9" fillId="0" borderId="8" xfId="0" applyNumberFormat="1" applyFont="1" applyBorder="1"/>
    <xf numFmtId="10" fontId="9" fillId="0" borderId="8" xfId="0" applyNumberFormat="1" applyFont="1" applyBorder="1" applyAlignment="1"/>
    <xf numFmtId="10" fontId="9" fillId="0" borderId="11" xfId="0" applyNumberFormat="1" applyFont="1" applyBorder="1" applyAlignment="1"/>
    <xf numFmtId="0" fontId="33" fillId="0" borderId="12" xfId="0" applyFont="1" applyBorder="1" applyAlignment="1"/>
    <xf numFmtId="0" fontId="9" fillId="0" borderId="7" xfId="0" applyFont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3" fontId="38" fillId="0" borderId="0" xfId="0" applyNumberFormat="1" applyFont="1" applyBorder="1" applyAlignment="1">
      <alignment horizontal="right" vertical="top" wrapText="1" readingOrder="1"/>
    </xf>
    <xf numFmtId="0" fontId="38" fillId="0" borderId="0" xfId="0" applyFont="1" applyBorder="1" applyAlignment="1">
      <alignment horizontal="right" vertical="top" wrapText="1" readingOrder="1"/>
    </xf>
    <xf numFmtId="4" fontId="7" fillId="0" borderId="0" xfId="0" applyNumberFormat="1" applyFont="1"/>
    <xf numFmtId="0" fontId="40" fillId="0" borderId="0" xfId="0" applyFont="1" applyAlignment="1"/>
    <xf numFmtId="0" fontId="41" fillId="0" borderId="0" xfId="0" applyFont="1" applyAlignment="1" applyProtection="1">
      <protection locked="0"/>
    </xf>
    <xf numFmtId="3" fontId="41" fillId="0" borderId="0" xfId="0" applyNumberFormat="1" applyFont="1" applyBorder="1" applyAlignment="1">
      <alignment horizontal="right"/>
    </xf>
    <xf numFmtId="0" fontId="41" fillId="0" borderId="0" xfId="0" applyFont="1" applyAlignment="1" applyProtection="1">
      <alignment horizontal="left" indent="1"/>
      <protection locked="0"/>
    </xf>
    <xf numFmtId="4" fontId="9" fillId="0" borderId="0" xfId="0" applyNumberFormat="1" applyFont="1" applyBorder="1" applyAlignment="1"/>
    <xf numFmtId="169" fontId="36" fillId="0" borderId="0" xfId="0" applyNumberFormat="1" applyFont="1"/>
    <xf numFmtId="166" fontId="7" fillId="0" borderId="0" xfId="0" applyNumberFormat="1" applyFont="1"/>
    <xf numFmtId="170" fontId="7" fillId="0" borderId="0" xfId="0" applyNumberFormat="1" applyFont="1"/>
    <xf numFmtId="0" fontId="42" fillId="0" borderId="0" xfId="0" applyFont="1"/>
    <xf numFmtId="0" fontId="9" fillId="0" borderId="0" xfId="0" applyFont="1" applyAlignment="1" applyProtection="1">
      <alignment wrapText="1"/>
      <protection locked="0"/>
    </xf>
    <xf numFmtId="0" fontId="9" fillId="0" borderId="0" xfId="0" applyFont="1" applyFill="1" applyBorder="1" applyAlignment="1">
      <alignment wrapText="1"/>
    </xf>
    <xf numFmtId="165" fontId="7" fillId="0" borderId="0" xfId="9" applyNumberFormat="1" applyFont="1"/>
    <xf numFmtId="167" fontId="9" fillId="0" borderId="11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167" fontId="39" fillId="0" borderId="0" xfId="0" applyNumberFormat="1" applyFont="1"/>
    <xf numFmtId="167" fontId="0" fillId="0" borderId="0" xfId="0" applyNumberFormat="1"/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3" fillId="0" borderId="0" xfId="10" applyFont="1" applyAlignment="1" applyProtection="1">
      <alignment horizontal="left" vertical="center" indent="1"/>
    </xf>
    <xf numFmtId="0" fontId="43" fillId="0" borderId="0" xfId="10" applyFont="1" applyAlignment="1" applyProtection="1">
      <alignment vertical="center"/>
    </xf>
    <xf numFmtId="0" fontId="7" fillId="0" borderId="0" xfId="0" applyFont="1"/>
    <xf numFmtId="0" fontId="12" fillId="0" borderId="0" xfId="0" applyFont="1" applyBorder="1" applyAlignment="1">
      <alignment horizontal="center"/>
    </xf>
    <xf numFmtId="0" fontId="7" fillId="0" borderId="0" xfId="0" applyFont="1" applyAlignment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1" fillId="3" borderId="0" xfId="0" applyFont="1" applyFill="1" applyBorder="1" applyAlignment="1" applyProtection="1">
      <alignment horizontal="left" wrapText="1"/>
      <protection locked="0"/>
    </xf>
    <xf numFmtId="0" fontId="9" fillId="2" borderId="4" xfId="0" applyNumberFormat="1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>
      <alignment vertical="center"/>
    </xf>
  </cellXfs>
  <cellStyles count="13">
    <cellStyle name="Hipervínculo" xfId="10" builtinId="8"/>
    <cellStyle name="Millares 2" xfId="11"/>
    <cellStyle name="Normal" xfId="0" builtinId="0"/>
    <cellStyle name="Normal 2" xfId="1"/>
    <cellStyle name="Normal 3" xfId="2"/>
    <cellStyle name="Normal 4" xfId="3"/>
    <cellStyle name="Normal 5" xfId="4"/>
    <cellStyle name="Normal_Andalucía" xfId="5"/>
    <cellStyle name="Normal_Datos_7_Finanzas" xfId="6"/>
    <cellStyle name="Normal_Hoja1 (2)" xfId="7"/>
    <cellStyle name="Normal_Hoja2 (2)" xfId="8"/>
    <cellStyle name="porcen_sin%" xfId="12"/>
    <cellStyle name="Porcentaje" xfId="9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v>La Rioja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'5.1.1-G.5.1'!$K$23:$K$81</c:f>
              <c:numCache>
                <c:formatCode>General</c:formatCode>
                <c:ptCount val="59"/>
                <c:pt idx="4">
                  <c:v>2010</c:v>
                </c:pt>
                <c:pt idx="16">
                  <c:v>2011</c:v>
                </c:pt>
                <c:pt idx="28">
                  <c:v>2012</c:v>
                </c:pt>
                <c:pt idx="40">
                  <c:v>2013</c:v>
                </c:pt>
                <c:pt idx="52">
                  <c:v>2014</c:v>
                </c:pt>
              </c:numCache>
            </c:numRef>
          </c:cat>
          <c:val>
            <c:numRef>
              <c:f>'5.1.1-G.5.1'!$N$22:$N$81</c:f>
              <c:numCache>
                <c:formatCode>0.0</c:formatCode>
                <c:ptCount val="60"/>
                <c:pt idx="0">
                  <c:v>2.5702789301956743</c:v>
                </c:pt>
                <c:pt idx="1">
                  <c:v>4.8459419204436012</c:v>
                </c:pt>
                <c:pt idx="2">
                  <c:v>9.9040446099236128</c:v>
                </c:pt>
                <c:pt idx="3">
                  <c:v>4.3664338046747133</c:v>
                </c:pt>
                <c:pt idx="4">
                  <c:v>5.0692700677198959</c:v>
                </c:pt>
                <c:pt idx="5">
                  <c:v>11.554874146673843</c:v>
                </c:pt>
                <c:pt idx="6">
                  <c:v>-3.9807002722973972</c:v>
                </c:pt>
                <c:pt idx="7">
                  <c:v>4.1225797171169027</c:v>
                </c:pt>
                <c:pt idx="8">
                  <c:v>3.1193752058167172</c:v>
                </c:pt>
                <c:pt idx="9">
                  <c:v>0.75758076220118353</c:v>
                </c:pt>
                <c:pt idx="10">
                  <c:v>4.0185178950888165</c:v>
                </c:pt>
                <c:pt idx="11">
                  <c:v>-0.19138368472656628</c:v>
                </c:pt>
                <c:pt idx="12">
                  <c:v>-2.1873508222393445</c:v>
                </c:pt>
                <c:pt idx="13">
                  <c:v>-0.15694191627407228</c:v>
                </c:pt>
                <c:pt idx="14">
                  <c:v>-2.5982034881864724</c:v>
                </c:pt>
                <c:pt idx="15">
                  <c:v>-2.7212476049982905</c:v>
                </c:pt>
                <c:pt idx="16">
                  <c:v>2.2415116426479509</c:v>
                </c:pt>
                <c:pt idx="17">
                  <c:v>-5.2063551962752443</c:v>
                </c:pt>
                <c:pt idx="18">
                  <c:v>-0.32336233664175423</c:v>
                </c:pt>
                <c:pt idx="19">
                  <c:v>1.305605293850342</c:v>
                </c:pt>
                <c:pt idx="20">
                  <c:v>-2.0006592905349424E-2</c:v>
                </c:pt>
                <c:pt idx="21">
                  <c:v>-1.4266532658897715</c:v>
                </c:pt>
                <c:pt idx="22">
                  <c:v>-3.6641340870190544</c:v>
                </c:pt>
                <c:pt idx="23">
                  <c:v>-2.2694039974988676</c:v>
                </c:pt>
                <c:pt idx="24">
                  <c:v>-2.8605384588165692</c:v>
                </c:pt>
                <c:pt idx="25">
                  <c:v>-2.7426390274161325</c:v>
                </c:pt>
                <c:pt idx="26">
                  <c:v>-8.0117653106850071</c:v>
                </c:pt>
                <c:pt idx="27">
                  <c:v>-7.3949031579704503</c:v>
                </c:pt>
                <c:pt idx="28">
                  <c:v>-6.2449225935365202</c:v>
                </c:pt>
                <c:pt idx="29">
                  <c:v>-2.6618858915779078</c:v>
                </c:pt>
                <c:pt idx="30">
                  <c:v>-2.0244870738267173</c:v>
                </c:pt>
                <c:pt idx="31">
                  <c:v>2.7788775427367645</c:v>
                </c:pt>
                <c:pt idx="32">
                  <c:v>-13.774469047826482</c:v>
                </c:pt>
                <c:pt idx="33">
                  <c:v>-3.7870092723774484</c:v>
                </c:pt>
                <c:pt idx="34">
                  <c:v>-7.1914508493668956</c:v>
                </c:pt>
                <c:pt idx="35">
                  <c:v>-6.8955512010000604</c:v>
                </c:pt>
                <c:pt idx="36">
                  <c:v>-9.4457481952992056E-2</c:v>
                </c:pt>
                <c:pt idx="37">
                  <c:v>-4.4924357612098369</c:v>
                </c:pt>
                <c:pt idx="38">
                  <c:v>-2.8807776818711592</c:v>
                </c:pt>
                <c:pt idx="39">
                  <c:v>6.2927193755944479</c:v>
                </c:pt>
                <c:pt idx="40">
                  <c:v>0.98963566416011661</c:v>
                </c:pt>
                <c:pt idx="41">
                  <c:v>-2.0066250956198823</c:v>
                </c:pt>
                <c:pt idx="42">
                  <c:v>4.735985882411784</c:v>
                </c:pt>
                <c:pt idx="43">
                  <c:v>-5.0458682225566394</c:v>
                </c:pt>
                <c:pt idx="44">
                  <c:v>3.8223738656257007</c:v>
                </c:pt>
                <c:pt idx="45">
                  <c:v>4.8369653494139522</c:v>
                </c:pt>
                <c:pt idx="46">
                  <c:v>1.2156819963697219</c:v>
                </c:pt>
                <c:pt idx="47">
                  <c:v>2.3778019699999891</c:v>
                </c:pt>
                <c:pt idx="48">
                  <c:v>2.6181179299690287</c:v>
                </c:pt>
                <c:pt idx="49">
                  <c:v>1.9665441705909767</c:v>
                </c:pt>
                <c:pt idx="50">
                  <c:v>5.918230328404821</c:v>
                </c:pt>
                <c:pt idx="51">
                  <c:v>2.6767325790520777</c:v>
                </c:pt>
                <c:pt idx="52">
                  <c:v>2.7731089305044292</c:v>
                </c:pt>
                <c:pt idx="53">
                  <c:v>2.6170126975435042</c:v>
                </c:pt>
                <c:pt idx="54">
                  <c:v>3.4907668280209512</c:v>
                </c:pt>
                <c:pt idx="55">
                  <c:v>1.0661316371330156</c:v>
                </c:pt>
                <c:pt idx="56">
                  <c:v>6.8002387934215855</c:v>
                </c:pt>
                <c:pt idx="57">
                  <c:v>3.7532007834042389</c:v>
                </c:pt>
                <c:pt idx="58">
                  <c:v>4.0356299331915038</c:v>
                </c:pt>
                <c:pt idx="59">
                  <c:v>3.0914883300000353</c:v>
                </c:pt>
              </c:numCache>
            </c:numRef>
          </c:val>
          <c:smooth val="0"/>
        </c:ser>
        <c:ser>
          <c:idx val="0"/>
          <c:order val="1"/>
          <c:tx>
            <c:v>España</c:v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none"/>
          </c:marker>
          <c:cat>
            <c:numRef>
              <c:f>'5.1.1-G.5.1'!$K$23:$K$81</c:f>
              <c:numCache>
                <c:formatCode>General</c:formatCode>
                <c:ptCount val="59"/>
                <c:pt idx="4">
                  <c:v>2010</c:v>
                </c:pt>
                <c:pt idx="16">
                  <c:v>2011</c:v>
                </c:pt>
                <c:pt idx="28">
                  <c:v>2012</c:v>
                </c:pt>
                <c:pt idx="40">
                  <c:v>2013</c:v>
                </c:pt>
                <c:pt idx="52">
                  <c:v>2014</c:v>
                </c:pt>
              </c:numCache>
            </c:numRef>
          </c:cat>
          <c:val>
            <c:numRef>
              <c:f>'5.1.1-G.5.1'!$M$22:$M$81</c:f>
              <c:numCache>
                <c:formatCode>0.0</c:formatCode>
                <c:ptCount val="60"/>
                <c:pt idx="0">
                  <c:v>-4.1711797812466784</c:v>
                </c:pt>
                <c:pt idx="1">
                  <c:v>-0.95307755391537496</c:v>
                </c:pt>
                <c:pt idx="2">
                  <c:v>5.5658006728002372</c:v>
                </c:pt>
                <c:pt idx="3">
                  <c:v>1.9645572763104819</c:v>
                </c:pt>
                <c:pt idx="4">
                  <c:v>4.8361448037167598</c:v>
                </c:pt>
                <c:pt idx="5">
                  <c:v>7.278459391135442</c:v>
                </c:pt>
                <c:pt idx="6">
                  <c:v>-3.8529201561326012</c:v>
                </c:pt>
                <c:pt idx="7">
                  <c:v>1.9963702359346751</c:v>
                </c:pt>
                <c:pt idx="8">
                  <c:v>-0.31839528774974862</c:v>
                </c:pt>
                <c:pt idx="9">
                  <c:v>-2.314073502459729</c:v>
                </c:pt>
                <c:pt idx="10">
                  <c:v>1.8021398509203395</c:v>
                </c:pt>
                <c:pt idx="11">
                  <c:v>-0.99600346902464099</c:v>
                </c:pt>
                <c:pt idx="12">
                  <c:v>1.7984973737284087</c:v>
                </c:pt>
                <c:pt idx="13">
                  <c:v>1.5161008794504038</c:v>
                </c:pt>
                <c:pt idx="14">
                  <c:v>-0.85616931420069675</c:v>
                </c:pt>
                <c:pt idx="15">
                  <c:v>-0.80659889206793867</c:v>
                </c:pt>
                <c:pt idx="16">
                  <c:v>-0.24785358792853884</c:v>
                </c:pt>
                <c:pt idx="17">
                  <c:v>-5.98034755709216</c:v>
                </c:pt>
                <c:pt idx="18">
                  <c:v>-0.19345677718163298</c:v>
                </c:pt>
                <c:pt idx="19">
                  <c:v>1.0944739139192847</c:v>
                </c:pt>
                <c:pt idx="20">
                  <c:v>-0.8863690808911513</c:v>
                </c:pt>
                <c:pt idx="21">
                  <c:v>-2.8300303147001609</c:v>
                </c:pt>
                <c:pt idx="22">
                  <c:v>-2.7066605566735058</c:v>
                </c:pt>
                <c:pt idx="23">
                  <c:v>-4.5903208618930202</c:v>
                </c:pt>
                <c:pt idx="24">
                  <c:v>-2.0845806346268896</c:v>
                </c:pt>
                <c:pt idx="25">
                  <c:v>-2.6331162031985316</c:v>
                </c:pt>
                <c:pt idx="26">
                  <c:v>-6.0739837162247206</c:v>
                </c:pt>
                <c:pt idx="27">
                  <c:v>-8.7401679503308909</c:v>
                </c:pt>
                <c:pt idx="28">
                  <c:v>-5.8449948318358906</c:v>
                </c:pt>
                <c:pt idx="29">
                  <c:v>-6.0472047766047101</c:v>
                </c:pt>
                <c:pt idx="30">
                  <c:v>-5.6192113052611523</c:v>
                </c:pt>
                <c:pt idx="31">
                  <c:v>-9.9628055260365098E-2</c:v>
                </c:pt>
                <c:pt idx="32">
                  <c:v>-12.57150338382211</c:v>
                </c:pt>
                <c:pt idx="33">
                  <c:v>-4.9418220618870992</c:v>
                </c:pt>
                <c:pt idx="34">
                  <c:v>-8.1595249065683806</c:v>
                </c:pt>
                <c:pt idx="35">
                  <c:v>-7.447231424514916</c:v>
                </c:pt>
                <c:pt idx="36">
                  <c:v>-4.491384102279051</c:v>
                </c:pt>
                <c:pt idx="37">
                  <c:v>-7.6714964908308811</c:v>
                </c:pt>
                <c:pt idx="38">
                  <c:v>-10.412393448705927</c:v>
                </c:pt>
                <c:pt idx="39">
                  <c:v>0.64445988657506315</c:v>
                </c:pt>
                <c:pt idx="40">
                  <c:v>-2.1860980630178899</c:v>
                </c:pt>
                <c:pt idx="41">
                  <c:v>-4.2528427818061871</c:v>
                </c:pt>
                <c:pt idx="42">
                  <c:v>0.99145126207699319</c:v>
                </c:pt>
                <c:pt idx="43">
                  <c:v>-4.607406422445318</c:v>
                </c:pt>
                <c:pt idx="44">
                  <c:v>3.6227293147339634</c:v>
                </c:pt>
                <c:pt idx="45">
                  <c:v>1.5928673750828448</c:v>
                </c:pt>
                <c:pt idx="46">
                  <c:v>0.33446307527648628</c:v>
                </c:pt>
                <c:pt idx="47">
                  <c:v>1.2630136425927057</c:v>
                </c:pt>
                <c:pt idx="48">
                  <c:v>0.98707950180421244</c:v>
                </c:pt>
                <c:pt idx="49">
                  <c:v>1.4209874575481429</c:v>
                </c:pt>
                <c:pt idx="50">
                  <c:v>3.9635514341268023</c:v>
                </c:pt>
                <c:pt idx="51">
                  <c:v>1.9087497355145482</c:v>
                </c:pt>
                <c:pt idx="52">
                  <c:v>2.2015022015021932</c:v>
                </c:pt>
                <c:pt idx="53">
                  <c:v>2.4591486569347789</c:v>
                </c:pt>
                <c:pt idx="54">
                  <c:v>2.4583020285499559</c:v>
                </c:pt>
                <c:pt idx="55">
                  <c:v>1.0105938109841146</c:v>
                </c:pt>
                <c:pt idx="56">
                  <c:v>4.5432312857111139</c:v>
                </c:pt>
                <c:pt idx="57">
                  <c:v>3.8934253725061061</c:v>
                </c:pt>
                <c:pt idx="58">
                  <c:v>2.6045602026756836</c:v>
                </c:pt>
                <c:pt idx="59">
                  <c:v>4.7052526333861922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08928"/>
        <c:axId val="108910464"/>
      </c:lineChart>
      <c:catAx>
        <c:axId val="108908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910464"/>
        <c:crossesAt val="-0.25"/>
        <c:auto val="1"/>
        <c:lblAlgn val="ctr"/>
        <c:lblOffset val="400"/>
        <c:tickLblSkip val="1"/>
        <c:tickMarkSkip val="12"/>
        <c:noMultiLvlLbl val="0"/>
      </c:catAx>
      <c:valAx>
        <c:axId val="108910464"/>
        <c:scaling>
          <c:orientation val="minMax"/>
          <c:max val="15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90892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011763693472743"/>
          <c:y val="0.88314120734908141"/>
          <c:w val="0.29692319607590034"/>
          <c:h val="9.22434080355339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18704383309344"/>
          <c:y val="4.3352662336104499E-2"/>
          <c:w val="0.83551478124523693"/>
          <c:h val="0.7514461471591446"/>
        </c:manualLayout>
      </c:layout>
      <c:lineChart>
        <c:grouping val="standard"/>
        <c:varyColors val="0"/>
        <c:ser>
          <c:idx val="0"/>
          <c:order val="0"/>
          <c:tx>
            <c:strRef>
              <c:f>'5.2.3-G.5.2'!$I$31</c:f>
              <c:strCache>
                <c:ptCount val="1"/>
                <c:pt idx="0">
                  <c:v>Venta y rep. vehículos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'5.2.3-G.5.2'!$H$32:$H$36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0">
                  <c:v>2013</c:v>
                </c:pt>
              </c:numCache>
            </c:numRef>
          </c:cat>
          <c:val>
            <c:numRef>
              <c:f>'5.2.3-G.5.2'!$I$32:$I$36</c:f>
              <c:numCache>
                <c:formatCode>#,##0</c:formatCode>
                <c:ptCount val="5"/>
                <c:pt idx="0">
                  <c:v>405006</c:v>
                </c:pt>
                <c:pt idx="1">
                  <c:v>346521</c:v>
                </c:pt>
                <c:pt idx="2">
                  <c:v>330316</c:v>
                </c:pt>
                <c:pt idx="3">
                  <c:v>257421</c:v>
                </c:pt>
                <c:pt idx="4">
                  <c:v>254687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'5.2.3-G.5.2'!$J$31</c:f>
              <c:strCache>
                <c:ptCount val="1"/>
                <c:pt idx="0">
                  <c:v>Comercio al por mayor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'5.2.3-G.5.2'!$H$32:$H$36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0">
                  <c:v>2013</c:v>
                </c:pt>
              </c:numCache>
            </c:numRef>
          </c:cat>
          <c:val>
            <c:numRef>
              <c:f>'5.2.3-G.5.2'!$J$32:$J$36</c:f>
              <c:numCache>
                <c:formatCode>#,##0</c:formatCode>
                <c:ptCount val="5"/>
                <c:pt idx="0">
                  <c:v>1666876</c:v>
                </c:pt>
                <c:pt idx="1">
                  <c:v>1719739</c:v>
                </c:pt>
                <c:pt idx="2">
                  <c:v>1588070</c:v>
                </c:pt>
                <c:pt idx="3">
                  <c:v>1536530</c:v>
                </c:pt>
                <c:pt idx="4">
                  <c:v>1643236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'5.2.3-G.5.2'!$K$31</c:f>
              <c:strCache>
                <c:ptCount val="1"/>
                <c:pt idx="0">
                  <c:v>Comercio al por menor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'5.2.3-G.5.2'!$H$32:$H$36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0">
                  <c:v>2013</c:v>
                </c:pt>
              </c:numCache>
            </c:numRef>
          </c:cat>
          <c:val>
            <c:numRef>
              <c:f>'5.2.3-G.5.2'!$K$32:$K$36</c:f>
              <c:numCache>
                <c:formatCode>#,##0</c:formatCode>
                <c:ptCount val="5"/>
                <c:pt idx="0">
                  <c:v>1367263</c:v>
                </c:pt>
                <c:pt idx="1">
                  <c:v>1440128</c:v>
                </c:pt>
                <c:pt idx="2">
                  <c:v>1449078</c:v>
                </c:pt>
                <c:pt idx="3">
                  <c:v>1316475</c:v>
                </c:pt>
                <c:pt idx="4">
                  <c:v>1297612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87296"/>
        <c:axId val="107288448"/>
      </c:lineChart>
      <c:catAx>
        <c:axId val="10728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728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288448"/>
        <c:scaling>
          <c:orientation val="minMax"/>
          <c:max val="1900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7287296"/>
        <c:crosses val="autoZero"/>
        <c:crossBetween val="between"/>
        <c:majorUnit val="30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8.4112149532710276E-2"/>
          <c:y val="0.89595495330525554"/>
          <c:w val="0.88224377560281597"/>
          <c:h val="7.51443569553805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18704383309344"/>
          <c:y val="4.3352662336104499E-2"/>
          <c:w val="0.83551478124523693"/>
          <c:h val="0.7514461471591446"/>
        </c:manualLayout>
      </c:layout>
      <c:lineChart>
        <c:grouping val="standard"/>
        <c:varyColors val="0"/>
        <c:ser>
          <c:idx val="0"/>
          <c:order val="0"/>
          <c:tx>
            <c:strRef>
              <c:f>'5.2.4-G.5.3'!$I$31</c:f>
              <c:strCache>
                <c:ptCount val="1"/>
                <c:pt idx="0">
                  <c:v>Venta y rep. vehículos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'5.2.4-G.5.3'!$H$32:$H$36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0">
                  <c:v>2013</c:v>
                </c:pt>
              </c:numCache>
            </c:numRef>
          </c:cat>
          <c:val>
            <c:numRef>
              <c:f>'5.2.4-G.5.3'!$I$32:$I$36</c:f>
              <c:numCache>
                <c:formatCode>#,##0</c:formatCode>
                <c:ptCount val="5"/>
                <c:pt idx="0">
                  <c:v>162501.22517399999</c:v>
                </c:pt>
                <c:pt idx="1">
                  <c:v>151957.837482</c:v>
                </c:pt>
                <c:pt idx="2">
                  <c:v>147985.61374100001</c:v>
                </c:pt>
                <c:pt idx="3">
                  <c:v>131688.019126</c:v>
                </c:pt>
                <c:pt idx="4">
                  <c:v>116712.656908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'5.2.4-G.5.3'!$J$31</c:f>
              <c:strCache>
                <c:ptCount val="1"/>
                <c:pt idx="0">
                  <c:v>Comercio al por mayor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243039713493755E-2"/>
                  <c:y val="4.006775315876216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7258616037481251E-2"/>
                  <c:y val="-3.745162668619910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211887065518681E-2"/>
                  <c:y val="3.231581517426600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750827875487527E-2"/>
                  <c:y val="4.006775315876213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750827875487527E-2"/>
                  <c:y val="-4.132759567844716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'5.2.4-G.5.3'!$H$32:$H$36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0">
                  <c:v>2013</c:v>
                </c:pt>
              </c:numCache>
            </c:numRef>
          </c:cat>
          <c:val>
            <c:numRef>
              <c:f>'5.2.4-G.5.3'!$J$32:$J$36</c:f>
              <c:numCache>
                <c:formatCode>#,##0</c:formatCode>
                <c:ptCount val="5"/>
                <c:pt idx="0">
                  <c:v>405266.55250599998</c:v>
                </c:pt>
                <c:pt idx="1">
                  <c:v>447026.79568500002</c:v>
                </c:pt>
                <c:pt idx="2">
                  <c:v>432343.85965499998</c:v>
                </c:pt>
                <c:pt idx="3">
                  <c:v>396467.59699599998</c:v>
                </c:pt>
                <c:pt idx="4">
                  <c:v>444849.319556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'5.2.4-G.5.3'!$K$31</c:f>
              <c:strCache>
                <c:ptCount val="1"/>
                <c:pt idx="0">
                  <c:v>Comercio al por menor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473525155149999E-2"/>
                  <c:y val="-3.231581517426604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243039713493714E-2"/>
                  <c:y val="3.357565769395104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2243039713493755E-2"/>
                  <c:y val="-3.61917841665140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73525155149999E-2"/>
                  <c:y val="-5.169566013550629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336497657418991E-2"/>
                  <c:y val="3.745162668619914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'5.2.4-G.5.3'!$H$32:$H$36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0">
                  <c:v>2013</c:v>
                </c:pt>
              </c:numCache>
            </c:numRef>
          </c:cat>
          <c:val>
            <c:numRef>
              <c:f>'5.2.4-G.5.3'!$K$32:$K$36</c:f>
              <c:numCache>
                <c:formatCode>#,##0</c:formatCode>
                <c:ptCount val="5"/>
                <c:pt idx="0">
                  <c:v>413363.371636</c:v>
                </c:pt>
                <c:pt idx="1">
                  <c:v>440459.67082499998</c:v>
                </c:pt>
                <c:pt idx="2">
                  <c:v>453626.868273</c:v>
                </c:pt>
                <c:pt idx="3">
                  <c:v>412928.51666299999</c:v>
                </c:pt>
                <c:pt idx="4">
                  <c:v>413758.069594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59296"/>
        <c:axId val="123160832"/>
      </c:lineChart>
      <c:catAx>
        <c:axId val="1231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16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16083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123159296"/>
        <c:crosses val="autoZero"/>
        <c:crossBetween val="between"/>
        <c:majorUnit val="30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8.4112149532710276E-2"/>
          <c:y val="0.89595495330525554"/>
          <c:w val="0.88224377560281597"/>
          <c:h val="7.51443569553805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536386309920216"/>
          <c:y val="3.31879442036037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'5.3.3-G.5.4'!$I$36:$I$48</c:f>
              <c:strCache>
                <c:ptCount val="13"/>
                <c:pt idx="0">
                  <c:v>Rep. de ordenadores, efectos pers. y art. de uso doméstico</c:v>
                </c:pt>
                <c:pt idx="1">
                  <c:v>Edición, Activ. cinematográficas,  vídeo, programas de TV …</c:v>
                </c:pt>
                <c:pt idx="2">
                  <c:v>Actividades de agencias de viaje, operadores turísticos …</c:v>
                </c:pt>
                <c:pt idx="3">
                  <c:v>Investigación y desarrollo y otros servicios técnicos</c:v>
                </c:pt>
                <c:pt idx="4">
                  <c:v>Servicios de alojamiento</c:v>
                </c:pt>
                <c:pt idx="5">
                  <c:v>Servicios técnicos de arquitectura e ingeniería; ensayos</c:v>
                </c:pt>
                <c:pt idx="6">
                  <c:v>Actividades inmobiliarias y actividades de alquiler</c:v>
                </c:pt>
                <c:pt idx="7">
                  <c:v>Actividades anexas a los transportes</c:v>
                </c:pt>
                <c:pt idx="8">
                  <c:v>Sedes centrales, servicios jurídicos y de contabilidad</c:v>
                </c:pt>
                <c:pt idx="9">
                  <c:v>Telecomunicaciones y Servicios informáticos</c:v>
                </c:pt>
                <c:pt idx="10">
                  <c:v>Restos de servicios administrativos</c:v>
                </c:pt>
                <c:pt idx="11">
                  <c:v>Transportes</c:v>
                </c:pt>
                <c:pt idx="12">
                  <c:v>Servicios de comidas y bebidas</c:v>
                </c:pt>
              </c:strCache>
            </c:strRef>
          </c:cat>
          <c:val>
            <c:numRef>
              <c:f>'5.3.3-G.5.4'!$J$36:$J$48</c:f>
              <c:numCache>
                <c:formatCode>0.00%</c:formatCode>
                <c:ptCount val="13"/>
                <c:pt idx="0">
                  <c:v>5.6498648212535106E-3</c:v>
                </c:pt>
                <c:pt idx="1">
                  <c:v>1.3808267499997133E-2</c:v>
                </c:pt>
                <c:pt idx="2">
                  <c:v>2.3007590977386978E-2</c:v>
                </c:pt>
                <c:pt idx="3">
                  <c:v>3.0433979862442812E-2</c:v>
                </c:pt>
                <c:pt idx="4">
                  <c:v>3.8601800582597143E-2</c:v>
                </c:pt>
                <c:pt idx="5">
                  <c:v>4.2300923778426085E-2</c:v>
                </c:pt>
                <c:pt idx="6">
                  <c:v>4.7316676487971464E-2</c:v>
                </c:pt>
                <c:pt idx="7">
                  <c:v>9.2066632407475729E-2</c:v>
                </c:pt>
                <c:pt idx="8">
                  <c:v>9.2932768847941619E-2</c:v>
                </c:pt>
                <c:pt idx="9">
                  <c:v>9.8180841167806135E-2</c:v>
                </c:pt>
                <c:pt idx="10">
                  <c:v>0.10633237819014781</c:v>
                </c:pt>
                <c:pt idx="11">
                  <c:v>0.20065699124728412</c:v>
                </c:pt>
                <c:pt idx="12">
                  <c:v>0.20871128412926945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6230912"/>
        <c:axId val="126232448"/>
      </c:barChart>
      <c:catAx>
        <c:axId val="126230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232448"/>
        <c:crosses val="autoZero"/>
        <c:auto val="1"/>
        <c:lblAlgn val="ctr"/>
        <c:lblOffset val="100"/>
        <c:noMultiLvlLbl val="0"/>
      </c:catAx>
      <c:valAx>
        <c:axId val="126232448"/>
        <c:scaling>
          <c:orientation val="minMax"/>
          <c:max val="0.21000000000000002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230912"/>
        <c:crosses val="autoZero"/>
        <c:crossBetween val="between"/>
        <c:majorUnit val="8.0000000000000016E-2"/>
        <c:minorUnit val="4.000000000000001E-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958711524695774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Lbl>
              <c:idx val="11"/>
              <c:layout>
                <c:manualLayout>
                  <c:x val="-2.1197668256491787E-3"/>
                  <c:y val="1.06382978723404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'5.3.4-G.5.5'!$I$36:$I$48</c:f>
              <c:strCache>
                <c:ptCount val="13"/>
                <c:pt idx="0">
                  <c:v>Rep. de ordenadores, efectos pers. y art. de uso doméstico</c:v>
                </c:pt>
                <c:pt idx="1">
                  <c:v>Actividades de agencias de viaje, operadores turísticos …</c:v>
                </c:pt>
                <c:pt idx="2">
                  <c:v>Edición, Activ. cinematográficas,  vídeo, programas de TV …</c:v>
                </c:pt>
                <c:pt idx="3">
                  <c:v>Investigación y desarrollo y otros servicios técnicos</c:v>
                </c:pt>
                <c:pt idx="4">
                  <c:v>Servicios de alojamiento</c:v>
                </c:pt>
                <c:pt idx="5">
                  <c:v>Servicios técnicos de arquitectura e ingeniería; ensayos</c:v>
                </c:pt>
                <c:pt idx="6">
                  <c:v>Actividades inmobiliarias y actividades de alquiler</c:v>
                </c:pt>
                <c:pt idx="7">
                  <c:v>Sedes centrales, servicios jurídicos y de contabilidad</c:v>
                </c:pt>
                <c:pt idx="8">
                  <c:v>Actividades anexas a los transportes</c:v>
                </c:pt>
                <c:pt idx="9">
                  <c:v>Telecomunicaciones y Servicios informáticos</c:v>
                </c:pt>
                <c:pt idx="10">
                  <c:v>Restos de servicios administrativos</c:v>
                </c:pt>
                <c:pt idx="11">
                  <c:v>Transportes</c:v>
                </c:pt>
                <c:pt idx="12">
                  <c:v>Servicios de comidas y bebidas</c:v>
                </c:pt>
              </c:strCache>
            </c:strRef>
          </c:cat>
          <c:val>
            <c:numRef>
              <c:f>'5.3.4-G.5.5'!$J$36:$J$48</c:f>
              <c:numCache>
                <c:formatCode>0.00%</c:formatCode>
                <c:ptCount val="13"/>
                <c:pt idx="0">
                  <c:v>5.4126167455654231E-3</c:v>
                </c:pt>
                <c:pt idx="1">
                  <c:v>5.8169677019750147E-3</c:v>
                </c:pt>
                <c:pt idx="2">
                  <c:v>1.4656685745292783E-2</c:v>
                </c:pt>
                <c:pt idx="3">
                  <c:v>2.9084068979672938E-2</c:v>
                </c:pt>
                <c:pt idx="4">
                  <c:v>3.8994881974135989E-2</c:v>
                </c:pt>
                <c:pt idx="5">
                  <c:v>4.1885024626584229E-2</c:v>
                </c:pt>
                <c:pt idx="6">
                  <c:v>4.8273210371015667E-2</c:v>
                </c:pt>
                <c:pt idx="7">
                  <c:v>9.5235073506472243E-2</c:v>
                </c:pt>
                <c:pt idx="8">
                  <c:v>9.5652964113597375E-2</c:v>
                </c:pt>
                <c:pt idx="9">
                  <c:v>9.9881800743929924E-2</c:v>
                </c:pt>
                <c:pt idx="10">
                  <c:v>0.10829432458912763</c:v>
                </c:pt>
                <c:pt idx="11">
                  <c:v>0.20353963153558907</c:v>
                </c:pt>
                <c:pt idx="12">
                  <c:v>0.21327274936704174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'5.3.4-G.5.5'!$I$36:$I$48</c:f>
              <c:strCache>
                <c:ptCount val="13"/>
                <c:pt idx="0">
                  <c:v>Rep. de ordenadores, efectos pers. y art. de uso doméstico</c:v>
                </c:pt>
                <c:pt idx="1">
                  <c:v>Actividades de agencias de viaje, operadores turísticos …</c:v>
                </c:pt>
                <c:pt idx="2">
                  <c:v>Edición, Activ. cinematográficas,  vídeo, programas de TV …</c:v>
                </c:pt>
                <c:pt idx="3">
                  <c:v>Investigación y desarrollo y otros servicios técnicos</c:v>
                </c:pt>
                <c:pt idx="4">
                  <c:v>Servicios de alojamiento</c:v>
                </c:pt>
                <c:pt idx="5">
                  <c:v>Servicios técnicos de arquitectura e ingeniería; ensayos</c:v>
                </c:pt>
                <c:pt idx="6">
                  <c:v>Actividades inmobiliarias y actividades de alquiler</c:v>
                </c:pt>
                <c:pt idx="7">
                  <c:v>Sedes centrales, servicios jurídicos y de contabilidad</c:v>
                </c:pt>
                <c:pt idx="8">
                  <c:v>Actividades anexas a los transportes</c:v>
                </c:pt>
                <c:pt idx="9">
                  <c:v>Telecomunicaciones y Servicios informáticos</c:v>
                </c:pt>
                <c:pt idx="10">
                  <c:v>Restos de servicios administrativos</c:v>
                </c:pt>
                <c:pt idx="11">
                  <c:v>Transportes</c:v>
                </c:pt>
                <c:pt idx="12">
                  <c:v>Servicios de comidas y bebidas</c:v>
                </c:pt>
              </c:strCache>
            </c:strRef>
          </c:cat>
          <c:val>
            <c:numRef>
              <c:f>'5.3.4-G.5.5'!$J$36:$J$48</c:f>
              <c:numCache>
                <c:formatCode>0.00%</c:formatCode>
                <c:ptCount val="13"/>
                <c:pt idx="0">
                  <c:v>5.4126167455654231E-3</c:v>
                </c:pt>
                <c:pt idx="1">
                  <c:v>5.8169677019750147E-3</c:v>
                </c:pt>
                <c:pt idx="2">
                  <c:v>1.4656685745292783E-2</c:v>
                </c:pt>
                <c:pt idx="3">
                  <c:v>2.9084068979672938E-2</c:v>
                </c:pt>
                <c:pt idx="4">
                  <c:v>3.8994881974135989E-2</c:v>
                </c:pt>
                <c:pt idx="5">
                  <c:v>4.1885024626584229E-2</c:v>
                </c:pt>
                <c:pt idx="6">
                  <c:v>4.8273210371015667E-2</c:v>
                </c:pt>
                <c:pt idx="7">
                  <c:v>9.5235073506472243E-2</c:v>
                </c:pt>
                <c:pt idx="8">
                  <c:v>9.5652964113597375E-2</c:v>
                </c:pt>
                <c:pt idx="9">
                  <c:v>9.9881800743929924E-2</c:v>
                </c:pt>
                <c:pt idx="10">
                  <c:v>0.10829432458912763</c:v>
                </c:pt>
                <c:pt idx="11">
                  <c:v>0.20353963153558907</c:v>
                </c:pt>
                <c:pt idx="12">
                  <c:v>0.21327274936704174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6245504"/>
        <c:axId val="126161280"/>
      </c:barChart>
      <c:catAx>
        <c:axId val="126245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161280"/>
        <c:crosses val="autoZero"/>
        <c:auto val="1"/>
        <c:lblAlgn val="ctr"/>
        <c:lblOffset val="100"/>
        <c:noMultiLvlLbl val="0"/>
      </c:catAx>
      <c:valAx>
        <c:axId val="126161280"/>
        <c:scaling>
          <c:orientation val="minMax"/>
          <c:max val="0.25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245504"/>
        <c:crosses val="autoZero"/>
        <c:crossBetween val="between"/>
        <c:majorUnit val="8.0000000000000016E-2"/>
        <c:minorUnit val="4.000000000000001E-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'5.4.1-5.4.2-G.5.6'!$I$79</c:f>
              <c:strCache>
                <c:ptCount val="1"/>
                <c:pt idx="0">
                  <c:v>Número de plazas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3045103679383236E-2"/>
                  <c:y val="-7.307398085529665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5919845812631309E-3"/>
                  <c:y val="7.86571596713467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6902306030934325E-3"/>
                  <c:y val="-3.4837408439936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8452121529089643E-3"/>
                  <c:y val="-1.80183371796797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'5.4.1-5.4.2-G.5.6'!$H$80:$H$86</c:f>
              <c:strCache>
                <c:ptCount val="7"/>
                <c:pt idx="0">
                  <c:v>Hoteles</c:v>
                </c:pt>
                <c:pt idx="1">
                  <c:v>Hostales</c:v>
                </c:pt>
                <c:pt idx="2">
                  <c:v>Campings</c:v>
                </c:pt>
                <c:pt idx="3">
                  <c:v>Casas Rurales</c:v>
                </c:pt>
                <c:pt idx="4">
                  <c:v>Pensiones</c:v>
                </c:pt>
                <c:pt idx="5">
                  <c:v>Apartamentos</c:v>
                </c:pt>
                <c:pt idx="6">
                  <c:v>Albergues turísticos</c:v>
                </c:pt>
              </c:strCache>
            </c:strRef>
          </c:cat>
          <c:val>
            <c:numRef>
              <c:f>'5.4.1-5.4.2-G.5.6'!$I$80:$I$86</c:f>
              <c:numCache>
                <c:formatCode>#,##0</c:formatCode>
                <c:ptCount val="7"/>
                <c:pt idx="0">
                  <c:v>4706</c:v>
                </c:pt>
                <c:pt idx="1">
                  <c:v>954</c:v>
                </c:pt>
                <c:pt idx="2">
                  <c:v>6676</c:v>
                </c:pt>
                <c:pt idx="3">
                  <c:v>1190</c:v>
                </c:pt>
                <c:pt idx="4">
                  <c:v>653</c:v>
                </c:pt>
                <c:pt idx="5">
                  <c:v>1319</c:v>
                </c:pt>
                <c:pt idx="6">
                  <c:v>548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4928716904277"/>
          <c:y val="3.988615085845925E-2"/>
          <c:w val="0.83299389002036661"/>
          <c:h val="0.74644082320830885"/>
        </c:manualLayout>
      </c:layout>
      <c:lineChart>
        <c:grouping val="standard"/>
        <c:varyColors val="0"/>
        <c:ser>
          <c:idx val="0"/>
          <c:order val="0"/>
          <c:tx>
            <c:strRef>
              <c:f>'5.4.3-G.5.7-5.4.4-G.5.8'!$J$37</c:f>
              <c:strCache>
                <c:ptCount val="1"/>
                <c:pt idx="0">
                  <c:v>Españoles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'5.4.3-G.5.7-5.4.4-G.5.8'!$L$36:$P$36</c:f>
              <c:strCache>
                <c:ptCount val="5"/>
                <c:pt idx="0">
                  <c:v>2010/09</c:v>
                </c:pt>
                <c:pt idx="1">
                  <c:v>2011/10</c:v>
                </c:pt>
                <c:pt idx="2">
                  <c:v>2012/11</c:v>
                </c:pt>
                <c:pt idx="3">
                  <c:v>2013/12</c:v>
                </c:pt>
                <c:pt idx="4">
                  <c:v>2014/13</c:v>
                </c:pt>
              </c:strCache>
            </c:strRef>
          </c:cat>
          <c:val>
            <c:numRef>
              <c:f>'5.4.3-G.5.7-5.4.4-G.5.8'!$L$37:$P$37</c:f>
              <c:numCache>
                <c:formatCode>#,##0.00</c:formatCode>
                <c:ptCount val="5"/>
                <c:pt idx="0">
                  <c:v>-0.25680622132505659</c:v>
                </c:pt>
                <c:pt idx="1">
                  <c:v>5.7681155208332058</c:v>
                </c:pt>
                <c:pt idx="2">
                  <c:v>-6.9453308736743598</c:v>
                </c:pt>
                <c:pt idx="3">
                  <c:v>-0.43420196095538266</c:v>
                </c:pt>
                <c:pt idx="4">
                  <c:v>4.9811946455291745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'5.4.3-G.5.7-5.4.4-G.5.8'!$J$38</c:f>
              <c:strCache>
                <c:ptCount val="1"/>
                <c:pt idx="0">
                  <c:v>Extranjeros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Pt>
            <c:idx val="2"/>
            <c:marker>
              <c:symbol val="square"/>
              <c:size val="3"/>
            </c:marker>
            <c:bubble3D val="0"/>
          </c:dPt>
          <c:cat>
            <c:strRef>
              <c:f>'5.4.3-G.5.7-5.4.4-G.5.8'!$L$36:$P$36</c:f>
              <c:strCache>
                <c:ptCount val="5"/>
                <c:pt idx="0">
                  <c:v>2010/09</c:v>
                </c:pt>
                <c:pt idx="1">
                  <c:v>2011/10</c:v>
                </c:pt>
                <c:pt idx="2">
                  <c:v>2012/11</c:v>
                </c:pt>
                <c:pt idx="3">
                  <c:v>2013/12</c:v>
                </c:pt>
                <c:pt idx="4">
                  <c:v>2014/13</c:v>
                </c:pt>
              </c:strCache>
            </c:strRef>
          </c:cat>
          <c:val>
            <c:numRef>
              <c:f>'5.4.3-G.5.7-5.4.4-G.5.8'!$L$38:$P$38</c:f>
              <c:numCache>
                <c:formatCode>#,##0.00</c:formatCode>
                <c:ptCount val="5"/>
                <c:pt idx="0">
                  <c:v>0.44502422661201191</c:v>
                </c:pt>
                <c:pt idx="1">
                  <c:v>0.11354612718650348</c:v>
                </c:pt>
                <c:pt idx="2">
                  <c:v>-0.70644922164566637</c:v>
                </c:pt>
                <c:pt idx="3">
                  <c:v>9.6687495800577885</c:v>
                </c:pt>
                <c:pt idx="4">
                  <c:v>10.349358057972191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04000"/>
        <c:axId val="125905920"/>
      </c:lineChart>
      <c:catAx>
        <c:axId val="1259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905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5905920"/>
        <c:scaling>
          <c:orientation val="minMax"/>
          <c:max val="15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4.8879864042968658E-2"/>
              <c:y val="0.230769779839842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904000"/>
        <c:crosses val="autoZero"/>
        <c:crossBetween val="between"/>
        <c:majorUnit val="5"/>
        <c:minorUnit val="2.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7678192823299683"/>
          <c:y val="0.91168343333853807"/>
          <c:w val="0.36252552846478603"/>
          <c:h val="5.41312930784502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'5.4.3-G.5.7-5.4.4-G.5.8'!$J$97</c:f>
              <c:strCache>
                <c:ptCount val="1"/>
                <c:pt idx="0">
                  <c:v>Españoles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'5.4.3-G.5.7-5.4.4-G.5.8'!$L$96:$P$96</c:f>
              <c:strCache>
                <c:ptCount val="5"/>
                <c:pt idx="0">
                  <c:v>2010/09</c:v>
                </c:pt>
                <c:pt idx="1">
                  <c:v>2011/10</c:v>
                </c:pt>
                <c:pt idx="2">
                  <c:v>2012/11</c:v>
                </c:pt>
                <c:pt idx="3">
                  <c:v>2013/12</c:v>
                </c:pt>
                <c:pt idx="4">
                  <c:v>2014/13</c:v>
                </c:pt>
              </c:strCache>
            </c:strRef>
          </c:cat>
          <c:val>
            <c:numRef>
              <c:f>'5.4.3-G.5.7-5.4.4-G.5.8'!$L$97:$P$97</c:f>
              <c:numCache>
                <c:formatCode>#,##0.00</c:formatCode>
                <c:ptCount val="5"/>
                <c:pt idx="0">
                  <c:v>1.5413612566696822</c:v>
                </c:pt>
                <c:pt idx="1">
                  <c:v>4.1555796265335454</c:v>
                </c:pt>
                <c:pt idx="2">
                  <c:v>-5.4271931361522086</c:v>
                </c:pt>
                <c:pt idx="3">
                  <c:v>-5.4024946566507808</c:v>
                </c:pt>
                <c:pt idx="4">
                  <c:v>-5.628839452149359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'5.4.3-G.5.7-5.4.4-G.5.8'!$J$98</c:f>
              <c:strCache>
                <c:ptCount val="1"/>
                <c:pt idx="0">
                  <c:v>Extranjeros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'5.4.3-G.5.7-5.4.4-G.5.8'!$L$96:$P$96</c:f>
              <c:strCache>
                <c:ptCount val="5"/>
                <c:pt idx="0">
                  <c:v>2010/09</c:v>
                </c:pt>
                <c:pt idx="1">
                  <c:v>2011/10</c:v>
                </c:pt>
                <c:pt idx="2">
                  <c:v>2012/11</c:v>
                </c:pt>
                <c:pt idx="3">
                  <c:v>2013/12</c:v>
                </c:pt>
                <c:pt idx="4">
                  <c:v>2014/13</c:v>
                </c:pt>
              </c:strCache>
            </c:strRef>
          </c:cat>
          <c:val>
            <c:numRef>
              <c:f>'5.4.3-G.5.7-5.4.4-G.5.8'!$L$98:$P$98</c:f>
              <c:numCache>
                <c:formatCode>#,##0.00</c:formatCode>
                <c:ptCount val="5"/>
                <c:pt idx="0">
                  <c:v>1.2939847532278614</c:v>
                </c:pt>
                <c:pt idx="1">
                  <c:v>13.978859786899855</c:v>
                </c:pt>
                <c:pt idx="2">
                  <c:v>-12.999031657355687</c:v>
                </c:pt>
                <c:pt idx="3">
                  <c:v>9.1835275704887476</c:v>
                </c:pt>
                <c:pt idx="4">
                  <c:v>2.3171525908047164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34976"/>
        <c:axId val="125953536"/>
      </c:lineChart>
      <c:catAx>
        <c:axId val="12593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9535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5953536"/>
        <c:scaling>
          <c:orientation val="minMax"/>
          <c:max val="15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934976"/>
        <c:crosses val="autoZero"/>
        <c:crossBetween val="between"/>
        <c:majorUnit val="5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979615950068098"/>
          <c:y val="0.91964570711081872"/>
          <c:w val="0.35452841590677453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36377393362395"/>
          <c:y val="6.837625861450157E-2"/>
          <c:w val="0.83471158589672845"/>
          <c:h val="0.75783686631072578"/>
        </c:manualLayout>
      </c:layout>
      <c:lineChart>
        <c:grouping val="standard"/>
        <c:varyColors val="0"/>
        <c:ser>
          <c:idx val="0"/>
          <c:order val="0"/>
          <c:tx>
            <c:strRef>
              <c:f>'5.4.5-G.5.9-5.4.6'!$J$36</c:f>
              <c:strCache>
                <c:ptCount val="1"/>
                <c:pt idx="0">
                  <c:v>Españoles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'5.4.5-G.5.9-5.4.6'!$L$35:$P$35</c:f>
              <c:strCache>
                <c:ptCount val="5"/>
                <c:pt idx="0">
                  <c:v>2010/09</c:v>
                </c:pt>
                <c:pt idx="1">
                  <c:v>2011/10</c:v>
                </c:pt>
                <c:pt idx="2">
                  <c:v>2012/11</c:v>
                </c:pt>
                <c:pt idx="3">
                  <c:v>2013/12</c:v>
                </c:pt>
                <c:pt idx="4">
                  <c:v>2014/13</c:v>
                </c:pt>
              </c:strCache>
            </c:strRef>
          </c:cat>
          <c:val>
            <c:numRef>
              <c:f>'5.4.5-G.5.9-5.4.6'!$L$36:$P$36</c:f>
              <c:numCache>
                <c:formatCode>#,##0.00</c:formatCode>
                <c:ptCount val="5"/>
                <c:pt idx="0">
                  <c:v>44.384182998257991</c:v>
                </c:pt>
                <c:pt idx="1">
                  <c:v>21.538309049459812</c:v>
                </c:pt>
                <c:pt idx="2">
                  <c:v>18.021876529114333</c:v>
                </c:pt>
                <c:pt idx="3">
                  <c:v>17.821141295588294</c:v>
                </c:pt>
                <c:pt idx="4">
                  <c:v>14.839811880787446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'5.4.5-G.5.9-5.4.6'!$J$37</c:f>
              <c:strCache>
                <c:ptCount val="1"/>
                <c:pt idx="0">
                  <c:v>Extranjeros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'5.4.5-G.5.9-5.4.6'!$L$35:$P$35</c:f>
              <c:strCache>
                <c:ptCount val="5"/>
                <c:pt idx="0">
                  <c:v>2010/09</c:v>
                </c:pt>
                <c:pt idx="1">
                  <c:v>2011/10</c:v>
                </c:pt>
                <c:pt idx="2">
                  <c:v>2012/11</c:v>
                </c:pt>
                <c:pt idx="3">
                  <c:v>2013/12</c:v>
                </c:pt>
                <c:pt idx="4">
                  <c:v>2014/13</c:v>
                </c:pt>
              </c:strCache>
            </c:strRef>
          </c:cat>
          <c:val>
            <c:numRef>
              <c:f>'5.4.5-G.5.9-5.4.6'!$L$37:$P$37</c:f>
              <c:numCache>
                <c:formatCode>#,##0.00</c:formatCode>
                <c:ptCount val="5"/>
                <c:pt idx="0">
                  <c:v>48.090021026368476</c:v>
                </c:pt>
                <c:pt idx="1">
                  <c:v>77.785326086956516</c:v>
                </c:pt>
                <c:pt idx="2">
                  <c:v>27.699273977837223</c:v>
                </c:pt>
                <c:pt idx="3">
                  <c:v>2.5662125324292573</c:v>
                </c:pt>
                <c:pt idx="4">
                  <c:v>151.03671611745656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26048"/>
        <c:axId val="126632320"/>
      </c:lineChart>
      <c:catAx>
        <c:axId val="1266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6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632320"/>
        <c:scaling>
          <c:orientation val="minMax"/>
          <c:max val="200"/>
          <c:min val="-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3057807217632983E-2"/>
              <c:y val="0.26495772934043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626048"/>
        <c:crosses val="autoZero"/>
        <c:crossBetween val="between"/>
        <c:majorUnit val="50"/>
        <c:minorUnit val="2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1746210119807039"/>
          <c:y val="0.92592850421999129"/>
          <c:w val="0.36776902887139107"/>
          <c:h val="5.41313467891985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6</xdr:col>
      <xdr:colOff>619141</xdr:colOff>
      <xdr:row>3</xdr:row>
      <xdr:rowOff>205360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57175"/>
          <a:ext cx="7620016" cy="633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32</xdr:row>
      <xdr:rowOff>76200</xdr:rowOff>
    </xdr:from>
    <xdr:to>
      <xdr:col>7</xdr:col>
      <xdr:colOff>504825</xdr:colOff>
      <xdr:row>51</xdr:row>
      <xdr:rowOff>38100</xdr:rowOff>
    </xdr:to>
    <xdr:graphicFrame macro="">
      <xdr:nvGraphicFramePr>
        <xdr:cNvPr id="666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26</xdr:row>
      <xdr:rowOff>114300</xdr:rowOff>
    </xdr:from>
    <xdr:to>
      <xdr:col>5</xdr:col>
      <xdr:colOff>76200</xdr:colOff>
      <xdr:row>46</xdr:row>
      <xdr:rowOff>0</xdr:rowOff>
    </xdr:to>
    <xdr:graphicFrame macro="">
      <xdr:nvGraphicFramePr>
        <xdr:cNvPr id="60042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28</xdr:row>
      <xdr:rowOff>0</xdr:rowOff>
    </xdr:from>
    <xdr:to>
      <xdr:col>5</xdr:col>
      <xdr:colOff>133350</xdr:colOff>
      <xdr:row>47</xdr:row>
      <xdr:rowOff>19050</xdr:rowOff>
    </xdr:to>
    <xdr:graphicFrame macro="">
      <xdr:nvGraphicFramePr>
        <xdr:cNvPr id="60145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33</xdr:row>
      <xdr:rowOff>123825</xdr:rowOff>
    </xdr:from>
    <xdr:to>
      <xdr:col>5</xdr:col>
      <xdr:colOff>438150</xdr:colOff>
      <xdr:row>54</xdr:row>
      <xdr:rowOff>114300</xdr:rowOff>
    </xdr:to>
    <xdr:graphicFrame macro="">
      <xdr:nvGraphicFramePr>
        <xdr:cNvPr id="69769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33</xdr:row>
      <xdr:rowOff>66675</xdr:rowOff>
    </xdr:from>
    <xdr:to>
      <xdr:col>5</xdr:col>
      <xdr:colOff>542925</xdr:colOff>
      <xdr:row>54</xdr:row>
      <xdr:rowOff>85725</xdr:rowOff>
    </xdr:to>
    <xdr:graphicFrame macro="">
      <xdr:nvGraphicFramePr>
        <xdr:cNvPr id="7058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71</xdr:row>
      <xdr:rowOff>0</xdr:rowOff>
    </xdr:from>
    <xdr:to>
      <xdr:col>5</xdr:col>
      <xdr:colOff>209550</xdr:colOff>
      <xdr:row>88</xdr:row>
      <xdr:rowOff>104775</xdr:rowOff>
    </xdr:to>
    <xdr:graphicFrame macro="">
      <xdr:nvGraphicFramePr>
        <xdr:cNvPr id="4547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34</xdr:row>
      <xdr:rowOff>142875</xdr:rowOff>
    </xdr:from>
    <xdr:to>
      <xdr:col>7</xdr:col>
      <xdr:colOff>295275</xdr:colOff>
      <xdr:row>55</xdr:row>
      <xdr:rowOff>104775</xdr:rowOff>
    </xdr:to>
    <xdr:graphicFrame macro="">
      <xdr:nvGraphicFramePr>
        <xdr:cNvPr id="19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89</xdr:row>
      <xdr:rowOff>123825</xdr:rowOff>
    </xdr:from>
    <xdr:to>
      <xdr:col>7</xdr:col>
      <xdr:colOff>485775</xdr:colOff>
      <xdr:row>109</xdr:row>
      <xdr:rowOff>152400</xdr:rowOff>
    </xdr:to>
    <xdr:graphicFrame macro="">
      <xdr:nvGraphicFramePr>
        <xdr:cNvPr id="192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33</xdr:row>
      <xdr:rowOff>19050</xdr:rowOff>
    </xdr:from>
    <xdr:to>
      <xdr:col>7</xdr:col>
      <xdr:colOff>600075</xdr:colOff>
      <xdr:row>54</xdr:row>
      <xdr:rowOff>152400</xdr:rowOff>
    </xdr:to>
    <xdr:graphicFrame macro="">
      <xdr:nvGraphicFramePr>
        <xdr:cNvPr id="35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WVR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259" customWidth="1"/>
    <col min="2" max="2" width="59.85546875" style="259" customWidth="1"/>
    <col min="3" max="9" width="11.42578125" style="259" customWidth="1"/>
    <col min="10" max="10" width="13.28515625" style="259" hidden="1" customWidth="1"/>
    <col min="11" max="257" width="0" style="259" hidden="1" customWidth="1"/>
    <col min="258" max="258" width="1.42578125" style="259" hidden="1"/>
    <col min="259" max="259" width="4.28515625" style="259" hidden="1"/>
    <col min="260" max="260" width="59.85546875" style="259" hidden="1"/>
    <col min="261" max="265" width="11.42578125" style="259" hidden="1"/>
    <col min="266" max="266" width="6.28515625" style="259" hidden="1"/>
    <col min="267" max="514" width="1.42578125" style="259" hidden="1"/>
    <col min="515" max="515" width="4.28515625" style="259" hidden="1"/>
    <col min="516" max="516" width="59.85546875" style="259" hidden="1"/>
    <col min="517" max="521" width="11.42578125" style="259" hidden="1"/>
    <col min="522" max="522" width="6.28515625" style="259" hidden="1"/>
    <col min="523" max="770" width="1.42578125" style="259" hidden="1"/>
    <col min="771" max="771" width="4.28515625" style="259" hidden="1"/>
    <col min="772" max="772" width="59.85546875" style="259" hidden="1"/>
    <col min="773" max="777" width="11.42578125" style="259" hidden="1"/>
    <col min="778" max="778" width="6.28515625" style="259" hidden="1"/>
    <col min="779" max="1026" width="1.42578125" style="259" hidden="1"/>
    <col min="1027" max="1027" width="4.28515625" style="259" hidden="1"/>
    <col min="1028" max="1028" width="59.85546875" style="259" hidden="1"/>
    <col min="1029" max="1033" width="11.42578125" style="259" hidden="1"/>
    <col min="1034" max="1034" width="6.28515625" style="259" hidden="1"/>
    <col min="1035" max="1282" width="1.42578125" style="259" hidden="1"/>
    <col min="1283" max="1283" width="4.28515625" style="259" hidden="1"/>
    <col min="1284" max="1284" width="59.85546875" style="259" hidden="1"/>
    <col min="1285" max="1289" width="11.42578125" style="259" hidden="1"/>
    <col min="1290" max="1290" width="6.28515625" style="259" hidden="1"/>
    <col min="1291" max="1538" width="1.42578125" style="259" hidden="1"/>
    <col min="1539" max="1539" width="4.28515625" style="259" hidden="1"/>
    <col min="1540" max="1540" width="59.85546875" style="259" hidden="1"/>
    <col min="1541" max="1545" width="11.42578125" style="259" hidden="1"/>
    <col min="1546" max="1546" width="6.28515625" style="259" hidden="1"/>
    <col min="1547" max="1794" width="1.42578125" style="259" hidden="1"/>
    <col min="1795" max="1795" width="4.28515625" style="259" hidden="1"/>
    <col min="1796" max="1796" width="59.85546875" style="259" hidden="1"/>
    <col min="1797" max="1801" width="11.42578125" style="259" hidden="1"/>
    <col min="1802" max="1802" width="6.28515625" style="259" hidden="1"/>
    <col min="1803" max="2050" width="1.42578125" style="259" hidden="1"/>
    <col min="2051" max="2051" width="4.28515625" style="259" hidden="1"/>
    <col min="2052" max="2052" width="59.85546875" style="259" hidden="1"/>
    <col min="2053" max="2057" width="11.42578125" style="259" hidden="1"/>
    <col min="2058" max="2058" width="6.28515625" style="259" hidden="1"/>
    <col min="2059" max="2306" width="1.42578125" style="259" hidden="1"/>
    <col min="2307" max="2307" width="4.28515625" style="259" hidden="1"/>
    <col min="2308" max="2308" width="59.85546875" style="259" hidden="1"/>
    <col min="2309" max="2313" width="11.42578125" style="259" hidden="1"/>
    <col min="2314" max="2314" width="6.28515625" style="259" hidden="1"/>
    <col min="2315" max="2562" width="1.42578125" style="259" hidden="1"/>
    <col min="2563" max="2563" width="4.28515625" style="259" hidden="1"/>
    <col min="2564" max="2564" width="59.85546875" style="259" hidden="1"/>
    <col min="2565" max="2569" width="11.42578125" style="259" hidden="1"/>
    <col min="2570" max="2570" width="6.28515625" style="259" hidden="1"/>
    <col min="2571" max="2818" width="1.42578125" style="259" hidden="1"/>
    <col min="2819" max="2819" width="4.28515625" style="259" hidden="1"/>
    <col min="2820" max="2820" width="59.85546875" style="259" hidden="1"/>
    <col min="2821" max="2825" width="11.42578125" style="259" hidden="1"/>
    <col min="2826" max="2826" width="6.28515625" style="259" hidden="1"/>
    <col min="2827" max="3074" width="1.42578125" style="259" hidden="1"/>
    <col min="3075" max="3075" width="4.28515625" style="259" hidden="1"/>
    <col min="3076" max="3076" width="59.85546875" style="259" hidden="1"/>
    <col min="3077" max="3081" width="11.42578125" style="259" hidden="1"/>
    <col min="3082" max="3082" width="6.28515625" style="259" hidden="1"/>
    <col min="3083" max="3330" width="1.42578125" style="259" hidden="1"/>
    <col min="3331" max="3331" width="4.28515625" style="259" hidden="1"/>
    <col min="3332" max="3332" width="59.85546875" style="259" hidden="1"/>
    <col min="3333" max="3337" width="11.42578125" style="259" hidden="1"/>
    <col min="3338" max="3338" width="6.28515625" style="259" hidden="1"/>
    <col min="3339" max="3586" width="1.42578125" style="259" hidden="1"/>
    <col min="3587" max="3587" width="4.28515625" style="259" hidden="1"/>
    <col min="3588" max="3588" width="59.85546875" style="259" hidden="1"/>
    <col min="3589" max="3593" width="11.42578125" style="259" hidden="1"/>
    <col min="3594" max="3594" width="6.28515625" style="259" hidden="1"/>
    <col min="3595" max="3842" width="1.42578125" style="259" hidden="1"/>
    <col min="3843" max="3843" width="4.28515625" style="259" hidden="1"/>
    <col min="3844" max="3844" width="59.85546875" style="259" hidden="1"/>
    <col min="3845" max="3849" width="11.42578125" style="259" hidden="1"/>
    <col min="3850" max="3850" width="6.28515625" style="259" hidden="1"/>
    <col min="3851" max="4098" width="1.42578125" style="259" hidden="1"/>
    <col min="4099" max="4099" width="4.28515625" style="259" hidden="1"/>
    <col min="4100" max="4100" width="59.85546875" style="259" hidden="1"/>
    <col min="4101" max="4105" width="11.42578125" style="259" hidden="1"/>
    <col min="4106" max="4106" width="6.28515625" style="259" hidden="1"/>
    <col min="4107" max="4354" width="1.42578125" style="259" hidden="1"/>
    <col min="4355" max="4355" width="4.28515625" style="259" hidden="1"/>
    <col min="4356" max="4356" width="59.85546875" style="259" hidden="1"/>
    <col min="4357" max="4361" width="11.42578125" style="259" hidden="1"/>
    <col min="4362" max="4362" width="6.28515625" style="259" hidden="1"/>
    <col min="4363" max="4610" width="1.42578125" style="259" hidden="1"/>
    <col min="4611" max="4611" width="4.28515625" style="259" hidden="1"/>
    <col min="4612" max="4612" width="59.85546875" style="259" hidden="1"/>
    <col min="4613" max="4617" width="11.42578125" style="259" hidden="1"/>
    <col min="4618" max="4618" width="6.28515625" style="259" hidden="1"/>
    <col min="4619" max="4866" width="1.42578125" style="259" hidden="1"/>
    <col min="4867" max="4867" width="4.28515625" style="259" hidden="1"/>
    <col min="4868" max="4868" width="59.85546875" style="259" hidden="1"/>
    <col min="4869" max="4873" width="11.42578125" style="259" hidden="1"/>
    <col min="4874" max="4874" width="6.28515625" style="259" hidden="1"/>
    <col min="4875" max="5122" width="1.42578125" style="259" hidden="1"/>
    <col min="5123" max="5123" width="4.28515625" style="259" hidden="1"/>
    <col min="5124" max="5124" width="59.85546875" style="259" hidden="1"/>
    <col min="5125" max="5129" width="11.42578125" style="259" hidden="1"/>
    <col min="5130" max="5130" width="6.28515625" style="259" hidden="1"/>
    <col min="5131" max="5378" width="1.42578125" style="259" hidden="1"/>
    <col min="5379" max="5379" width="4.28515625" style="259" hidden="1"/>
    <col min="5380" max="5380" width="59.85546875" style="259" hidden="1"/>
    <col min="5381" max="5385" width="11.42578125" style="259" hidden="1"/>
    <col min="5386" max="5386" width="6.28515625" style="259" hidden="1"/>
    <col min="5387" max="5634" width="1.42578125" style="259" hidden="1"/>
    <col min="5635" max="5635" width="4.28515625" style="259" hidden="1"/>
    <col min="5636" max="5636" width="59.85546875" style="259" hidden="1"/>
    <col min="5637" max="5641" width="11.42578125" style="259" hidden="1"/>
    <col min="5642" max="5642" width="6.28515625" style="259" hidden="1"/>
    <col min="5643" max="5890" width="1.42578125" style="259" hidden="1"/>
    <col min="5891" max="5891" width="4.28515625" style="259" hidden="1"/>
    <col min="5892" max="5892" width="59.85546875" style="259" hidden="1"/>
    <col min="5893" max="5897" width="11.42578125" style="259" hidden="1"/>
    <col min="5898" max="5898" width="6.28515625" style="259" hidden="1"/>
    <col min="5899" max="6146" width="1.42578125" style="259" hidden="1"/>
    <col min="6147" max="6147" width="4.28515625" style="259" hidden="1"/>
    <col min="6148" max="6148" width="59.85546875" style="259" hidden="1"/>
    <col min="6149" max="6153" width="11.42578125" style="259" hidden="1"/>
    <col min="6154" max="6154" width="6.28515625" style="259" hidden="1"/>
    <col min="6155" max="6402" width="1.42578125" style="259" hidden="1"/>
    <col min="6403" max="6403" width="4.28515625" style="259" hidden="1"/>
    <col min="6404" max="6404" width="59.85546875" style="259" hidden="1"/>
    <col min="6405" max="6409" width="11.42578125" style="259" hidden="1"/>
    <col min="6410" max="6410" width="6.28515625" style="259" hidden="1"/>
    <col min="6411" max="6658" width="1.42578125" style="259" hidden="1"/>
    <col min="6659" max="6659" width="4.28515625" style="259" hidden="1"/>
    <col min="6660" max="6660" width="59.85546875" style="259" hidden="1"/>
    <col min="6661" max="6665" width="11.42578125" style="259" hidden="1"/>
    <col min="6666" max="6666" width="6.28515625" style="259" hidden="1"/>
    <col min="6667" max="6914" width="1.42578125" style="259" hidden="1"/>
    <col min="6915" max="6915" width="4.28515625" style="259" hidden="1"/>
    <col min="6916" max="6916" width="59.85546875" style="259" hidden="1"/>
    <col min="6917" max="6921" width="11.42578125" style="259" hidden="1"/>
    <col min="6922" max="6922" width="6.28515625" style="259" hidden="1"/>
    <col min="6923" max="7170" width="1.42578125" style="259" hidden="1"/>
    <col min="7171" max="7171" width="4.28515625" style="259" hidden="1"/>
    <col min="7172" max="7172" width="59.85546875" style="259" hidden="1"/>
    <col min="7173" max="7177" width="11.42578125" style="259" hidden="1"/>
    <col min="7178" max="7178" width="6.28515625" style="259" hidden="1"/>
    <col min="7179" max="7426" width="1.42578125" style="259" hidden="1"/>
    <col min="7427" max="7427" width="4.28515625" style="259" hidden="1"/>
    <col min="7428" max="7428" width="59.85546875" style="259" hidden="1"/>
    <col min="7429" max="7433" width="11.42578125" style="259" hidden="1"/>
    <col min="7434" max="7434" width="6.28515625" style="259" hidden="1"/>
    <col min="7435" max="7682" width="1.42578125" style="259" hidden="1"/>
    <col min="7683" max="7683" width="4.28515625" style="259" hidden="1"/>
    <col min="7684" max="7684" width="59.85546875" style="259" hidden="1"/>
    <col min="7685" max="7689" width="11.42578125" style="259" hidden="1"/>
    <col min="7690" max="7690" width="6.28515625" style="259" hidden="1"/>
    <col min="7691" max="7938" width="1.42578125" style="259" hidden="1"/>
    <col min="7939" max="7939" width="4.28515625" style="259" hidden="1"/>
    <col min="7940" max="7940" width="59.85546875" style="259" hidden="1"/>
    <col min="7941" max="7945" width="11.42578125" style="259" hidden="1"/>
    <col min="7946" max="7946" width="6.28515625" style="259" hidden="1"/>
    <col min="7947" max="8194" width="1.42578125" style="259" hidden="1"/>
    <col min="8195" max="8195" width="4.28515625" style="259" hidden="1"/>
    <col min="8196" max="8196" width="59.85546875" style="259" hidden="1"/>
    <col min="8197" max="8201" width="11.42578125" style="259" hidden="1"/>
    <col min="8202" max="8202" width="6.28515625" style="259" hidden="1"/>
    <col min="8203" max="8450" width="1.42578125" style="259" hidden="1"/>
    <col min="8451" max="8451" width="4.28515625" style="259" hidden="1"/>
    <col min="8452" max="8452" width="59.85546875" style="259" hidden="1"/>
    <col min="8453" max="8457" width="11.42578125" style="259" hidden="1"/>
    <col min="8458" max="8458" width="6.28515625" style="259" hidden="1"/>
    <col min="8459" max="8706" width="1.42578125" style="259" hidden="1"/>
    <col min="8707" max="8707" width="4.28515625" style="259" hidden="1"/>
    <col min="8708" max="8708" width="59.85546875" style="259" hidden="1"/>
    <col min="8709" max="8713" width="11.42578125" style="259" hidden="1"/>
    <col min="8714" max="8714" width="6.28515625" style="259" hidden="1"/>
    <col min="8715" max="8962" width="1.42578125" style="259" hidden="1"/>
    <col min="8963" max="8963" width="4.28515625" style="259" hidden="1"/>
    <col min="8964" max="8964" width="59.85546875" style="259" hidden="1"/>
    <col min="8965" max="8969" width="11.42578125" style="259" hidden="1"/>
    <col min="8970" max="8970" width="6.28515625" style="259" hidden="1"/>
    <col min="8971" max="9218" width="1.42578125" style="259" hidden="1"/>
    <col min="9219" max="9219" width="4.28515625" style="259" hidden="1"/>
    <col min="9220" max="9220" width="59.85546875" style="259" hidden="1"/>
    <col min="9221" max="9225" width="11.42578125" style="259" hidden="1"/>
    <col min="9226" max="9226" width="6.28515625" style="259" hidden="1"/>
    <col min="9227" max="9474" width="1.42578125" style="259" hidden="1"/>
    <col min="9475" max="9475" width="4.28515625" style="259" hidden="1"/>
    <col min="9476" max="9476" width="59.85546875" style="259" hidden="1"/>
    <col min="9477" max="9481" width="11.42578125" style="259" hidden="1"/>
    <col min="9482" max="9482" width="6.28515625" style="259" hidden="1"/>
    <col min="9483" max="9730" width="1.42578125" style="259" hidden="1"/>
    <col min="9731" max="9731" width="4.28515625" style="259" hidden="1"/>
    <col min="9732" max="9732" width="59.85546875" style="259" hidden="1"/>
    <col min="9733" max="9737" width="11.42578125" style="259" hidden="1"/>
    <col min="9738" max="9738" width="6.28515625" style="259" hidden="1"/>
    <col min="9739" max="9986" width="1.42578125" style="259" hidden="1"/>
    <col min="9987" max="9987" width="4.28515625" style="259" hidden="1"/>
    <col min="9988" max="9988" width="59.85546875" style="259" hidden="1"/>
    <col min="9989" max="9993" width="11.42578125" style="259" hidden="1"/>
    <col min="9994" max="9994" width="6.28515625" style="259" hidden="1"/>
    <col min="9995" max="10242" width="1.42578125" style="259" hidden="1"/>
    <col min="10243" max="10243" width="4.28515625" style="259" hidden="1"/>
    <col min="10244" max="10244" width="59.85546875" style="259" hidden="1"/>
    <col min="10245" max="10249" width="11.42578125" style="259" hidden="1"/>
    <col min="10250" max="10250" width="6.28515625" style="259" hidden="1"/>
    <col min="10251" max="10498" width="1.42578125" style="259" hidden="1"/>
    <col min="10499" max="10499" width="4.28515625" style="259" hidden="1"/>
    <col min="10500" max="10500" width="59.85546875" style="259" hidden="1"/>
    <col min="10501" max="10505" width="11.42578125" style="259" hidden="1"/>
    <col min="10506" max="10506" width="6.28515625" style="259" hidden="1"/>
    <col min="10507" max="10754" width="1.42578125" style="259" hidden="1"/>
    <col min="10755" max="10755" width="4.28515625" style="259" hidden="1"/>
    <col min="10756" max="10756" width="59.85546875" style="259" hidden="1"/>
    <col min="10757" max="10761" width="11.42578125" style="259" hidden="1"/>
    <col min="10762" max="10762" width="6.28515625" style="259" hidden="1"/>
    <col min="10763" max="11010" width="1.42578125" style="259" hidden="1"/>
    <col min="11011" max="11011" width="4.28515625" style="259" hidden="1"/>
    <col min="11012" max="11012" width="59.85546875" style="259" hidden="1"/>
    <col min="11013" max="11017" width="11.42578125" style="259" hidden="1"/>
    <col min="11018" max="11018" width="6.28515625" style="259" hidden="1"/>
    <col min="11019" max="11266" width="1.42578125" style="259" hidden="1"/>
    <col min="11267" max="11267" width="4.28515625" style="259" hidden="1"/>
    <col min="11268" max="11268" width="59.85546875" style="259" hidden="1"/>
    <col min="11269" max="11273" width="11.42578125" style="259" hidden="1"/>
    <col min="11274" max="11274" width="6.28515625" style="259" hidden="1"/>
    <col min="11275" max="11522" width="1.42578125" style="259" hidden="1"/>
    <col min="11523" max="11523" width="4.28515625" style="259" hidden="1"/>
    <col min="11524" max="11524" width="59.85546875" style="259" hidden="1"/>
    <col min="11525" max="11529" width="11.42578125" style="259" hidden="1"/>
    <col min="11530" max="11530" width="6.28515625" style="259" hidden="1"/>
    <col min="11531" max="11778" width="1.42578125" style="259" hidden="1"/>
    <col min="11779" max="11779" width="4.28515625" style="259" hidden="1"/>
    <col min="11780" max="11780" width="59.85546875" style="259" hidden="1"/>
    <col min="11781" max="11785" width="11.42578125" style="259" hidden="1"/>
    <col min="11786" max="11786" width="6.28515625" style="259" hidden="1"/>
    <col min="11787" max="12034" width="1.42578125" style="259" hidden="1"/>
    <col min="12035" max="12035" width="4.28515625" style="259" hidden="1"/>
    <col min="12036" max="12036" width="59.85546875" style="259" hidden="1"/>
    <col min="12037" max="12041" width="11.42578125" style="259" hidden="1"/>
    <col min="12042" max="12042" width="6.28515625" style="259" hidden="1"/>
    <col min="12043" max="12290" width="1.42578125" style="259" hidden="1"/>
    <col min="12291" max="12291" width="4.28515625" style="259" hidden="1"/>
    <col min="12292" max="12292" width="59.85546875" style="259" hidden="1"/>
    <col min="12293" max="12297" width="11.42578125" style="259" hidden="1"/>
    <col min="12298" max="12298" width="6.28515625" style="259" hidden="1"/>
    <col min="12299" max="12546" width="1.42578125" style="259" hidden="1"/>
    <col min="12547" max="12547" width="4.28515625" style="259" hidden="1"/>
    <col min="12548" max="12548" width="59.85546875" style="259" hidden="1"/>
    <col min="12549" max="12553" width="11.42578125" style="259" hidden="1"/>
    <col min="12554" max="12554" width="6.28515625" style="259" hidden="1"/>
    <col min="12555" max="12802" width="1.42578125" style="259" hidden="1"/>
    <col min="12803" max="12803" width="4.28515625" style="259" hidden="1"/>
    <col min="12804" max="12804" width="59.85546875" style="259" hidden="1"/>
    <col min="12805" max="12809" width="11.42578125" style="259" hidden="1"/>
    <col min="12810" max="12810" width="6.28515625" style="259" hidden="1"/>
    <col min="12811" max="13058" width="1.42578125" style="259" hidden="1"/>
    <col min="13059" max="13059" width="4.28515625" style="259" hidden="1"/>
    <col min="13060" max="13060" width="59.85546875" style="259" hidden="1"/>
    <col min="13061" max="13065" width="11.42578125" style="259" hidden="1"/>
    <col min="13066" max="13066" width="6.28515625" style="259" hidden="1"/>
    <col min="13067" max="13314" width="1.42578125" style="259" hidden="1"/>
    <col min="13315" max="13315" width="4.28515625" style="259" hidden="1"/>
    <col min="13316" max="13316" width="59.85546875" style="259" hidden="1"/>
    <col min="13317" max="13321" width="11.42578125" style="259" hidden="1"/>
    <col min="13322" max="13322" width="6.28515625" style="259" hidden="1"/>
    <col min="13323" max="13570" width="1.42578125" style="259" hidden="1"/>
    <col min="13571" max="13571" width="4.28515625" style="259" hidden="1"/>
    <col min="13572" max="13572" width="59.85546875" style="259" hidden="1"/>
    <col min="13573" max="13577" width="11.42578125" style="259" hidden="1"/>
    <col min="13578" max="13578" width="6.28515625" style="259" hidden="1"/>
    <col min="13579" max="13826" width="1.42578125" style="259" hidden="1"/>
    <col min="13827" max="13827" width="4.28515625" style="259" hidden="1"/>
    <col min="13828" max="13828" width="59.85546875" style="259" hidden="1"/>
    <col min="13829" max="13833" width="11.42578125" style="259" hidden="1"/>
    <col min="13834" max="13834" width="6.28515625" style="259" hidden="1"/>
    <col min="13835" max="14082" width="1.42578125" style="259" hidden="1"/>
    <col min="14083" max="14083" width="4.28515625" style="259" hidden="1"/>
    <col min="14084" max="14084" width="59.85546875" style="259" hidden="1"/>
    <col min="14085" max="14089" width="11.42578125" style="259" hidden="1"/>
    <col min="14090" max="14090" width="6.28515625" style="259" hidden="1"/>
    <col min="14091" max="14338" width="1.42578125" style="259" hidden="1"/>
    <col min="14339" max="14339" width="4.28515625" style="259" hidden="1"/>
    <col min="14340" max="14340" width="59.85546875" style="259" hidden="1"/>
    <col min="14341" max="14345" width="11.42578125" style="259" hidden="1"/>
    <col min="14346" max="14346" width="6.28515625" style="259" hidden="1"/>
    <col min="14347" max="14594" width="1.42578125" style="259" hidden="1"/>
    <col min="14595" max="14595" width="4.28515625" style="259" hidden="1"/>
    <col min="14596" max="14596" width="59.85546875" style="259" hidden="1"/>
    <col min="14597" max="14601" width="11.42578125" style="259" hidden="1"/>
    <col min="14602" max="14602" width="6.28515625" style="259" hidden="1"/>
    <col min="14603" max="14850" width="1.42578125" style="259" hidden="1"/>
    <col min="14851" max="14851" width="4.28515625" style="259" hidden="1"/>
    <col min="14852" max="14852" width="59.85546875" style="259" hidden="1"/>
    <col min="14853" max="14857" width="11.42578125" style="259" hidden="1"/>
    <col min="14858" max="14858" width="6.28515625" style="259" hidden="1"/>
    <col min="14859" max="15106" width="1.42578125" style="259" hidden="1"/>
    <col min="15107" max="15107" width="4.28515625" style="259" hidden="1"/>
    <col min="15108" max="15108" width="59.85546875" style="259" hidden="1"/>
    <col min="15109" max="15113" width="11.42578125" style="259" hidden="1"/>
    <col min="15114" max="15114" width="6.28515625" style="259" hidden="1"/>
    <col min="15115" max="15362" width="1.42578125" style="259" hidden="1"/>
    <col min="15363" max="15363" width="4.28515625" style="259" hidden="1"/>
    <col min="15364" max="15364" width="59.85546875" style="259" hidden="1"/>
    <col min="15365" max="15369" width="11.42578125" style="259" hidden="1"/>
    <col min="15370" max="15370" width="6.28515625" style="259" hidden="1"/>
    <col min="15371" max="15618" width="1.42578125" style="259" hidden="1"/>
    <col min="15619" max="15619" width="4.28515625" style="259" hidden="1"/>
    <col min="15620" max="15620" width="59.85546875" style="259" hidden="1"/>
    <col min="15621" max="15625" width="11.42578125" style="259" hidden="1"/>
    <col min="15626" max="15626" width="6.28515625" style="259" hidden="1"/>
    <col min="15627" max="15874" width="1.42578125" style="259" hidden="1"/>
    <col min="15875" max="15875" width="4.28515625" style="259" hidden="1"/>
    <col min="15876" max="15876" width="59.85546875" style="259" hidden="1"/>
    <col min="15877" max="15881" width="11.42578125" style="259" hidden="1"/>
    <col min="15882" max="15882" width="6.28515625" style="259" hidden="1"/>
    <col min="15883" max="16130" width="1.42578125" style="259" hidden="1"/>
    <col min="16131" max="16131" width="4.28515625" style="259" hidden="1"/>
    <col min="16132" max="16132" width="59.85546875" style="259" hidden="1"/>
    <col min="16133" max="16137" width="11.42578125" style="259" hidden="1"/>
    <col min="16138" max="16138" width="6.28515625" style="259" hidden="1"/>
    <col min="16139" max="16384" width="1.42578125" style="259" hidden="1"/>
  </cols>
  <sheetData>
    <row r="1" spans="2:10" ht="18" customHeight="1"/>
    <row r="2" spans="2:10" ht="18" customHeight="1"/>
    <row r="3" spans="2:10" ht="18" customHeight="1"/>
    <row r="4" spans="2:10" ht="18" customHeight="1"/>
    <row r="5" spans="2:10" ht="18" customHeight="1"/>
    <row r="6" spans="2:10" ht="18" customHeight="1"/>
    <row r="7" spans="2:10" ht="18" customHeight="1"/>
    <row r="8" spans="2:10" ht="18" customHeight="1">
      <c r="B8" s="260" t="s">
        <v>464</v>
      </c>
      <c r="C8" s="261"/>
      <c r="D8" s="261"/>
      <c r="E8" s="261"/>
      <c r="F8" s="261"/>
      <c r="G8" s="261"/>
      <c r="H8" s="261"/>
      <c r="I8" s="261"/>
      <c r="J8" s="261"/>
    </row>
    <row r="9" spans="2:10" ht="18" customHeight="1"/>
    <row r="10" spans="2:10" ht="18" customHeight="1">
      <c r="B10" s="262" t="s">
        <v>465</v>
      </c>
    </row>
    <row r="11" spans="2:10" ht="18" customHeight="1">
      <c r="B11" s="262" t="s">
        <v>466</v>
      </c>
    </row>
    <row r="12" spans="2:10" ht="18" customHeight="1">
      <c r="B12" s="262" t="s">
        <v>467</v>
      </c>
    </row>
    <row r="13" spans="2:10" ht="18" customHeight="1">
      <c r="B13" s="262" t="s">
        <v>468</v>
      </c>
    </row>
    <row r="14" spans="2:10" ht="18" customHeight="1">
      <c r="B14" s="262" t="s">
        <v>469</v>
      </c>
    </row>
    <row r="15" spans="2:10" ht="18" customHeight="1">
      <c r="B15" s="262"/>
    </row>
    <row r="16" spans="2:10" ht="18" customHeight="1">
      <c r="B16" s="262"/>
    </row>
    <row r="17" spans="2:2" ht="18" customHeight="1">
      <c r="B17" s="262"/>
    </row>
    <row r="18" spans="2:2" ht="18" customHeight="1">
      <c r="B18" s="262"/>
    </row>
    <row r="19" spans="2:2" ht="18" customHeight="1">
      <c r="B19" s="262"/>
    </row>
    <row r="20" spans="2:2" ht="18" customHeight="1"/>
    <row r="21" spans="2:2" ht="18" customHeight="1"/>
    <row r="22" spans="2:2" ht="18" customHeight="1"/>
    <row r="23" spans="2:2" ht="18" customHeight="1"/>
    <row r="24" spans="2:2" customFormat="1" ht="18" customHeight="1"/>
    <row r="25" spans="2:2" ht="18" customHeight="1"/>
  </sheetData>
  <hyperlinks>
    <hyperlink ref="B10" location="'5.1.1-G.5.1'!A1" display="5.1: Indicadores de Actividad del Sector Servicios"/>
    <hyperlink ref="B11" location="'5.2.1'!A1" display="5.2: Indicadores económicos de Comercio"/>
    <hyperlink ref="B12" location="'5.3.1'!A1" display="5.3: Indicadores económicos de Servicios"/>
    <hyperlink ref="B13" location="'5.4.1-5.4.2-G.5.6'!A1" display="5.4: Turismo"/>
    <hyperlink ref="B14" location="'5.5.1'!A1" display="5.5: Transporte y comunicaciones 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zoomScaleNormal="100" workbookViewId="0"/>
  </sheetViews>
  <sheetFormatPr baseColWidth="10" defaultRowHeight="12.75"/>
  <cols>
    <col min="1" max="1" width="42.140625" style="9" customWidth="1"/>
    <col min="2" max="6" width="10" style="9" customWidth="1"/>
    <col min="7" max="8" width="11.42578125" style="9"/>
    <col min="9" max="9" width="41.28515625" style="9" customWidth="1"/>
    <col min="10" max="16384" width="11.42578125" style="9"/>
  </cols>
  <sheetData>
    <row r="1" spans="1:17" ht="13.5" thickBot="1">
      <c r="A1" s="1" t="s">
        <v>194</v>
      </c>
      <c r="B1" s="2"/>
      <c r="C1" s="2"/>
      <c r="D1" s="2"/>
      <c r="E1" s="2"/>
      <c r="F1" s="2"/>
      <c r="G1" s="3"/>
      <c r="H1" s="3"/>
    </row>
    <row r="2" spans="1:17" ht="14.25">
      <c r="I2" s="263" t="s">
        <v>470</v>
      </c>
    </row>
    <row r="3" spans="1:17" ht="14.1" customHeight="1">
      <c r="A3" s="39" t="s">
        <v>359</v>
      </c>
      <c r="B3" s="3"/>
      <c r="C3" s="3"/>
      <c r="D3" s="3"/>
      <c r="E3" s="3"/>
      <c r="F3" s="3"/>
      <c r="G3" s="3"/>
      <c r="H3" s="3"/>
    </row>
    <row r="4" spans="1:17" ht="14.1" customHeight="1">
      <c r="A4" s="3"/>
      <c r="B4" s="3"/>
      <c r="C4" s="3"/>
      <c r="D4" s="3"/>
      <c r="E4" s="3"/>
      <c r="F4" s="3"/>
      <c r="G4" s="3"/>
      <c r="H4" s="3"/>
    </row>
    <row r="5" spans="1:17" ht="14.1" customHeight="1">
      <c r="A5" s="40" t="s">
        <v>195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9.9499999999999993" customHeight="1">
      <c r="A6" s="6"/>
      <c r="B6" s="13"/>
      <c r="C6" s="13"/>
      <c r="D6" s="13"/>
      <c r="E6" s="13"/>
      <c r="F6" s="1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95" customHeight="1">
      <c r="A7" s="159"/>
      <c r="B7" s="159">
        <v>2009</v>
      </c>
      <c r="C7" s="159">
        <v>2010</v>
      </c>
      <c r="D7" s="159">
        <v>2011</v>
      </c>
      <c r="E7" s="159">
        <v>2012</v>
      </c>
      <c r="F7" s="159">
        <v>2013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4.1" customHeight="1">
      <c r="A8"/>
      <c r="B8"/>
      <c r="C8"/>
      <c r="D8"/>
      <c r="E8"/>
      <c r="F8"/>
    </row>
    <row r="9" spans="1:17" ht="14.1" customHeight="1">
      <c r="A9" s="43" t="s">
        <v>13</v>
      </c>
      <c r="B9" s="15">
        <v>1519013.6522619999</v>
      </c>
      <c r="C9" s="15">
        <v>1523373.395514</v>
      </c>
      <c r="D9" s="15">
        <v>1489762.8642780001</v>
      </c>
      <c r="E9" s="15">
        <v>1391453.8160349999</v>
      </c>
      <c r="F9" s="15">
        <v>1372265.828</v>
      </c>
      <c r="G9" s="242"/>
      <c r="H9"/>
    </row>
    <row r="10" spans="1:17" ht="14.1" customHeight="1">
      <c r="A10" s="44" t="s">
        <v>125</v>
      </c>
      <c r="B10" s="15">
        <v>68713.489650999996</v>
      </c>
      <c r="C10" s="15">
        <v>64987.409336999997</v>
      </c>
      <c r="D10" s="15">
        <v>68333.888946999999</v>
      </c>
      <c r="E10" s="15">
        <v>51643.118828999999</v>
      </c>
      <c r="F10" s="15">
        <v>53511.343999999997</v>
      </c>
      <c r="G10" s="242"/>
      <c r="H10" s="45"/>
    </row>
    <row r="11" spans="1:17" ht="14.1" customHeight="1">
      <c r="A11" s="44" t="s">
        <v>126</v>
      </c>
      <c r="B11" s="15">
        <v>280594.47476299998</v>
      </c>
      <c r="C11" s="15">
        <v>275458.02181900002</v>
      </c>
      <c r="D11" s="15">
        <v>274169.63173999998</v>
      </c>
      <c r="E11" s="15">
        <v>292859.60855499998</v>
      </c>
      <c r="F11" s="15">
        <v>292666.90600000002</v>
      </c>
      <c r="G11" s="242"/>
      <c r="H11" s="45"/>
    </row>
    <row r="12" spans="1:17" ht="14.1" customHeight="1">
      <c r="A12" s="44" t="s">
        <v>127</v>
      </c>
      <c r="B12" s="15">
        <v>292029.41632000002</v>
      </c>
      <c r="C12" s="15">
        <v>274574.79479999997</v>
      </c>
      <c r="D12" s="15">
        <v>290623.83511599997</v>
      </c>
      <c r="E12" s="15">
        <v>292152.97856700001</v>
      </c>
      <c r="F12" s="15">
        <v>279310.48100000003</v>
      </c>
      <c r="G12" s="242"/>
      <c r="H12" s="45"/>
    </row>
    <row r="13" spans="1:17" ht="14.1" customHeight="1">
      <c r="A13" s="44" t="s">
        <v>128</v>
      </c>
      <c r="B13" s="15"/>
      <c r="C13" s="15"/>
      <c r="D13" s="15"/>
      <c r="E13" s="15"/>
      <c r="F13" s="15"/>
      <c r="G13" s="242"/>
      <c r="H13" s="45"/>
    </row>
    <row r="14" spans="1:17" ht="9.9499999999999993" customHeight="1">
      <c r="A14" s="44" t="s">
        <v>91</v>
      </c>
      <c r="B14" s="15">
        <v>138973.97641900001</v>
      </c>
      <c r="C14" s="15">
        <v>155412.42631899999</v>
      </c>
      <c r="D14" s="15">
        <v>154872.22096199999</v>
      </c>
      <c r="E14" s="15">
        <v>110198.339427</v>
      </c>
      <c r="F14" s="15">
        <v>131261.29399999999</v>
      </c>
      <c r="G14" s="242"/>
      <c r="H14" s="45"/>
    </row>
    <row r="15" spans="1:17" ht="14.1" customHeight="1">
      <c r="A15" s="44" t="s">
        <v>98</v>
      </c>
      <c r="B15" s="15"/>
      <c r="C15" s="15"/>
      <c r="D15" s="15"/>
      <c r="E15" s="15"/>
      <c r="F15" s="15"/>
      <c r="G15" s="242"/>
      <c r="H15" s="45"/>
    </row>
    <row r="16" spans="1:17" ht="9.9499999999999993" customHeight="1">
      <c r="A16" s="44" t="s">
        <v>99</v>
      </c>
      <c r="B16" s="15">
        <v>50722.333369</v>
      </c>
      <c r="C16" s="15">
        <v>32098.307255</v>
      </c>
      <c r="D16" s="15">
        <v>26454.863609</v>
      </c>
      <c r="E16" s="15">
        <v>22730.959617</v>
      </c>
      <c r="F16" s="15">
        <v>20112.868999999999</v>
      </c>
      <c r="G16" s="242"/>
      <c r="H16" s="45"/>
    </row>
    <row r="17" spans="1:8" ht="14.1" customHeight="1">
      <c r="A17" s="44" t="s">
        <v>86</v>
      </c>
      <c r="B17" s="15">
        <v>167463.796397</v>
      </c>
      <c r="C17" s="15">
        <v>226993.38581899999</v>
      </c>
      <c r="D17" s="15">
        <v>213705.95002700001</v>
      </c>
      <c r="E17" s="15">
        <v>156039.04514100001</v>
      </c>
      <c r="F17" s="15">
        <v>137064.38200000001</v>
      </c>
      <c r="G17" s="242"/>
      <c r="H17" s="45"/>
    </row>
    <row r="18" spans="1:8" ht="14.1" customHeight="1">
      <c r="A18" s="44" t="s">
        <v>87</v>
      </c>
      <c r="B18" s="15">
        <v>97664.449485999998</v>
      </c>
      <c r="C18" s="15">
        <v>89488.475560999999</v>
      </c>
      <c r="D18" s="15">
        <v>72555.547699000002</v>
      </c>
      <c r="E18" s="15">
        <v>70558.832788</v>
      </c>
      <c r="F18" s="15">
        <v>66243.676999999996</v>
      </c>
      <c r="G18" s="242"/>
      <c r="H18" s="45"/>
    </row>
    <row r="19" spans="1:8" ht="14.1" customHeight="1">
      <c r="A19" s="44" t="s">
        <v>88</v>
      </c>
      <c r="B19" s="15">
        <v>115658.52312</v>
      </c>
      <c r="C19" s="15">
        <v>116988.629738</v>
      </c>
      <c r="D19" s="15">
        <v>115964.571497</v>
      </c>
      <c r="E19" s="15">
        <v>140787.935257</v>
      </c>
      <c r="F19" s="15">
        <v>130687.837</v>
      </c>
      <c r="G19" s="242"/>
      <c r="H19" s="45"/>
    </row>
    <row r="20" spans="1:8" ht="14.1" customHeight="1">
      <c r="A20" s="44" t="s">
        <v>92</v>
      </c>
      <c r="B20" s="15"/>
      <c r="C20" s="15"/>
      <c r="D20" s="15"/>
      <c r="E20" s="15"/>
      <c r="F20" s="15"/>
      <c r="G20" s="242"/>
      <c r="H20" s="45"/>
    </row>
    <row r="21" spans="1:8" ht="9.9499999999999993" customHeight="1">
      <c r="A21" s="44" t="s">
        <v>93</v>
      </c>
      <c r="B21" s="15">
        <v>99343.942813000001</v>
      </c>
      <c r="C21" s="15">
        <v>77914.683975000007</v>
      </c>
      <c r="D21" s="15">
        <v>67446.870379</v>
      </c>
      <c r="E21" s="15">
        <v>60441.185991999999</v>
      </c>
      <c r="F21" s="15">
        <v>57477.387999999999</v>
      </c>
      <c r="G21" s="242"/>
      <c r="H21" s="45"/>
    </row>
    <row r="22" spans="1:8" ht="14.1" customHeight="1">
      <c r="A22" s="44" t="s">
        <v>89</v>
      </c>
      <c r="B22" s="15">
        <v>62026.044756000003</v>
      </c>
      <c r="C22" s="15">
        <v>50536.662947999997</v>
      </c>
      <c r="D22" s="15">
        <v>48488.723504000001</v>
      </c>
      <c r="E22" s="15">
        <v>38611.521399999998</v>
      </c>
      <c r="F22" s="15">
        <v>39911.074000000001</v>
      </c>
      <c r="G22" s="242"/>
      <c r="H22" s="45"/>
    </row>
    <row r="23" spans="1:8" ht="14.1" customHeight="1">
      <c r="A23" s="44" t="s">
        <v>94</v>
      </c>
      <c r="B23" s="15"/>
      <c r="C23" s="15"/>
      <c r="D23" s="15"/>
      <c r="E23" s="15"/>
      <c r="F23" s="15"/>
      <c r="G23" s="242"/>
      <c r="H23" s="45"/>
    </row>
    <row r="24" spans="1:8" ht="9.9499999999999993" customHeight="1">
      <c r="A24" s="44" t="s">
        <v>95</v>
      </c>
      <c r="B24" s="15">
        <v>12286.087232</v>
      </c>
      <c r="C24" s="15">
        <v>11630.618812000001</v>
      </c>
      <c r="D24" s="15">
        <v>11733.638664</v>
      </c>
      <c r="E24" s="15">
        <v>12416.694332999999</v>
      </c>
      <c r="F24" s="15">
        <v>7982.4260000000004</v>
      </c>
      <c r="G24" s="242"/>
      <c r="H24" s="45"/>
    </row>
    <row r="25" spans="1:8" ht="14.1" customHeight="1">
      <c r="A25" s="44" t="s">
        <v>90</v>
      </c>
      <c r="B25" s="15">
        <v>125613.325216</v>
      </c>
      <c r="C25" s="15">
        <v>139494.223585</v>
      </c>
      <c r="D25" s="15">
        <v>138832.08833</v>
      </c>
      <c r="E25" s="15">
        <v>135892.227361</v>
      </c>
      <c r="F25" s="15">
        <v>148608.601</v>
      </c>
      <c r="G25" s="242"/>
      <c r="H25" s="45"/>
    </row>
    <row r="26" spans="1:8" ht="14.1" customHeight="1">
      <c r="A26" s="44" t="s">
        <v>96</v>
      </c>
      <c r="B26" s="15"/>
      <c r="C26" s="15"/>
      <c r="D26" s="15"/>
      <c r="E26" s="15"/>
      <c r="F26" s="15"/>
      <c r="G26" s="242"/>
      <c r="H26" s="45"/>
    </row>
    <row r="27" spans="1:8" ht="9.9499999999999993" customHeight="1">
      <c r="A27" s="44" t="s">
        <v>97</v>
      </c>
      <c r="B27" s="15">
        <v>7923.7927200000004</v>
      </c>
      <c r="C27" s="15">
        <v>7795.7555460000003</v>
      </c>
      <c r="D27" s="15">
        <v>6581.0338039999997</v>
      </c>
      <c r="E27" s="15">
        <v>7121.3687680000003</v>
      </c>
      <c r="F27" s="15">
        <v>7427.549</v>
      </c>
      <c r="G27" s="242"/>
      <c r="H27" s="45"/>
    </row>
    <row r="28" spans="1:8" ht="14.1" customHeight="1">
      <c r="A28" s="48"/>
      <c r="B28" s="49"/>
      <c r="C28" s="14"/>
      <c r="D28" s="15"/>
      <c r="E28" s="14"/>
      <c r="F28" s="15"/>
    </row>
    <row r="29" spans="1:8" ht="14.1" customHeight="1">
      <c r="A29" s="31" t="s">
        <v>455</v>
      </c>
      <c r="B29" s="32"/>
      <c r="C29" s="32"/>
      <c r="D29" s="32"/>
      <c r="E29" s="32"/>
      <c r="F29" s="33"/>
    </row>
    <row r="30" spans="1:8" ht="14.1" customHeight="1">
      <c r="A30" s="99" t="s">
        <v>100</v>
      </c>
    </row>
    <row r="31" spans="1:8" ht="14.1" customHeight="1">
      <c r="A31" s="99"/>
    </row>
    <row r="33" spans="1:11" ht="15">
      <c r="A33" s="271" t="s">
        <v>403</v>
      </c>
      <c r="B33" s="272"/>
      <c r="C33" s="272"/>
      <c r="D33" s="272"/>
      <c r="E33" s="272"/>
      <c r="F33" s="272"/>
      <c r="I33" s="133" t="s">
        <v>70</v>
      </c>
      <c r="J33" s="226"/>
    </row>
    <row r="34" spans="1:11">
      <c r="B34" s="162"/>
      <c r="C34" s="162"/>
      <c r="D34" s="162"/>
      <c r="I34" s="113"/>
      <c r="J34" s="114"/>
    </row>
    <row r="35" spans="1:11">
      <c r="A35" s="13"/>
      <c r="B35" s="13"/>
      <c r="C35" s="13"/>
      <c r="D35" s="13"/>
      <c r="I35" s="227" t="s">
        <v>13</v>
      </c>
      <c r="J35" s="114">
        <f>F9</f>
        <v>1372265.828</v>
      </c>
    </row>
    <row r="36" spans="1:11">
      <c r="A36" s="13"/>
      <c r="B36" s="13"/>
      <c r="C36" s="13"/>
      <c r="D36" s="13"/>
      <c r="I36" s="123" t="s">
        <v>427</v>
      </c>
      <c r="J36" s="229">
        <v>5.4126167455654231E-3</v>
      </c>
      <c r="K36" s="44"/>
    </row>
    <row r="37" spans="1:11">
      <c r="A37" s="13"/>
      <c r="B37" s="13"/>
      <c r="C37" s="13"/>
      <c r="D37" s="13"/>
      <c r="I37" s="123" t="s">
        <v>426</v>
      </c>
      <c r="J37" s="229">
        <v>5.8169677019750147E-3</v>
      </c>
      <c r="K37" s="44"/>
    </row>
    <row r="38" spans="1:11">
      <c r="A38" s="13"/>
      <c r="B38" s="13"/>
      <c r="C38" s="13"/>
      <c r="D38" s="13"/>
      <c r="I38" s="123" t="s">
        <v>428</v>
      </c>
      <c r="J38" s="229">
        <v>1.4656685745292783E-2</v>
      </c>
      <c r="K38" s="44"/>
    </row>
    <row r="39" spans="1:11">
      <c r="A39" s="73"/>
      <c r="B39" s="13"/>
      <c r="C39" s="13"/>
      <c r="D39" s="13"/>
      <c r="I39" s="123" t="s">
        <v>89</v>
      </c>
      <c r="J39" s="229">
        <v>2.9084068979672938E-2</v>
      </c>
      <c r="K39" s="44"/>
    </row>
    <row r="40" spans="1:11">
      <c r="A40" s="163"/>
      <c r="B40" s="13"/>
      <c r="C40" s="13"/>
      <c r="D40" s="13"/>
      <c r="I40" s="123" t="s">
        <v>125</v>
      </c>
      <c r="J40" s="229">
        <v>3.8994881974135989E-2</v>
      </c>
      <c r="K40" s="48"/>
    </row>
    <row r="41" spans="1:11">
      <c r="A41" s="13"/>
      <c r="B41" s="13"/>
      <c r="C41" s="13"/>
      <c r="D41" s="13"/>
      <c r="I41" s="123" t="s">
        <v>92</v>
      </c>
      <c r="J41" s="229">
        <v>4.1885024626584229E-2</v>
      </c>
      <c r="K41" s="44"/>
    </row>
    <row r="42" spans="1:11">
      <c r="A42" s="13"/>
      <c r="B42" s="13"/>
      <c r="C42" s="13"/>
      <c r="D42" s="13"/>
      <c r="I42" s="123" t="s">
        <v>87</v>
      </c>
      <c r="J42" s="229">
        <v>4.8273210371015667E-2</v>
      </c>
      <c r="K42" s="44"/>
    </row>
    <row r="43" spans="1:11">
      <c r="A43" s="13"/>
      <c r="B43" s="13"/>
      <c r="C43" s="13"/>
      <c r="D43" s="13"/>
      <c r="I43" s="123" t="s">
        <v>88</v>
      </c>
      <c r="J43" s="229">
        <v>9.5235073506472243E-2</v>
      </c>
      <c r="K43" s="48"/>
    </row>
    <row r="44" spans="1:11">
      <c r="A44" s="3"/>
      <c r="B44" s="3"/>
      <c r="C44" s="3"/>
      <c r="D44" s="3"/>
      <c r="I44" s="123" t="s">
        <v>168</v>
      </c>
      <c r="J44" s="229">
        <v>9.5652964113597375E-2</v>
      </c>
      <c r="K44" s="44"/>
    </row>
    <row r="45" spans="1:11">
      <c r="A45" s="3"/>
      <c r="B45" s="3"/>
      <c r="C45" s="3"/>
      <c r="D45" s="3"/>
      <c r="I45" s="123" t="s">
        <v>86</v>
      </c>
      <c r="J45" s="229">
        <v>9.9881800743929924E-2</v>
      </c>
      <c r="K45" s="44"/>
    </row>
    <row r="46" spans="1:11">
      <c r="A46" s="3"/>
      <c r="B46" s="3"/>
      <c r="C46" s="3"/>
      <c r="D46" s="3"/>
      <c r="I46" s="123" t="s">
        <v>90</v>
      </c>
      <c r="J46" s="229">
        <v>0.10829432458912763</v>
      </c>
      <c r="K46" s="44"/>
    </row>
    <row r="47" spans="1:11">
      <c r="A47" s="3"/>
      <c r="B47" s="3"/>
      <c r="C47" s="3"/>
      <c r="D47" s="3"/>
      <c r="I47" s="123" t="s">
        <v>127</v>
      </c>
      <c r="J47" s="229">
        <v>0.20353963153558907</v>
      </c>
      <c r="K47" s="48"/>
    </row>
    <row r="48" spans="1:11">
      <c r="A48" s="3"/>
      <c r="B48" s="3"/>
      <c r="C48" s="3"/>
      <c r="D48" s="3"/>
      <c r="I48" s="125" t="s">
        <v>126</v>
      </c>
      <c r="J48" s="230">
        <v>0.21327274936704174</v>
      </c>
      <c r="K48" s="48"/>
    </row>
    <row r="49" spans="1:10">
      <c r="A49" s="3"/>
      <c r="B49" s="3"/>
      <c r="C49" s="3"/>
      <c r="D49" s="3"/>
    </row>
    <row r="50" spans="1:10">
      <c r="A50" s="3"/>
      <c r="B50" s="3"/>
      <c r="C50" s="3"/>
      <c r="D50" s="3"/>
      <c r="I50"/>
    </row>
    <row r="51" spans="1:10">
      <c r="A51" s="3"/>
      <c r="B51" s="3"/>
      <c r="C51" s="3"/>
      <c r="D51" s="3"/>
      <c r="I51"/>
    </row>
    <row r="52" spans="1:10">
      <c r="A52" s="3"/>
      <c r="B52" s="3"/>
      <c r="C52" s="3"/>
      <c r="D52" s="3"/>
      <c r="I52"/>
    </row>
    <row r="53" spans="1:10">
      <c r="I53"/>
    </row>
    <row r="54" spans="1:10">
      <c r="I54"/>
      <c r="J54" s="15"/>
    </row>
    <row r="55" spans="1:10">
      <c r="I55"/>
    </row>
    <row r="56" spans="1:10">
      <c r="I56"/>
    </row>
    <row r="57" spans="1:10">
      <c r="I57"/>
    </row>
    <row r="58" spans="1:10">
      <c r="A58" s="15"/>
      <c r="B58" s="15"/>
      <c r="C58" s="15"/>
      <c r="D58" s="15"/>
      <c r="E58" s="15"/>
      <c r="I58"/>
    </row>
    <row r="59" spans="1:10">
      <c r="A59" s="15"/>
      <c r="B59" s="15"/>
      <c r="C59" s="15"/>
      <c r="D59" s="15"/>
      <c r="E59" s="15"/>
      <c r="I59"/>
    </row>
    <row r="60" spans="1:10">
      <c r="A60" s="15"/>
      <c r="B60" s="15"/>
      <c r="C60" s="15"/>
      <c r="D60" s="15"/>
      <c r="E60" s="15"/>
      <c r="I60"/>
    </row>
    <row r="61" spans="1:10">
      <c r="A61" s="15"/>
      <c r="B61" s="15"/>
      <c r="C61" s="15"/>
      <c r="D61" s="15"/>
      <c r="E61" s="15"/>
      <c r="I61"/>
    </row>
    <row r="62" spans="1:10">
      <c r="A62" s="15"/>
      <c r="B62" s="15"/>
      <c r="C62" s="15"/>
      <c r="D62" s="15"/>
      <c r="E62" s="15"/>
    </row>
    <row r="63" spans="1:10">
      <c r="A63" s="15"/>
      <c r="B63" s="15"/>
      <c r="C63" s="15"/>
      <c r="D63" s="15"/>
      <c r="E63" s="15"/>
    </row>
    <row r="64" spans="1:10">
      <c r="A64" s="15"/>
      <c r="B64" s="15"/>
      <c r="C64" s="15"/>
      <c r="D64" s="15"/>
      <c r="E64" s="15"/>
    </row>
    <row r="65" spans="1:9">
      <c r="A65" s="15"/>
      <c r="B65" s="15"/>
      <c r="C65" s="15"/>
      <c r="D65" s="15"/>
      <c r="E65" s="15"/>
      <c r="I65" s="44"/>
    </row>
    <row r="66" spans="1:9">
      <c r="A66" s="15"/>
      <c r="B66" s="15"/>
      <c r="C66" s="15"/>
      <c r="D66" s="15"/>
      <c r="E66" s="15"/>
    </row>
    <row r="67" spans="1:9">
      <c r="A67" s="15"/>
      <c r="B67" s="15"/>
      <c r="C67" s="15"/>
      <c r="D67" s="15"/>
      <c r="E67" s="15"/>
    </row>
    <row r="68" spans="1:9">
      <c r="A68" s="15"/>
      <c r="B68" s="15"/>
      <c r="C68" s="15"/>
      <c r="D68" s="15"/>
      <c r="E68" s="15"/>
    </row>
    <row r="69" spans="1:9">
      <c r="A69" s="15"/>
      <c r="B69" s="15"/>
      <c r="C69" s="15"/>
      <c r="D69" s="15"/>
      <c r="E69" s="15"/>
    </row>
    <row r="70" spans="1:9">
      <c r="A70" s="15"/>
      <c r="B70" s="15"/>
      <c r="C70" s="15"/>
      <c r="D70" s="15"/>
      <c r="E70" s="15"/>
    </row>
    <row r="71" spans="1:9">
      <c r="A71" s="15"/>
      <c r="B71" s="15"/>
      <c r="C71" s="15"/>
      <c r="D71" s="15"/>
      <c r="E71" s="15"/>
    </row>
    <row r="72" spans="1:9">
      <c r="A72" s="15"/>
      <c r="B72" s="15"/>
      <c r="C72" s="15"/>
      <c r="D72" s="15"/>
      <c r="E72" s="15"/>
    </row>
    <row r="73" spans="1:9">
      <c r="A73" s="15"/>
      <c r="B73" s="15"/>
      <c r="C73" s="15"/>
      <c r="D73" s="15"/>
      <c r="E73" s="15"/>
    </row>
    <row r="74" spans="1:9">
      <c r="A74" s="15"/>
      <c r="B74" s="15"/>
      <c r="C74" s="15"/>
      <c r="D74" s="15"/>
      <c r="E74" s="15"/>
    </row>
    <row r="75" spans="1:9">
      <c r="A75" s="15"/>
      <c r="B75" s="15"/>
      <c r="C75" s="15"/>
      <c r="D75" s="15"/>
      <c r="E75" s="15"/>
    </row>
    <row r="76" spans="1:9">
      <c r="A76" s="15"/>
      <c r="B76" s="15"/>
      <c r="C76" s="15"/>
      <c r="D76" s="15"/>
      <c r="E76" s="15"/>
    </row>
  </sheetData>
  <mergeCells count="1">
    <mergeCell ref="A33:F33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126"/>
  <sheetViews>
    <sheetView zoomScaleNormal="100" workbookViewId="0"/>
  </sheetViews>
  <sheetFormatPr baseColWidth="10" defaultRowHeight="12.75"/>
  <cols>
    <col min="1" max="1" width="36.85546875" style="3" customWidth="1"/>
    <col min="2" max="6" width="10.5703125" style="3" customWidth="1"/>
    <col min="7" max="7" width="11.42578125" style="3"/>
    <col min="8" max="8" width="15.140625" style="3" customWidth="1"/>
    <col min="9" max="9" width="16.140625" style="3" customWidth="1"/>
    <col min="10" max="16384" width="11.42578125" style="3"/>
  </cols>
  <sheetData>
    <row r="1" spans="1:13" ht="13.5" thickBot="1">
      <c r="A1" s="1" t="s">
        <v>194</v>
      </c>
      <c r="B1" s="1"/>
      <c r="C1" s="2"/>
      <c r="D1" s="2"/>
      <c r="E1" s="2"/>
      <c r="F1" s="2"/>
      <c r="G1" s="9"/>
      <c r="H1" s="9"/>
    </row>
    <row r="2" spans="1:13" ht="14.25">
      <c r="I2" s="263" t="s">
        <v>470</v>
      </c>
    </row>
    <row r="3" spans="1:13" s="34" customFormat="1" ht="14.1" customHeight="1">
      <c r="A3" s="67" t="s">
        <v>192</v>
      </c>
      <c r="B3" s="67"/>
      <c r="C3" s="6"/>
      <c r="D3" s="6"/>
      <c r="E3" s="6"/>
      <c r="F3" s="6"/>
    </row>
    <row r="4" spans="1:13" s="9" customFormat="1" ht="14.1" customHeight="1">
      <c r="A4" s="3"/>
      <c r="B4" s="3"/>
      <c r="C4" s="3"/>
      <c r="D4" s="3"/>
      <c r="E4" s="3"/>
      <c r="F4" s="3"/>
    </row>
    <row r="5" spans="1:13" s="9" customFormat="1" ht="14.1" customHeight="1">
      <c r="A5" s="39" t="s">
        <v>132</v>
      </c>
      <c r="B5" s="39"/>
      <c r="C5" s="3"/>
      <c r="D5" s="3"/>
      <c r="E5" s="3"/>
      <c r="F5" s="3"/>
    </row>
    <row r="6" spans="1:13" ht="14.1" customHeight="1">
      <c r="A6" s="55"/>
      <c r="B6" s="55"/>
      <c r="C6" s="56"/>
      <c r="D6" s="56"/>
      <c r="E6" s="56"/>
      <c r="F6" s="56"/>
      <c r="G6" s="58"/>
    </row>
    <row r="7" spans="1:13" ht="15.95" customHeight="1">
      <c r="A7" s="59"/>
      <c r="B7" s="11">
        <v>2011</v>
      </c>
      <c r="C7" s="11">
        <v>2012</v>
      </c>
      <c r="D7" s="11">
        <v>2013</v>
      </c>
      <c r="E7" s="11">
        <v>2014</v>
      </c>
      <c r="F7" s="11">
        <v>2015</v>
      </c>
      <c r="G7" s="60"/>
    </row>
    <row r="8" spans="1:13" ht="14.1" customHeight="1">
      <c r="A8" s="13"/>
      <c r="B8" s="61"/>
      <c r="C8" s="61"/>
      <c r="D8" s="61"/>
      <c r="E8" s="61"/>
      <c r="F8" s="61"/>
      <c r="G8" s="58"/>
    </row>
    <row r="9" spans="1:13" ht="14.1" customHeight="1">
      <c r="A9" s="44" t="s">
        <v>34</v>
      </c>
      <c r="B9" s="52">
        <v>63</v>
      </c>
      <c r="C9" s="52">
        <v>66</v>
      </c>
      <c r="D9" s="52">
        <v>70</v>
      </c>
      <c r="E9" s="52">
        <v>67</v>
      </c>
      <c r="F9" s="52">
        <v>70</v>
      </c>
      <c r="H9" s="158"/>
      <c r="I9" s="54"/>
    </row>
    <row r="10" spans="1:13" ht="14.1" customHeight="1">
      <c r="A10" s="44" t="s">
        <v>36</v>
      </c>
      <c r="B10" s="52">
        <v>10</v>
      </c>
      <c r="C10" s="52">
        <v>12</v>
      </c>
      <c r="D10" s="52">
        <v>13</v>
      </c>
      <c r="E10" s="52">
        <v>12</v>
      </c>
      <c r="F10" s="52">
        <v>14</v>
      </c>
      <c r="H10" s="158"/>
      <c r="I10" s="54"/>
    </row>
    <row r="11" spans="1:13" ht="14.1" customHeight="1">
      <c r="A11" s="44" t="s">
        <v>37</v>
      </c>
      <c r="B11" s="52">
        <v>34</v>
      </c>
      <c r="C11" s="52">
        <v>35</v>
      </c>
      <c r="D11" s="52">
        <v>36</v>
      </c>
      <c r="E11" s="52">
        <v>36</v>
      </c>
      <c r="F11" s="52">
        <v>38</v>
      </c>
      <c r="H11" s="158"/>
      <c r="I11" s="54"/>
    </row>
    <row r="12" spans="1:13" ht="14.1" customHeight="1">
      <c r="A12" s="44" t="s">
        <v>38</v>
      </c>
      <c r="B12" s="52">
        <v>10</v>
      </c>
      <c r="C12" s="52">
        <v>10</v>
      </c>
      <c r="D12" s="52">
        <v>10</v>
      </c>
      <c r="E12" s="52">
        <v>9</v>
      </c>
      <c r="F12" s="52">
        <v>8</v>
      </c>
      <c r="H12" s="71"/>
      <c r="I12" s="52"/>
      <c r="J12" s="52"/>
      <c r="K12" s="52"/>
      <c r="L12" s="52"/>
      <c r="M12" s="52"/>
    </row>
    <row r="13" spans="1:13" ht="14.1" customHeight="1">
      <c r="A13" s="44" t="s">
        <v>39</v>
      </c>
      <c r="B13" s="52">
        <v>9</v>
      </c>
      <c r="C13" s="52">
        <v>9</v>
      </c>
      <c r="D13" s="52">
        <v>11</v>
      </c>
      <c r="E13" s="52">
        <v>10</v>
      </c>
      <c r="F13" s="52">
        <v>10</v>
      </c>
      <c r="H13" s="71"/>
      <c r="I13" s="52"/>
      <c r="J13" s="52"/>
      <c r="K13" s="52"/>
      <c r="L13" s="52"/>
      <c r="M13" s="52"/>
    </row>
    <row r="14" spans="1:13" ht="14.1" customHeight="1">
      <c r="A14" s="44" t="s">
        <v>35</v>
      </c>
      <c r="B14" s="52">
        <v>43</v>
      </c>
      <c r="C14" s="52">
        <v>42</v>
      </c>
      <c r="D14" s="52">
        <v>41</v>
      </c>
      <c r="E14" s="52">
        <v>40</v>
      </c>
      <c r="F14" s="52">
        <v>40</v>
      </c>
      <c r="H14"/>
      <c r="I14"/>
      <c r="J14"/>
      <c r="K14"/>
      <c r="L14"/>
    </row>
    <row r="15" spans="1:13" ht="14.1" customHeight="1">
      <c r="A15" s="44" t="s">
        <v>40</v>
      </c>
      <c r="B15" s="52">
        <v>21</v>
      </c>
      <c r="C15" s="52">
        <v>21</v>
      </c>
      <c r="D15" s="52">
        <v>20</v>
      </c>
      <c r="E15" s="52">
        <v>19</v>
      </c>
      <c r="F15" s="52">
        <v>20</v>
      </c>
      <c r="H15" s="71"/>
      <c r="I15" s="52"/>
      <c r="J15" s="52"/>
      <c r="K15" s="52"/>
      <c r="L15" s="52"/>
      <c r="M15" s="52"/>
    </row>
    <row r="16" spans="1:13" ht="14.1" customHeight="1">
      <c r="A16" s="44" t="s">
        <v>41</v>
      </c>
      <c r="B16" s="52">
        <v>22</v>
      </c>
      <c r="C16" s="52">
        <v>21</v>
      </c>
      <c r="D16" s="52">
        <v>21</v>
      </c>
      <c r="E16" s="52">
        <v>21</v>
      </c>
      <c r="F16" s="52">
        <v>20</v>
      </c>
      <c r="H16"/>
      <c r="I16"/>
      <c r="J16"/>
      <c r="K16"/>
      <c r="L16"/>
    </row>
    <row r="17" spans="1:12" ht="14.1" customHeight="1">
      <c r="A17" s="44" t="s">
        <v>9</v>
      </c>
      <c r="B17" s="52">
        <v>53</v>
      </c>
      <c r="C17" s="52">
        <v>55</v>
      </c>
      <c r="D17" s="52">
        <v>55</v>
      </c>
      <c r="E17" s="52">
        <v>53</v>
      </c>
      <c r="F17" s="52">
        <v>55</v>
      </c>
      <c r="H17"/>
      <c r="I17"/>
      <c r="J17"/>
      <c r="K17"/>
      <c r="L17"/>
    </row>
    <row r="18" spans="1:12" ht="14.1" customHeight="1">
      <c r="A18" s="44" t="s">
        <v>407</v>
      </c>
      <c r="B18" s="52">
        <v>112</v>
      </c>
      <c r="C18" s="52">
        <v>124</v>
      </c>
      <c r="D18" s="52">
        <v>130</v>
      </c>
      <c r="E18" s="52">
        <v>130</v>
      </c>
      <c r="F18" s="52">
        <v>131</v>
      </c>
      <c r="H18"/>
      <c r="I18"/>
      <c r="J18"/>
      <c r="K18"/>
      <c r="L18"/>
    </row>
    <row r="19" spans="1:12" ht="14.1" customHeight="1">
      <c r="A19" s="71" t="s">
        <v>411</v>
      </c>
      <c r="B19" s="52">
        <v>18</v>
      </c>
      <c r="C19" s="52">
        <v>28</v>
      </c>
      <c r="D19" s="52">
        <v>34</v>
      </c>
      <c r="E19" s="52">
        <v>38</v>
      </c>
      <c r="F19" s="52">
        <v>39</v>
      </c>
      <c r="H19"/>
      <c r="I19"/>
      <c r="J19"/>
      <c r="K19"/>
      <c r="L19"/>
    </row>
    <row r="20" spans="1:12" ht="14.1" customHeight="1">
      <c r="A20" s="71" t="s">
        <v>412</v>
      </c>
      <c r="B20" s="52">
        <v>62</v>
      </c>
      <c r="C20" s="52">
        <v>61</v>
      </c>
      <c r="D20" s="52">
        <v>57</v>
      </c>
      <c r="E20" s="52">
        <v>53</v>
      </c>
      <c r="F20" s="52">
        <v>52</v>
      </c>
      <c r="H20"/>
      <c r="I20"/>
      <c r="J20"/>
      <c r="K20"/>
      <c r="L20"/>
    </row>
    <row r="21" spans="1:12" ht="14.1" customHeight="1">
      <c r="A21" s="71" t="s">
        <v>413</v>
      </c>
      <c r="B21" s="52">
        <v>32</v>
      </c>
      <c r="C21" s="52">
        <v>35</v>
      </c>
      <c r="D21" s="52">
        <v>39</v>
      </c>
      <c r="E21" s="52">
        <v>39</v>
      </c>
      <c r="F21" s="52">
        <v>40</v>
      </c>
      <c r="H21"/>
      <c r="I21"/>
      <c r="J21"/>
      <c r="K21"/>
      <c r="L21"/>
    </row>
    <row r="22" spans="1:12" ht="14.1" customHeight="1">
      <c r="A22" s="44" t="s">
        <v>16</v>
      </c>
      <c r="B22" s="52">
        <v>44</v>
      </c>
      <c r="C22" s="52">
        <v>50</v>
      </c>
      <c r="D22" s="52">
        <v>62</v>
      </c>
      <c r="E22" s="52">
        <v>80</v>
      </c>
      <c r="F22" s="52">
        <v>84</v>
      </c>
      <c r="H22"/>
      <c r="I22"/>
      <c r="J22"/>
      <c r="K22"/>
      <c r="L22"/>
    </row>
    <row r="23" spans="1:12" ht="14.1" customHeight="1">
      <c r="A23" s="71" t="s">
        <v>414</v>
      </c>
      <c r="B23" s="52">
        <v>33</v>
      </c>
      <c r="C23" s="52">
        <v>37</v>
      </c>
      <c r="D23" s="52">
        <v>50</v>
      </c>
      <c r="E23" s="52">
        <v>68</v>
      </c>
      <c r="F23" s="52">
        <v>68</v>
      </c>
      <c r="H23"/>
      <c r="I23"/>
      <c r="J23"/>
      <c r="K23"/>
      <c r="L23"/>
    </row>
    <row r="24" spans="1:12" ht="14.1" customHeight="1">
      <c r="A24" s="71" t="s">
        <v>415</v>
      </c>
      <c r="B24" s="52">
        <v>8</v>
      </c>
      <c r="C24" s="52">
        <v>10</v>
      </c>
      <c r="D24" s="52">
        <v>10</v>
      </c>
      <c r="E24" s="52">
        <v>11</v>
      </c>
      <c r="F24" s="52">
        <v>11</v>
      </c>
      <c r="H24"/>
      <c r="I24"/>
      <c r="J24"/>
      <c r="K24"/>
      <c r="L24"/>
    </row>
    <row r="25" spans="1:12" ht="14.1" customHeight="1">
      <c r="A25" s="71" t="s">
        <v>416</v>
      </c>
      <c r="B25" s="52">
        <v>3</v>
      </c>
      <c r="C25" s="52">
        <v>3</v>
      </c>
      <c r="D25" s="52">
        <v>2</v>
      </c>
      <c r="E25" s="52">
        <v>1</v>
      </c>
      <c r="F25" s="52">
        <v>5</v>
      </c>
      <c r="H25"/>
      <c r="I25"/>
      <c r="J25"/>
      <c r="K25"/>
      <c r="L25"/>
    </row>
    <row r="26" spans="1:12" ht="14.1" customHeight="1">
      <c r="A26" s="44" t="s">
        <v>7</v>
      </c>
      <c r="B26" s="52">
        <v>7</v>
      </c>
      <c r="C26" s="52">
        <v>7</v>
      </c>
      <c r="D26" s="52">
        <v>9</v>
      </c>
      <c r="E26" s="52">
        <v>10</v>
      </c>
      <c r="F26" s="52">
        <v>12</v>
      </c>
      <c r="H26"/>
      <c r="I26"/>
      <c r="J26"/>
      <c r="K26"/>
      <c r="L26"/>
    </row>
    <row r="27" spans="1:12" ht="14.1" customHeight="1">
      <c r="A27" s="44" t="s">
        <v>17</v>
      </c>
      <c r="B27" s="52">
        <v>9</v>
      </c>
      <c r="C27" s="52">
        <v>9</v>
      </c>
      <c r="D27" s="52">
        <v>9</v>
      </c>
      <c r="E27" s="52">
        <v>9</v>
      </c>
      <c r="F27" s="52">
        <v>9</v>
      </c>
      <c r="H27"/>
      <c r="I27"/>
      <c r="J27"/>
      <c r="K27"/>
      <c r="L27"/>
    </row>
    <row r="28" spans="1:12" ht="14.1" customHeight="1">
      <c r="A28" s="71" t="s">
        <v>417</v>
      </c>
      <c r="B28" s="52">
        <v>6</v>
      </c>
      <c r="C28" s="52">
        <v>6</v>
      </c>
      <c r="D28" s="52">
        <v>6</v>
      </c>
      <c r="E28" s="52">
        <v>6</v>
      </c>
      <c r="F28" s="52">
        <v>5</v>
      </c>
      <c r="H28"/>
      <c r="I28"/>
      <c r="J28"/>
      <c r="K28"/>
      <c r="L28"/>
    </row>
    <row r="29" spans="1:12" ht="14.1" customHeight="1">
      <c r="A29" s="71" t="s">
        <v>418</v>
      </c>
      <c r="B29" s="52">
        <v>2</v>
      </c>
      <c r="C29" s="52">
        <v>2</v>
      </c>
      <c r="D29" s="52">
        <v>2</v>
      </c>
      <c r="E29" s="52">
        <v>2</v>
      </c>
      <c r="F29" s="52">
        <v>3</v>
      </c>
      <c r="H29"/>
      <c r="I29"/>
      <c r="J29"/>
      <c r="K29"/>
      <c r="L29"/>
    </row>
    <row r="30" spans="1:12" ht="14.1" customHeight="1">
      <c r="A30" s="71" t="s">
        <v>419</v>
      </c>
      <c r="B30" s="52">
        <v>1</v>
      </c>
      <c r="C30" s="52">
        <v>1</v>
      </c>
      <c r="D30" s="52">
        <v>1</v>
      </c>
      <c r="E30" s="52">
        <v>1</v>
      </c>
      <c r="F30" s="52">
        <v>1</v>
      </c>
      <c r="H30"/>
      <c r="I30"/>
      <c r="J30"/>
      <c r="K30"/>
      <c r="L30"/>
    </row>
    <row r="31" spans="1:12" ht="14.1" customHeight="1">
      <c r="A31" s="71" t="s">
        <v>420</v>
      </c>
      <c r="B31" s="52" t="s">
        <v>63</v>
      </c>
      <c r="C31" s="52" t="s">
        <v>63</v>
      </c>
      <c r="D31" s="52" t="s">
        <v>63</v>
      </c>
      <c r="E31" s="52" t="s">
        <v>63</v>
      </c>
      <c r="F31" s="52" t="s">
        <v>63</v>
      </c>
      <c r="H31"/>
      <c r="I31"/>
      <c r="J31"/>
      <c r="K31"/>
      <c r="L31"/>
    </row>
    <row r="32" spans="1:12" ht="14.1" customHeight="1">
      <c r="A32" s="44" t="s">
        <v>18</v>
      </c>
      <c r="B32" s="52">
        <v>491</v>
      </c>
      <c r="C32" s="52">
        <v>509</v>
      </c>
      <c r="D32" s="52">
        <v>525</v>
      </c>
      <c r="E32" s="52">
        <v>524</v>
      </c>
      <c r="F32" s="52">
        <v>529</v>
      </c>
      <c r="H32"/>
      <c r="I32"/>
      <c r="J32"/>
      <c r="K32"/>
      <c r="L32"/>
    </row>
    <row r="33" spans="1:12" ht="14.1" customHeight="1">
      <c r="A33" s="71" t="s">
        <v>421</v>
      </c>
      <c r="B33" s="52">
        <v>293</v>
      </c>
      <c r="C33" s="52">
        <v>314</v>
      </c>
      <c r="D33" s="52">
        <v>330</v>
      </c>
      <c r="E33" s="52">
        <v>333</v>
      </c>
      <c r="F33" s="52">
        <v>337</v>
      </c>
      <c r="H33"/>
      <c r="I33"/>
      <c r="J33"/>
      <c r="K33"/>
      <c r="L33"/>
    </row>
    <row r="34" spans="1:12" ht="14.1" customHeight="1">
      <c r="A34" s="71" t="s">
        <v>422</v>
      </c>
      <c r="B34" s="52">
        <v>166</v>
      </c>
      <c r="C34" s="52">
        <v>162</v>
      </c>
      <c r="D34" s="52">
        <v>162</v>
      </c>
      <c r="E34" s="52">
        <v>158</v>
      </c>
      <c r="F34" s="52">
        <v>157</v>
      </c>
      <c r="H34"/>
      <c r="I34"/>
      <c r="J34"/>
      <c r="K34"/>
      <c r="L34"/>
    </row>
    <row r="35" spans="1:12" ht="14.1" customHeight="1">
      <c r="A35" s="71" t="s">
        <v>423</v>
      </c>
      <c r="B35" s="52">
        <v>21</v>
      </c>
      <c r="C35" s="52">
        <v>20</v>
      </c>
      <c r="D35" s="52">
        <v>20</v>
      </c>
      <c r="E35" s="52">
        <v>20</v>
      </c>
      <c r="F35" s="52">
        <v>20</v>
      </c>
      <c r="H35"/>
      <c r="I35"/>
      <c r="J35"/>
      <c r="K35"/>
      <c r="L35"/>
    </row>
    <row r="36" spans="1:12" ht="14.1" customHeight="1">
      <c r="A36" s="71" t="s">
        <v>424</v>
      </c>
      <c r="B36" s="52">
        <v>2</v>
      </c>
      <c r="C36" s="52">
        <v>2</v>
      </c>
      <c r="D36" s="52">
        <v>2</v>
      </c>
      <c r="E36" s="52">
        <v>2</v>
      </c>
      <c r="F36" s="52">
        <v>2</v>
      </c>
      <c r="H36"/>
      <c r="I36"/>
      <c r="J36"/>
      <c r="K36"/>
      <c r="L36"/>
    </row>
    <row r="37" spans="1:12" ht="14.1" customHeight="1">
      <c r="A37" s="71" t="s">
        <v>408</v>
      </c>
      <c r="B37" s="52">
        <v>9</v>
      </c>
      <c r="C37" s="52">
        <v>11</v>
      </c>
      <c r="D37" s="52">
        <v>11</v>
      </c>
      <c r="E37" s="52">
        <v>11</v>
      </c>
      <c r="F37" s="52">
        <v>13</v>
      </c>
      <c r="H37"/>
      <c r="I37"/>
      <c r="J37"/>
      <c r="K37"/>
      <c r="L37"/>
    </row>
    <row r="38" spans="1:12" ht="14.1" customHeight="1">
      <c r="A38" s="44" t="s">
        <v>409</v>
      </c>
      <c r="B38" s="52">
        <v>88</v>
      </c>
      <c r="C38" s="52">
        <v>90</v>
      </c>
      <c r="D38" s="52">
        <v>89</v>
      </c>
      <c r="E38" s="52">
        <v>82</v>
      </c>
      <c r="F38" s="52">
        <v>81</v>
      </c>
      <c r="H38"/>
      <c r="I38"/>
      <c r="J38"/>
      <c r="K38"/>
      <c r="L38"/>
    </row>
    <row r="39" spans="1:12" ht="14.1" customHeight="1">
      <c r="A39" s="247" t="s">
        <v>410</v>
      </c>
      <c r="B39" s="52">
        <v>18</v>
      </c>
      <c r="C39" s="52">
        <v>19</v>
      </c>
      <c r="D39" s="52">
        <v>19</v>
      </c>
      <c r="E39" s="52">
        <v>13</v>
      </c>
      <c r="F39" s="52">
        <v>13</v>
      </c>
      <c r="H39"/>
      <c r="I39"/>
      <c r="J39"/>
      <c r="K39"/>
      <c r="L39"/>
    </row>
    <row r="40" spans="1:12" ht="14.1" customHeight="1">
      <c r="A40" s="44" t="s">
        <v>8</v>
      </c>
      <c r="B40" s="52">
        <v>21</v>
      </c>
      <c r="C40" s="52">
        <v>22</v>
      </c>
      <c r="D40" s="52">
        <v>25</v>
      </c>
      <c r="E40" s="52">
        <v>28</v>
      </c>
      <c r="F40" s="52">
        <v>32</v>
      </c>
      <c r="H40"/>
      <c r="I40"/>
      <c r="J40"/>
      <c r="K40"/>
      <c r="L40"/>
    </row>
    <row r="41" spans="1:12" ht="14.1" customHeight="1">
      <c r="A41" s="56"/>
      <c r="B41" s="56"/>
      <c r="C41" s="62"/>
      <c r="D41" s="63"/>
      <c r="E41" s="63"/>
      <c r="F41" s="63"/>
      <c r="H41" s="158"/>
    </row>
    <row r="42" spans="1:12" ht="14.1" customHeight="1">
      <c r="A42" s="51" t="s">
        <v>429</v>
      </c>
      <c r="B42" s="51"/>
      <c r="C42" s="61"/>
      <c r="D42" s="52"/>
      <c r="E42" s="52"/>
      <c r="F42" s="52"/>
      <c r="H42" s="246"/>
    </row>
    <row r="43" spans="1:12" ht="14.1" customHeight="1">
      <c r="A43" s="64" t="s">
        <v>406</v>
      </c>
      <c r="B43" s="64"/>
      <c r="C43" s="65"/>
      <c r="D43" s="52"/>
      <c r="E43" s="52"/>
      <c r="F43" s="52"/>
      <c r="H43" s="158"/>
    </row>
    <row r="44" spans="1:12" ht="13.5" thickBot="1">
      <c r="A44" s="1" t="s">
        <v>190</v>
      </c>
      <c r="B44" s="1"/>
      <c r="C44" s="2"/>
      <c r="D44" s="2"/>
      <c r="E44" s="2"/>
      <c r="F44" s="2"/>
      <c r="G44" s="9"/>
      <c r="H44" s="9"/>
    </row>
    <row r="45" spans="1:12" s="9" customFormat="1" ht="14.1" customHeight="1">
      <c r="A45" s="3"/>
      <c r="B45" s="3"/>
      <c r="C45" s="3"/>
      <c r="D45" s="3"/>
      <c r="E45" s="3"/>
      <c r="F45" s="3"/>
      <c r="H45" s="158"/>
    </row>
    <row r="46" spans="1:12" s="9" customFormat="1" ht="14.1" customHeight="1">
      <c r="A46" s="39" t="s">
        <v>133</v>
      </c>
      <c r="B46" s="39"/>
      <c r="C46" s="3"/>
      <c r="D46" s="3"/>
      <c r="E46" s="3"/>
      <c r="F46" s="3"/>
      <c r="H46" s="158"/>
    </row>
    <row r="47" spans="1:12" ht="14.1" customHeight="1">
      <c r="A47" s="55"/>
      <c r="B47" s="55"/>
      <c r="C47" s="56"/>
      <c r="D47" s="56"/>
      <c r="E47" s="56"/>
      <c r="F47" s="56"/>
      <c r="H47" s="158"/>
    </row>
    <row r="48" spans="1:12" ht="15.95" customHeight="1">
      <c r="A48" s="66"/>
      <c r="B48" s="11">
        <v>2011</v>
      </c>
      <c r="C48" s="11">
        <v>2012</v>
      </c>
      <c r="D48" s="11">
        <v>2013</v>
      </c>
      <c r="E48" s="11">
        <v>2014</v>
      </c>
      <c r="F48" s="11">
        <v>2015</v>
      </c>
      <c r="H48" s="158"/>
    </row>
    <row r="49" spans="1:9" ht="14.1" customHeight="1">
      <c r="A49" s="13"/>
      <c r="B49" s="61"/>
      <c r="C49" s="61"/>
      <c r="D49" s="61"/>
      <c r="E49" s="61"/>
      <c r="F49" s="61"/>
      <c r="H49" s="158"/>
    </row>
    <row r="50" spans="1:9" ht="14.1" customHeight="1">
      <c r="A50" s="44" t="s">
        <v>34</v>
      </c>
      <c r="B50" s="52">
        <v>4583</v>
      </c>
      <c r="C50" s="52">
        <v>4706</v>
      </c>
      <c r="D50" s="52">
        <v>4713</v>
      </c>
      <c r="E50" s="52">
        <v>4644</v>
      </c>
      <c r="F50" s="52">
        <v>4706</v>
      </c>
      <c r="H50" s="158"/>
      <c r="I50" s="54"/>
    </row>
    <row r="51" spans="1:9" ht="14.1" customHeight="1">
      <c r="A51" s="44" t="s">
        <v>36</v>
      </c>
      <c r="B51" s="52">
        <v>325</v>
      </c>
      <c r="C51" s="52">
        <v>325</v>
      </c>
      <c r="D51" s="52">
        <v>361</v>
      </c>
      <c r="E51" s="52">
        <v>349</v>
      </c>
      <c r="F51" s="52">
        <v>349</v>
      </c>
      <c r="H51" s="158"/>
      <c r="I51" s="54"/>
    </row>
    <row r="52" spans="1:9" ht="14.1" customHeight="1">
      <c r="A52" s="44" t="s">
        <v>37</v>
      </c>
      <c r="B52" s="52">
        <v>409</v>
      </c>
      <c r="C52" s="52">
        <v>409</v>
      </c>
      <c r="D52" s="52">
        <v>350</v>
      </c>
      <c r="E52" s="52">
        <v>328</v>
      </c>
      <c r="F52" s="52">
        <v>210</v>
      </c>
      <c r="H52" s="158"/>
      <c r="I52" s="54"/>
    </row>
    <row r="53" spans="1:9" ht="14.1" customHeight="1">
      <c r="A53" s="44" t="s">
        <v>38</v>
      </c>
      <c r="B53" s="52">
        <v>2349</v>
      </c>
      <c r="C53" s="52">
        <v>2363</v>
      </c>
      <c r="D53" s="52">
        <v>2387</v>
      </c>
      <c r="E53" s="52">
        <v>2412</v>
      </c>
      <c r="F53" s="52">
        <v>2503</v>
      </c>
      <c r="H53" s="158"/>
      <c r="I53" s="54"/>
    </row>
    <row r="54" spans="1:9" ht="14.1" customHeight="1">
      <c r="A54" s="44" t="s">
        <v>39</v>
      </c>
      <c r="B54" s="52">
        <v>1500</v>
      </c>
      <c r="C54" s="52">
        <v>1609</v>
      </c>
      <c r="D54" s="52">
        <v>1615</v>
      </c>
      <c r="E54" s="52">
        <v>1555</v>
      </c>
      <c r="F54" s="52">
        <v>1644</v>
      </c>
      <c r="H54" s="158"/>
      <c r="I54" s="54"/>
    </row>
    <row r="55" spans="1:9" ht="14.1" customHeight="1">
      <c r="A55" s="44" t="s">
        <v>35</v>
      </c>
      <c r="B55" s="52">
        <v>1031</v>
      </c>
      <c r="C55" s="52">
        <v>1007</v>
      </c>
      <c r="D55" s="52">
        <v>981</v>
      </c>
      <c r="E55" s="52">
        <v>953</v>
      </c>
      <c r="F55" s="52">
        <v>954</v>
      </c>
      <c r="H55" s="158"/>
      <c r="I55" s="54"/>
    </row>
    <row r="56" spans="1:9" ht="14.1" customHeight="1">
      <c r="A56" s="44" t="s">
        <v>40</v>
      </c>
      <c r="B56" s="52">
        <v>474</v>
      </c>
      <c r="C56" s="52">
        <v>450</v>
      </c>
      <c r="D56" s="52">
        <v>450</v>
      </c>
      <c r="E56" s="52">
        <v>434</v>
      </c>
      <c r="F56" s="52">
        <v>419</v>
      </c>
      <c r="H56" s="158"/>
      <c r="I56" s="54"/>
    </row>
    <row r="57" spans="1:9" ht="14.1" customHeight="1">
      <c r="A57" s="44" t="s">
        <v>41</v>
      </c>
      <c r="B57" s="52">
        <v>557</v>
      </c>
      <c r="C57" s="52">
        <v>557</v>
      </c>
      <c r="D57" s="52">
        <v>531</v>
      </c>
      <c r="E57" s="52">
        <v>519</v>
      </c>
      <c r="F57" s="52">
        <v>535</v>
      </c>
      <c r="H57" s="158"/>
      <c r="I57" s="54"/>
    </row>
    <row r="58" spans="1:9" ht="14.1" customHeight="1">
      <c r="A58" s="44" t="s">
        <v>9</v>
      </c>
      <c r="B58" s="52">
        <v>676</v>
      </c>
      <c r="C58" s="52">
        <v>699</v>
      </c>
      <c r="D58" s="52">
        <v>682</v>
      </c>
      <c r="E58" s="52">
        <v>646</v>
      </c>
      <c r="F58" s="52">
        <v>653</v>
      </c>
      <c r="H58" s="158"/>
      <c r="I58" s="54"/>
    </row>
    <row r="59" spans="1:9" ht="14.1" customHeight="1">
      <c r="A59" s="44" t="s">
        <v>15</v>
      </c>
      <c r="B59" s="52">
        <v>1047</v>
      </c>
      <c r="C59" s="52">
        <v>1146</v>
      </c>
      <c r="D59" s="52">
        <v>1181</v>
      </c>
      <c r="E59" s="52">
        <v>1185</v>
      </c>
      <c r="F59" s="52">
        <v>1190</v>
      </c>
      <c r="H59" s="158"/>
      <c r="I59" s="54"/>
    </row>
    <row r="60" spans="1:9" ht="14.1" customHeight="1">
      <c r="A60" s="44" t="s">
        <v>16</v>
      </c>
      <c r="B60" s="52">
        <v>717</v>
      </c>
      <c r="C60" s="52">
        <v>885</v>
      </c>
      <c r="D60" s="52">
        <v>1051</v>
      </c>
      <c r="E60" s="52">
        <v>1254</v>
      </c>
      <c r="F60" s="52">
        <v>1319</v>
      </c>
      <c r="H60" s="158"/>
      <c r="I60" s="54"/>
    </row>
    <row r="61" spans="1:9" ht="14.1" customHeight="1">
      <c r="A61" s="44" t="s">
        <v>7</v>
      </c>
      <c r="B61" s="52">
        <v>380</v>
      </c>
      <c r="C61" s="52">
        <v>380</v>
      </c>
      <c r="D61" s="52">
        <v>477</v>
      </c>
      <c r="E61" s="52">
        <v>504</v>
      </c>
      <c r="F61" s="52">
        <v>548</v>
      </c>
      <c r="H61" s="158"/>
      <c r="I61" s="54"/>
    </row>
    <row r="62" spans="1:9" ht="14.1" customHeight="1">
      <c r="A62" s="44" t="s">
        <v>17</v>
      </c>
      <c r="B62" s="52">
        <v>6252</v>
      </c>
      <c r="C62" s="52">
        <v>6252</v>
      </c>
      <c r="D62" s="52">
        <v>6252</v>
      </c>
      <c r="E62" s="52">
        <v>6640</v>
      </c>
      <c r="F62" s="52">
        <v>6676</v>
      </c>
      <c r="H62" s="158"/>
      <c r="I62" s="54"/>
    </row>
    <row r="63" spans="1:9" ht="14.1" customHeight="1">
      <c r="A63" s="44" t="s">
        <v>18</v>
      </c>
      <c r="B63" s="52">
        <v>32171</v>
      </c>
      <c r="C63" s="52">
        <v>32859</v>
      </c>
      <c r="D63" s="52">
        <v>33467</v>
      </c>
      <c r="E63" s="52">
        <v>33458</v>
      </c>
      <c r="F63" s="52">
        <v>33885</v>
      </c>
      <c r="H63" s="158"/>
      <c r="I63" s="54"/>
    </row>
    <row r="64" spans="1:9" ht="14.1" customHeight="1">
      <c r="A64" s="26"/>
      <c r="B64" s="26"/>
      <c r="C64" s="63"/>
      <c r="D64" s="63"/>
      <c r="E64" s="63"/>
      <c r="F64" s="63"/>
    </row>
    <row r="65" spans="1:10" ht="14.1" customHeight="1">
      <c r="A65" s="51" t="s">
        <v>429</v>
      </c>
      <c r="B65" s="51"/>
      <c r="C65" s="61"/>
      <c r="D65" s="52"/>
      <c r="E65" s="52"/>
      <c r="F65" s="52"/>
    </row>
    <row r="66" spans="1:10" ht="14.1" customHeight="1">
      <c r="A66" s="64" t="s">
        <v>406</v>
      </c>
      <c r="B66" s="64"/>
      <c r="C66" s="65"/>
      <c r="D66" s="52"/>
      <c r="E66" s="52"/>
      <c r="F66" s="52"/>
    </row>
    <row r="67" spans="1:10" ht="14.1" customHeight="1"/>
    <row r="68" spans="1:10" ht="14.1" customHeight="1"/>
    <row r="69" spans="1:10" ht="14.1" customHeight="1"/>
    <row r="70" spans="1:10" ht="14.1" customHeight="1">
      <c r="A70" s="269" t="s">
        <v>425</v>
      </c>
      <c r="B70" s="269"/>
      <c r="C70" s="269"/>
      <c r="D70" s="269"/>
      <c r="E70" s="269"/>
      <c r="F70" s="269"/>
    </row>
    <row r="71" spans="1:10" ht="14.1" customHeight="1"/>
    <row r="72" spans="1:10" ht="14.1" customHeight="1">
      <c r="J72" s="53"/>
    </row>
    <row r="73" spans="1:10" ht="14.1" customHeight="1">
      <c r="J73" s="53"/>
    </row>
    <row r="74" spans="1:10" ht="14.1" customHeight="1">
      <c r="J74" s="53"/>
    </row>
    <row r="75" spans="1:10" ht="14.1" customHeight="1">
      <c r="J75" s="53"/>
    </row>
    <row r="76" spans="1:10" ht="14.1" customHeight="1">
      <c r="H76" s="48"/>
      <c r="I76" s="52"/>
      <c r="J76" s="53"/>
    </row>
    <row r="77" spans="1:10" ht="14.1" customHeight="1">
      <c r="H77" s="231" t="s">
        <v>131</v>
      </c>
      <c r="I77" s="134"/>
      <c r="J77" s="53"/>
    </row>
    <row r="78" spans="1:10" ht="14.1" customHeight="1">
      <c r="H78" s="123"/>
      <c r="I78" s="124"/>
      <c r="J78" s="53"/>
    </row>
    <row r="79" spans="1:10" ht="14.1" customHeight="1">
      <c r="G79" s="44"/>
      <c r="H79" s="135"/>
      <c r="I79" s="221" t="s">
        <v>130</v>
      </c>
      <c r="J79" s="45"/>
    </row>
    <row r="80" spans="1:10" ht="14.1" customHeight="1">
      <c r="G80" s="44"/>
      <c r="H80" s="123" t="s">
        <v>34</v>
      </c>
      <c r="I80" s="124">
        <f>F50</f>
        <v>4706</v>
      </c>
    </row>
    <row r="81" spans="7:9" ht="14.1" customHeight="1">
      <c r="G81" s="44"/>
      <c r="H81" s="123" t="s">
        <v>35</v>
      </c>
      <c r="I81" s="124">
        <v>954</v>
      </c>
    </row>
    <row r="82" spans="7:9" ht="14.1" customHeight="1">
      <c r="G82" s="44"/>
      <c r="H82" s="123" t="s">
        <v>17</v>
      </c>
      <c r="I82" s="124">
        <v>6676</v>
      </c>
    </row>
    <row r="83" spans="7:9" ht="14.1" customHeight="1">
      <c r="G83" s="44"/>
      <c r="H83" s="123" t="s">
        <v>15</v>
      </c>
      <c r="I83" s="124">
        <f>F59</f>
        <v>1190</v>
      </c>
    </row>
    <row r="84" spans="7:9" ht="14.1" customHeight="1">
      <c r="G84" s="44"/>
      <c r="H84" s="123" t="s">
        <v>9</v>
      </c>
      <c r="I84" s="124">
        <f>F58</f>
        <v>653</v>
      </c>
    </row>
    <row r="85" spans="7:9" ht="14.1" customHeight="1">
      <c r="H85" s="123" t="s">
        <v>16</v>
      </c>
      <c r="I85" s="124">
        <f>F60</f>
        <v>1319</v>
      </c>
    </row>
    <row r="86" spans="7:9" ht="14.1" customHeight="1">
      <c r="G86" s="44"/>
      <c r="H86" s="125" t="s">
        <v>7</v>
      </c>
      <c r="I86" s="126">
        <f>F61</f>
        <v>548</v>
      </c>
    </row>
    <row r="87" spans="7:9" ht="14.1" customHeight="1">
      <c r="H87" s="46"/>
    </row>
    <row r="88" spans="7:9" ht="14.1" customHeight="1"/>
    <row r="89" spans="7:9" ht="14.1" customHeight="1"/>
    <row r="90" spans="7:9" ht="14.1" customHeight="1"/>
    <row r="91" spans="7:9" ht="14.1" customHeight="1"/>
    <row r="92" spans="7:9" ht="14.1" customHeight="1"/>
    <row r="93" spans="7:9" ht="14.1" customHeight="1"/>
    <row r="94" spans="7:9" ht="14.1" customHeight="1"/>
    <row r="95" spans="7:9" ht="14.1" customHeight="1"/>
    <row r="96" spans="7:9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</sheetData>
  <mergeCells count="1">
    <mergeCell ref="A70:F70"/>
  </mergeCells>
  <phoneticPr fontId="3" type="noConversion"/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43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/>
  <dimension ref="A1:Q113"/>
  <sheetViews>
    <sheetView zoomScaleNormal="100" workbookViewId="0"/>
  </sheetViews>
  <sheetFormatPr baseColWidth="10" defaultRowHeight="12.75"/>
  <cols>
    <col min="1" max="1" width="32.28515625" style="3" customWidth="1"/>
    <col min="2" max="2" width="7.5703125" style="3" customWidth="1"/>
    <col min="3" max="6" width="9.7109375" style="3" customWidth="1"/>
    <col min="7" max="7" width="1.7109375" style="3" customWidth="1"/>
    <col min="8" max="8" width="11.42578125" style="3"/>
    <col min="9" max="9" width="14.140625" style="3" customWidth="1"/>
    <col min="10" max="10" width="12.85546875" style="3" customWidth="1"/>
    <col min="11" max="11" width="8.5703125" style="3" customWidth="1"/>
    <col min="12" max="12" width="7.7109375" style="3" customWidth="1"/>
    <col min="13" max="13" width="8.85546875" style="3" customWidth="1"/>
    <col min="14" max="14" width="8.140625" style="3" customWidth="1"/>
    <col min="15" max="15" width="8.28515625" style="3" customWidth="1"/>
    <col min="16" max="16" width="9.85546875" style="3" customWidth="1"/>
    <col min="17" max="16384" width="11.42578125" style="3"/>
  </cols>
  <sheetData>
    <row r="1" spans="1:15" ht="13.5" thickBot="1">
      <c r="A1" s="1" t="s">
        <v>194</v>
      </c>
      <c r="B1" s="2"/>
      <c r="C1" s="2"/>
      <c r="D1" s="2"/>
      <c r="E1" s="2"/>
      <c r="F1" s="2"/>
      <c r="G1" s="2"/>
      <c r="H1" s="2"/>
    </row>
    <row r="2" spans="1:15" ht="14.25">
      <c r="K2" s="263" t="s">
        <v>470</v>
      </c>
    </row>
    <row r="3" spans="1:15" s="9" customFormat="1" ht="14.1" customHeight="1">
      <c r="A3" s="39" t="s">
        <v>134</v>
      </c>
      <c r="B3" s="3"/>
      <c r="C3" s="3"/>
      <c r="D3" s="3"/>
      <c r="E3" s="3"/>
      <c r="I3" s="68"/>
      <c r="J3" s="68"/>
      <c r="K3" s="68"/>
      <c r="L3" s="68"/>
      <c r="M3" s="68"/>
      <c r="N3" s="68"/>
      <c r="O3" s="68"/>
    </row>
    <row r="4" spans="1:15" ht="14.1" customHeight="1">
      <c r="A4" s="55"/>
      <c r="B4" s="56"/>
      <c r="C4" s="56"/>
      <c r="D4" s="56"/>
      <c r="E4" s="56"/>
      <c r="F4" s="55"/>
      <c r="G4" s="55"/>
      <c r="H4" s="55"/>
      <c r="I4" s="273"/>
      <c r="J4" s="273"/>
      <c r="K4" s="273"/>
      <c r="L4" s="273"/>
      <c r="M4" s="273"/>
      <c r="N4" s="58"/>
      <c r="O4" s="58"/>
    </row>
    <row r="5" spans="1:15" ht="14.1" customHeight="1">
      <c r="A5" s="41"/>
      <c r="B5" s="42" t="s">
        <v>13</v>
      </c>
      <c r="C5" s="42"/>
      <c r="D5" s="42"/>
      <c r="E5" s="42"/>
      <c r="F5" s="42"/>
      <c r="G5" s="42"/>
      <c r="H5" s="69" t="s">
        <v>14</v>
      </c>
      <c r="I5" s="68"/>
      <c r="J5"/>
      <c r="K5" s="68"/>
      <c r="L5" s="68"/>
      <c r="M5" s="68"/>
      <c r="N5" s="58"/>
      <c r="O5" s="58"/>
    </row>
    <row r="6" spans="1:15" ht="14.1" customHeight="1">
      <c r="A6" s="10"/>
      <c r="B6" s="11">
        <v>2010</v>
      </c>
      <c r="C6" s="11">
        <v>2011</v>
      </c>
      <c r="D6" s="11">
        <v>2012</v>
      </c>
      <c r="E6" s="11">
        <v>2013</v>
      </c>
      <c r="F6" s="11">
        <v>2014</v>
      </c>
      <c r="G6" s="57"/>
      <c r="H6" s="11">
        <v>2014</v>
      </c>
      <c r="I6" s="68"/>
      <c r="J6"/>
      <c r="K6" s="68"/>
      <c r="L6" s="68"/>
      <c r="M6" s="68"/>
      <c r="N6" s="58"/>
      <c r="O6" s="58"/>
    </row>
    <row r="7" spans="1:15" ht="14.1" customHeight="1">
      <c r="A7" s="13"/>
      <c r="B7" s="61"/>
      <c r="C7" s="61"/>
      <c r="I7" s="68"/>
      <c r="J7"/>
      <c r="K7" s="68"/>
      <c r="L7" s="68"/>
      <c r="M7" s="68"/>
      <c r="N7" s="58"/>
      <c r="O7" s="58"/>
    </row>
    <row r="8" spans="1:15" ht="14.1" customHeight="1">
      <c r="A8" s="44" t="s">
        <v>25</v>
      </c>
      <c r="B8" s="52">
        <v>140.66666666666666</v>
      </c>
      <c r="C8" s="52">
        <v>141.58333333333334</v>
      </c>
      <c r="D8" s="52">
        <v>133.41666666666666</v>
      </c>
      <c r="E8" s="52">
        <v>135.25</v>
      </c>
      <c r="F8" s="52">
        <v>134.25</v>
      </c>
      <c r="G8" s="52"/>
      <c r="H8" s="52">
        <v>14775.916666666666</v>
      </c>
      <c r="I8" s="106"/>
      <c r="J8"/>
      <c r="K8" s="68"/>
      <c r="L8" s="68"/>
      <c r="M8" s="68"/>
      <c r="N8" s="58"/>
      <c r="O8" s="58"/>
    </row>
    <row r="9" spans="1:15" ht="6" customHeight="1">
      <c r="A9" s="44"/>
      <c r="B9" s="52"/>
      <c r="C9" s="52"/>
      <c r="D9" s="52"/>
      <c r="E9" s="52"/>
      <c r="F9" s="52"/>
      <c r="G9" s="52"/>
      <c r="H9" s="52"/>
      <c r="I9" s="106"/>
      <c r="J9"/>
      <c r="K9" s="68"/>
      <c r="L9" s="68"/>
      <c r="M9" s="68"/>
      <c r="N9" s="58"/>
      <c r="O9" s="58"/>
    </row>
    <row r="10" spans="1:15" ht="14.1" customHeight="1">
      <c r="A10" s="44" t="s">
        <v>2</v>
      </c>
      <c r="B10" s="52">
        <v>6031</v>
      </c>
      <c r="C10" s="52">
        <v>6108.583333333333</v>
      </c>
      <c r="D10" s="52">
        <v>6003.75</v>
      </c>
      <c r="E10" s="52">
        <v>5855.416666666667</v>
      </c>
      <c r="F10" s="52">
        <v>5828.75</v>
      </c>
      <c r="G10" s="52"/>
      <c r="H10" s="52">
        <v>1437330.25</v>
      </c>
      <c r="I10" s="106"/>
      <c r="J10"/>
      <c r="K10" s="68"/>
      <c r="L10" s="68"/>
      <c r="M10" s="68"/>
      <c r="N10" s="58"/>
      <c r="O10" s="58"/>
    </row>
    <row r="11" spans="1:15" ht="6" customHeight="1">
      <c r="A11" s="44"/>
      <c r="B11" s="52"/>
      <c r="C11" s="52"/>
      <c r="D11" s="52"/>
      <c r="E11" s="52"/>
      <c r="F11" s="52"/>
      <c r="G11" s="52"/>
      <c r="H11" s="52"/>
      <c r="I11" s="106"/>
      <c r="J11"/>
      <c r="K11" s="68"/>
      <c r="L11" s="68"/>
      <c r="M11" s="68"/>
      <c r="N11" s="58"/>
      <c r="O11" s="58"/>
    </row>
    <row r="12" spans="1:15" ht="14.1" customHeight="1">
      <c r="A12" s="44" t="s">
        <v>24</v>
      </c>
      <c r="B12" s="52">
        <v>509422</v>
      </c>
      <c r="C12" s="52">
        <v>534021</v>
      </c>
      <c r="D12" s="52">
        <v>501954</v>
      </c>
      <c r="E12" s="52">
        <v>510211</v>
      </c>
      <c r="F12" s="52">
        <v>539092</v>
      </c>
      <c r="G12" s="52"/>
      <c r="H12" s="52">
        <v>87814529</v>
      </c>
      <c r="I12" s="106"/>
      <c r="J12"/>
      <c r="K12" s="70"/>
      <c r="L12" s="68"/>
      <c r="M12" s="70"/>
      <c r="N12" s="58"/>
      <c r="O12" s="58"/>
    </row>
    <row r="13" spans="1:15" ht="14.1" customHeight="1">
      <c r="A13" s="71" t="s">
        <v>3</v>
      </c>
      <c r="B13" s="52">
        <v>424248</v>
      </c>
      <c r="C13" s="52">
        <v>446306</v>
      </c>
      <c r="D13" s="52">
        <v>416335</v>
      </c>
      <c r="E13" s="52">
        <v>421830</v>
      </c>
      <c r="F13" s="52">
        <v>437898</v>
      </c>
      <c r="G13" s="52"/>
      <c r="H13" s="52">
        <v>44682747</v>
      </c>
      <c r="I13" s="106"/>
      <c r="J13"/>
      <c r="K13" s="70"/>
      <c r="L13" s="68"/>
      <c r="M13" s="70"/>
      <c r="N13" s="58"/>
      <c r="O13" s="58"/>
    </row>
    <row r="14" spans="1:15" ht="14.1" customHeight="1">
      <c r="A14" s="71" t="s">
        <v>4</v>
      </c>
      <c r="B14" s="52">
        <v>85174</v>
      </c>
      <c r="C14" s="52">
        <v>87715</v>
      </c>
      <c r="D14" s="52">
        <v>85619</v>
      </c>
      <c r="E14" s="52">
        <v>88381</v>
      </c>
      <c r="F14" s="52">
        <v>101194</v>
      </c>
      <c r="G14" s="52"/>
      <c r="H14" s="52">
        <v>43131783</v>
      </c>
      <c r="I14" s="106"/>
      <c r="J14"/>
      <c r="K14" s="70"/>
      <c r="L14" s="68"/>
      <c r="M14" s="70"/>
      <c r="N14" s="58"/>
      <c r="O14" s="58"/>
    </row>
    <row r="15" spans="1:15" ht="6" customHeight="1">
      <c r="A15" s="44"/>
      <c r="B15" s="52"/>
      <c r="C15" s="52"/>
      <c r="D15" s="52"/>
      <c r="G15" s="52"/>
      <c r="H15" s="52"/>
      <c r="I15" s="106"/>
      <c r="J15"/>
      <c r="K15" s="70"/>
      <c r="L15" s="68"/>
      <c r="M15" s="70"/>
      <c r="N15" s="58"/>
      <c r="O15" s="58"/>
    </row>
    <row r="16" spans="1:15" ht="14.1" customHeight="1">
      <c r="A16" s="44" t="s">
        <v>10</v>
      </c>
      <c r="B16" s="52">
        <v>891736</v>
      </c>
      <c r="C16" s="52">
        <v>935553</v>
      </c>
      <c r="D16" s="52">
        <v>878993</v>
      </c>
      <c r="E16" s="52">
        <v>888708</v>
      </c>
      <c r="F16" s="52">
        <v>940862</v>
      </c>
      <c r="G16" s="52"/>
      <c r="H16" s="52">
        <v>295260630</v>
      </c>
      <c r="I16" s="106"/>
      <c r="J16"/>
      <c r="K16" s="70"/>
      <c r="L16" s="68"/>
      <c r="M16" s="70"/>
      <c r="N16" s="58"/>
      <c r="O16" s="58"/>
    </row>
    <row r="17" spans="1:15" ht="14.1" customHeight="1">
      <c r="A17" s="71" t="s">
        <v>3</v>
      </c>
      <c r="B17" s="52">
        <v>756989</v>
      </c>
      <c r="C17" s="52">
        <v>800653</v>
      </c>
      <c r="D17" s="52">
        <v>745045</v>
      </c>
      <c r="E17" s="52">
        <v>741810</v>
      </c>
      <c r="F17" s="52">
        <v>778761</v>
      </c>
      <c r="G17" s="52"/>
      <c r="H17" s="52">
        <v>104729889</v>
      </c>
      <c r="I17" s="106"/>
      <c r="J17"/>
      <c r="K17" s="70"/>
      <c r="L17" s="68"/>
      <c r="M17" s="70"/>
      <c r="N17" s="58"/>
      <c r="O17" s="58"/>
    </row>
    <row r="18" spans="1:15" ht="14.1" customHeight="1">
      <c r="A18" s="71" t="s">
        <v>4</v>
      </c>
      <c r="B18" s="52">
        <v>134747</v>
      </c>
      <c r="C18" s="52">
        <v>134900</v>
      </c>
      <c r="D18" s="52">
        <v>133947</v>
      </c>
      <c r="E18" s="52">
        <v>146898</v>
      </c>
      <c r="F18" s="52">
        <v>162101</v>
      </c>
      <c r="G18" s="52"/>
      <c r="H18" s="52">
        <v>190530741</v>
      </c>
      <c r="I18" s="106"/>
      <c r="J18"/>
      <c r="K18" s="70"/>
      <c r="L18" s="68"/>
      <c r="M18" s="70"/>
      <c r="N18" s="58"/>
      <c r="O18" s="58"/>
    </row>
    <row r="19" spans="1:15" ht="6" customHeight="1">
      <c r="A19" s="44"/>
      <c r="B19" s="52"/>
      <c r="C19" s="52"/>
      <c r="D19" s="52"/>
      <c r="E19" s="52"/>
      <c r="F19" s="52"/>
      <c r="G19" s="52"/>
      <c r="H19" s="52"/>
      <c r="I19" s="106"/>
      <c r="J19"/>
      <c r="K19" s="70"/>
      <c r="L19" s="68"/>
      <c r="M19" s="70"/>
      <c r="N19" s="58"/>
      <c r="O19" s="58"/>
    </row>
    <row r="20" spans="1:15" ht="14.1" customHeight="1">
      <c r="A20" s="44" t="s">
        <v>430</v>
      </c>
      <c r="B20" s="72">
        <v>40.17</v>
      </c>
      <c r="C20" s="72">
        <v>41.622149980219106</v>
      </c>
      <c r="D20" s="72">
        <v>39.711047400929985</v>
      </c>
      <c r="E20" s="72">
        <v>41.247266348822315</v>
      </c>
      <c r="F20" s="72">
        <v>43.87</v>
      </c>
      <c r="G20" s="72"/>
      <c r="H20" s="72">
        <v>54.71</v>
      </c>
      <c r="I20" s="106"/>
      <c r="J20"/>
      <c r="L20" s="68"/>
      <c r="N20" s="58"/>
      <c r="O20" s="58"/>
    </row>
    <row r="21" spans="1:15" ht="6" customHeight="1">
      <c r="A21" s="44"/>
      <c r="B21" s="52"/>
      <c r="C21" s="52"/>
      <c r="D21" s="52"/>
      <c r="E21" s="52"/>
      <c r="F21" s="52"/>
      <c r="G21" s="52"/>
      <c r="H21" s="72"/>
      <c r="I21" s="106"/>
      <c r="J21"/>
      <c r="K21" s="70"/>
      <c r="L21" s="68"/>
      <c r="M21" s="70"/>
      <c r="N21" s="58"/>
      <c r="O21" s="58"/>
    </row>
    <row r="22" spans="1:15" ht="14.1" customHeight="1">
      <c r="A22" s="44" t="s">
        <v>431</v>
      </c>
      <c r="B22" s="72">
        <v>54.7</v>
      </c>
      <c r="C22" s="72">
        <v>56.119183389492925</v>
      </c>
      <c r="D22" s="72">
        <v>55.146162814907356</v>
      </c>
      <c r="E22" s="72">
        <v>56.180181598235244</v>
      </c>
      <c r="F22" s="72">
        <v>58.83</v>
      </c>
      <c r="G22" s="72"/>
      <c r="H22" s="72">
        <v>59.92</v>
      </c>
      <c r="I22" s="106"/>
      <c r="J22"/>
      <c r="L22" s="68"/>
      <c r="N22" s="58"/>
      <c r="O22" s="58"/>
    </row>
    <row r="23" spans="1:15" ht="6" customHeight="1">
      <c r="A23" s="44"/>
      <c r="B23" s="52"/>
      <c r="C23" s="52"/>
      <c r="D23" s="52"/>
      <c r="E23" s="52"/>
      <c r="F23" s="52"/>
      <c r="G23" s="52"/>
      <c r="H23" s="52"/>
      <c r="I23" s="106"/>
      <c r="J23"/>
      <c r="K23" s="70"/>
      <c r="L23" s="68"/>
      <c r="M23" s="70"/>
      <c r="N23" s="58"/>
      <c r="O23" s="58"/>
    </row>
    <row r="24" spans="1:15" ht="14.1" customHeight="1">
      <c r="A24" s="44" t="s">
        <v>11</v>
      </c>
      <c r="B24" s="72">
        <v>1.75</v>
      </c>
      <c r="C24" s="72">
        <v>1.7519030150499699</v>
      </c>
      <c r="D24" s="72">
        <v>1.7513040141652911</v>
      </c>
      <c r="E24" s="72">
        <v>1.7513040141652911</v>
      </c>
      <c r="F24" s="72">
        <v>1.75</v>
      </c>
      <c r="G24" s="72"/>
      <c r="H24" s="72">
        <v>3.36</v>
      </c>
      <c r="I24" s="106"/>
      <c r="J24"/>
      <c r="K24" s="70"/>
      <c r="L24" s="68"/>
      <c r="M24" s="70"/>
      <c r="N24" s="58"/>
      <c r="O24" s="58"/>
    </row>
    <row r="25" spans="1:15" ht="6" customHeight="1">
      <c r="A25" s="44"/>
      <c r="B25" s="52"/>
      <c r="C25" s="52"/>
      <c r="D25" s="52"/>
      <c r="E25" s="52"/>
      <c r="F25" s="52"/>
      <c r="G25" s="52"/>
      <c r="H25" s="52"/>
      <c r="I25" s="106"/>
      <c r="J25"/>
      <c r="K25" s="68"/>
      <c r="L25" s="68"/>
      <c r="M25" s="68"/>
      <c r="N25" s="58"/>
      <c r="O25" s="58"/>
    </row>
    <row r="26" spans="1:15" ht="14.1" customHeight="1">
      <c r="A26" s="44" t="s">
        <v>31</v>
      </c>
      <c r="B26" s="52">
        <v>852.08333333333337</v>
      </c>
      <c r="C26" s="52">
        <v>864.83333333333337</v>
      </c>
      <c r="D26" s="52">
        <v>819.16666666666663</v>
      </c>
      <c r="E26" s="52">
        <v>774.33333333333337</v>
      </c>
      <c r="F26" s="52">
        <v>796.75</v>
      </c>
      <c r="G26" s="52"/>
      <c r="H26" s="52">
        <v>184434.83333333334</v>
      </c>
      <c r="I26" s="106"/>
      <c r="J26"/>
      <c r="K26" s="68"/>
      <c r="L26" s="68"/>
      <c r="M26" s="68"/>
      <c r="N26" s="58"/>
      <c r="O26" s="58"/>
    </row>
    <row r="27" spans="1:15" ht="14.1" customHeight="1">
      <c r="A27" s="26"/>
      <c r="B27" s="26"/>
      <c r="C27" s="26"/>
      <c r="D27" s="26"/>
      <c r="E27" s="26"/>
      <c r="F27" s="26"/>
      <c r="G27" s="26"/>
      <c r="H27" s="26"/>
    </row>
    <row r="28" spans="1:15" ht="14.1" customHeight="1">
      <c r="A28" s="51" t="s">
        <v>360</v>
      </c>
      <c r="B28" s="51"/>
      <c r="C28" s="51"/>
      <c r="D28" s="51"/>
      <c r="E28" s="51"/>
      <c r="F28" s="51"/>
      <c r="G28" s="51"/>
      <c r="H28" s="51"/>
    </row>
    <row r="29" spans="1:15" ht="14.1" customHeight="1">
      <c r="A29" s="13"/>
      <c r="B29" s="61"/>
      <c r="C29" s="52"/>
      <c r="D29" s="52"/>
      <c r="E29" s="52"/>
    </row>
    <row r="30" spans="1:15" ht="14.1" customHeight="1">
      <c r="A30" s="13"/>
      <c r="B30" s="61"/>
      <c r="C30" s="52"/>
      <c r="D30" s="52"/>
      <c r="E30" s="52"/>
    </row>
    <row r="31" spans="1:15" ht="14.1" customHeight="1">
      <c r="A31" s="13"/>
      <c r="B31" s="61"/>
      <c r="C31" s="52"/>
      <c r="D31" s="52"/>
      <c r="E31" s="52"/>
    </row>
    <row r="32" spans="1:15" ht="14.1" customHeight="1">
      <c r="A32" s="13"/>
      <c r="B32" s="61"/>
      <c r="C32" s="52"/>
      <c r="D32" s="52"/>
      <c r="E32" s="52"/>
    </row>
    <row r="33" spans="1:17" ht="14.1" customHeight="1">
      <c r="A33" s="269" t="s">
        <v>462</v>
      </c>
      <c r="B33" s="269"/>
      <c r="C33" s="269"/>
      <c r="D33" s="269"/>
      <c r="E33" s="269"/>
      <c r="F33" s="269"/>
      <c r="G33" s="269"/>
      <c r="H33" s="269"/>
    </row>
    <row r="34" spans="1:17" ht="14.1" customHeight="1">
      <c r="A34" s="269"/>
      <c r="B34" s="269"/>
      <c r="C34" s="269"/>
      <c r="D34" s="269"/>
      <c r="E34" s="269"/>
      <c r="F34" s="269"/>
      <c r="G34" s="269"/>
      <c r="H34" s="269"/>
      <c r="J34" s="132" t="s">
        <v>70</v>
      </c>
      <c r="K34" s="16"/>
      <c r="L34" s="16"/>
      <c r="M34" s="16"/>
      <c r="N34" s="16"/>
      <c r="O34" s="16"/>
      <c r="P34" s="120"/>
    </row>
    <row r="35" spans="1:17">
      <c r="A35" s="9"/>
      <c r="B35" s="9"/>
      <c r="C35" s="9"/>
      <c r="D35" s="9"/>
      <c r="E35" s="9"/>
      <c r="F35" s="9"/>
      <c r="G35" s="9"/>
      <c r="H35" s="9"/>
      <c r="J35" s="123" t="s">
        <v>10</v>
      </c>
      <c r="K35" s="6"/>
      <c r="L35" s="6"/>
      <c r="M35" s="6"/>
      <c r="N35" s="6"/>
      <c r="O35" s="6"/>
      <c r="P35" s="122"/>
    </row>
    <row r="36" spans="1:17">
      <c r="A36" s="9"/>
      <c r="B36" s="9"/>
      <c r="C36" s="9"/>
      <c r="D36" s="9"/>
      <c r="E36" s="9"/>
      <c r="F36" s="9"/>
      <c r="G36" s="9"/>
      <c r="H36" s="9"/>
      <c r="J36" s="121"/>
      <c r="K36" s="37" t="s">
        <v>48</v>
      </c>
      <c r="L36" s="37" t="s">
        <v>51</v>
      </c>
      <c r="M36" s="37" t="s">
        <v>71</v>
      </c>
      <c r="N36" s="37" t="s">
        <v>101</v>
      </c>
      <c r="O36" s="37" t="s">
        <v>138</v>
      </c>
      <c r="P36" s="221" t="s">
        <v>399</v>
      </c>
    </row>
    <row r="37" spans="1:17">
      <c r="A37" s="9"/>
      <c r="B37" s="9"/>
      <c r="C37" s="9"/>
      <c r="D37" s="9"/>
      <c r="E37" s="9"/>
      <c r="F37" s="9"/>
      <c r="G37" s="9"/>
      <c r="H37" s="9"/>
      <c r="J37" s="127" t="s">
        <v>3</v>
      </c>
      <c r="K37" s="72">
        <v>-3.793922169389774</v>
      </c>
      <c r="L37" s="72">
        <v>-0.25680622132505659</v>
      </c>
      <c r="M37" s="72">
        <v>5.7681155208332058</v>
      </c>
      <c r="N37" s="72">
        <v>-6.9453308736743598</v>
      </c>
      <c r="O37" s="72">
        <v>-0.43420196095538266</v>
      </c>
      <c r="P37" s="128">
        <v>4.9811946455291745</v>
      </c>
    </row>
    <row r="38" spans="1:17">
      <c r="A38" s="9"/>
      <c r="B38" s="9"/>
      <c r="C38" s="9"/>
      <c r="D38" s="9"/>
      <c r="E38" s="9"/>
      <c r="F38" s="9"/>
      <c r="G38" s="9"/>
      <c r="H38" s="9"/>
      <c r="J38" s="129" t="s">
        <v>4</v>
      </c>
      <c r="K38" s="130">
        <v>-1.7590368504306064</v>
      </c>
      <c r="L38" s="130">
        <v>0.44502422661201191</v>
      </c>
      <c r="M38" s="130">
        <v>0.11354612718650348</v>
      </c>
      <c r="N38" s="130">
        <v>-0.70644922164566637</v>
      </c>
      <c r="O38" s="130">
        <v>9.6687495800577885</v>
      </c>
      <c r="P38" s="131">
        <v>10.349358057972191</v>
      </c>
    </row>
    <row r="39" spans="1:17">
      <c r="A39" s="9"/>
      <c r="B39" s="9"/>
      <c r="C39" s="9"/>
      <c r="D39" s="9"/>
      <c r="E39" s="9"/>
      <c r="F39" s="9"/>
      <c r="G39" s="9"/>
      <c r="H39" s="9"/>
    </row>
    <row r="40" spans="1:17">
      <c r="A40" s="9"/>
      <c r="B40" s="9"/>
      <c r="C40" s="9"/>
      <c r="D40" s="9"/>
      <c r="E40" s="9"/>
      <c r="F40" s="9"/>
      <c r="G40" s="9"/>
      <c r="H40" s="9"/>
    </row>
    <row r="41" spans="1:17">
      <c r="A41" s="9"/>
      <c r="B41" s="9"/>
      <c r="C41" s="9"/>
      <c r="D41" s="9"/>
      <c r="E41" s="9"/>
      <c r="F41" s="9"/>
      <c r="G41" s="9"/>
      <c r="H41" s="9"/>
      <c r="I41" s="44"/>
      <c r="J41" s="238"/>
      <c r="K41" s="238"/>
      <c r="L41" s="238"/>
      <c r="M41" s="238"/>
      <c r="N41" s="238"/>
      <c r="O41" s="238"/>
    </row>
    <row r="42" spans="1:17">
      <c r="A42" s="9"/>
      <c r="B42" s="9"/>
      <c r="C42" s="9"/>
      <c r="D42" s="9"/>
      <c r="E42" s="9"/>
      <c r="F42" s="9"/>
      <c r="G42" s="9"/>
      <c r="H42" s="9"/>
      <c r="J42" s="239"/>
      <c r="K42" s="240"/>
      <c r="L42" s="240"/>
      <c r="M42" s="240"/>
      <c r="N42" s="240"/>
      <c r="O42" s="240"/>
    </row>
    <row r="43" spans="1:17">
      <c r="A43" s="9"/>
      <c r="B43" s="9"/>
      <c r="C43" s="9"/>
      <c r="D43" s="9"/>
      <c r="E43" s="9"/>
      <c r="F43" s="9"/>
      <c r="G43" s="9"/>
      <c r="H43" s="9"/>
      <c r="I43" s="71"/>
      <c r="J43" s="241"/>
      <c r="K43" s="240"/>
      <c r="L43" s="240"/>
      <c r="M43" s="240"/>
      <c r="N43" s="240"/>
      <c r="O43" s="240"/>
      <c r="Q43" s="52"/>
    </row>
    <row r="44" spans="1:17">
      <c r="A44" s="9"/>
      <c r="B44" s="9"/>
      <c r="C44" s="9"/>
      <c r="D44" s="9"/>
      <c r="E44" s="9"/>
      <c r="F44" s="9"/>
      <c r="G44" s="9"/>
      <c r="H44" s="9"/>
      <c r="I44" s="71"/>
      <c r="J44" s="241"/>
      <c r="K44" s="240"/>
      <c r="L44" s="240"/>
      <c r="M44" s="240"/>
      <c r="N44" s="240"/>
      <c r="O44" s="240"/>
      <c r="Q44" s="52"/>
    </row>
    <row r="45" spans="1:17">
      <c r="A45" s="9"/>
      <c r="B45" s="9"/>
      <c r="C45" s="9"/>
      <c r="D45" s="9"/>
      <c r="E45" s="9"/>
      <c r="F45" s="9"/>
      <c r="G45" s="9"/>
      <c r="H45" s="9"/>
    </row>
    <row r="46" spans="1:17">
      <c r="A46" s="9"/>
      <c r="B46" s="9"/>
      <c r="C46" s="9"/>
      <c r="D46" s="9"/>
      <c r="E46" s="9"/>
      <c r="F46" s="9"/>
      <c r="G46" s="9"/>
      <c r="H46" s="9"/>
    </row>
    <row r="47" spans="1:17">
      <c r="A47" s="9"/>
      <c r="B47" s="9"/>
      <c r="C47" s="9"/>
      <c r="D47" s="9"/>
      <c r="E47" s="9"/>
      <c r="F47" s="9"/>
      <c r="G47" s="9"/>
      <c r="H47" s="9"/>
    </row>
    <row r="48" spans="1:17">
      <c r="A48" s="9"/>
      <c r="B48" s="9"/>
      <c r="C48" s="9"/>
      <c r="D48" s="9"/>
      <c r="E48" s="9"/>
      <c r="F48" s="9"/>
      <c r="G48" s="9"/>
      <c r="H48" s="9"/>
    </row>
    <row r="49" spans="1:13">
      <c r="A49" s="9"/>
      <c r="B49" s="9"/>
      <c r="C49" s="9"/>
      <c r="D49" s="9"/>
      <c r="E49" s="9"/>
      <c r="F49" s="9"/>
      <c r="G49" s="9"/>
      <c r="H49" s="9"/>
    </row>
    <row r="50" spans="1:13">
      <c r="A50" s="9"/>
      <c r="B50" s="9"/>
      <c r="C50" s="9"/>
      <c r="D50" s="9"/>
      <c r="E50" s="9"/>
      <c r="F50" s="9"/>
      <c r="G50" s="9"/>
      <c r="H50" s="9"/>
    </row>
    <row r="51" spans="1:13">
      <c r="A51" s="9"/>
      <c r="B51" s="9"/>
      <c r="C51" s="9"/>
      <c r="D51" s="9"/>
      <c r="E51" s="9"/>
      <c r="F51" s="9"/>
      <c r="G51" s="9"/>
      <c r="H51" s="9"/>
    </row>
    <row r="52" spans="1:13">
      <c r="A52" s="9"/>
      <c r="B52" s="9"/>
      <c r="C52" s="9"/>
      <c r="D52" s="9"/>
      <c r="E52" s="9"/>
      <c r="F52" s="9"/>
      <c r="G52" s="9"/>
      <c r="H52" s="9"/>
    </row>
    <row r="53" spans="1:13">
      <c r="A53" s="9"/>
      <c r="B53" s="9"/>
      <c r="C53" s="9"/>
      <c r="D53" s="9"/>
      <c r="E53" s="9"/>
      <c r="F53" s="9"/>
      <c r="G53" s="9"/>
      <c r="H53" s="9"/>
    </row>
    <row r="54" spans="1:13">
      <c r="A54" s="73"/>
      <c r="B54" s="61"/>
      <c r="C54" s="61"/>
      <c r="D54" s="61"/>
      <c r="E54" s="61"/>
    </row>
    <row r="55" spans="1:13">
      <c r="A55" s="73"/>
      <c r="B55" s="61"/>
      <c r="C55" s="61"/>
      <c r="D55" s="61"/>
      <c r="E55" s="61"/>
    </row>
    <row r="56" spans="1:13">
      <c r="A56" s="73"/>
      <c r="B56" s="61"/>
      <c r="C56" s="61"/>
      <c r="D56" s="61"/>
      <c r="E56" s="61"/>
    </row>
    <row r="57" spans="1:13" ht="14.1" customHeight="1">
      <c r="A57" s="73"/>
      <c r="B57" s="61"/>
      <c r="C57" s="61"/>
      <c r="D57" s="61"/>
      <c r="E57" s="61"/>
    </row>
    <row r="58" spans="1:13" ht="13.5" thickBot="1">
      <c r="A58" s="1" t="s">
        <v>194</v>
      </c>
      <c r="B58" s="2"/>
      <c r="C58" s="2"/>
      <c r="D58" s="2"/>
      <c r="E58" s="2"/>
      <c r="F58" s="2"/>
      <c r="G58" s="2"/>
      <c r="H58" s="2"/>
    </row>
    <row r="59" spans="1:13" ht="14.1" customHeight="1">
      <c r="F59" s="9"/>
      <c r="G59" s="9"/>
      <c r="H59" s="9"/>
    </row>
    <row r="60" spans="1:13" ht="14.1" customHeight="1">
      <c r="A60" s="39" t="s">
        <v>196</v>
      </c>
      <c r="F60" s="9"/>
      <c r="G60" s="9"/>
      <c r="H60" s="9"/>
    </row>
    <row r="61" spans="1:13" ht="14.1" customHeight="1">
      <c r="A61" s="55"/>
      <c r="B61" s="56"/>
      <c r="C61" s="56"/>
      <c r="D61" s="56"/>
      <c r="E61" s="56"/>
      <c r="F61" s="55"/>
      <c r="G61" s="55"/>
      <c r="H61" s="55"/>
      <c r="J61"/>
    </row>
    <row r="62" spans="1:13" ht="14.1" customHeight="1">
      <c r="A62" s="41"/>
      <c r="B62" s="42" t="s">
        <v>13</v>
      </c>
      <c r="C62" s="42"/>
      <c r="D62" s="42"/>
      <c r="E62" s="42"/>
      <c r="F62" s="42"/>
      <c r="G62" s="42"/>
      <c r="H62" s="69" t="s">
        <v>14</v>
      </c>
      <c r="J62"/>
    </row>
    <row r="63" spans="1:13" ht="14.1" customHeight="1">
      <c r="A63" s="10"/>
      <c r="B63" s="11">
        <v>2010</v>
      </c>
      <c r="C63" s="11">
        <v>2011</v>
      </c>
      <c r="D63" s="11">
        <v>2012</v>
      </c>
      <c r="E63" s="11">
        <v>2013</v>
      </c>
      <c r="F63" s="11">
        <v>2014</v>
      </c>
      <c r="G63" s="57"/>
      <c r="H63" s="11">
        <v>2014</v>
      </c>
      <c r="J63"/>
      <c r="L63"/>
      <c r="M63"/>
    </row>
    <row r="64" spans="1:13" ht="14.1" customHeight="1">
      <c r="A64" s="13"/>
      <c r="B64" s="61"/>
      <c r="C64" s="61"/>
      <c r="D64" s="61"/>
      <c r="J64"/>
      <c r="L64"/>
      <c r="M64"/>
    </row>
    <row r="65" spans="1:13" ht="14.1" customHeight="1">
      <c r="A65" s="44" t="s">
        <v>25</v>
      </c>
      <c r="B65" s="52">
        <v>7.5919999999999996</v>
      </c>
      <c r="C65" s="52">
        <v>7.7779999999999996</v>
      </c>
      <c r="D65" s="52">
        <v>7.6040000000000001</v>
      </c>
      <c r="E65" s="52">
        <v>7.7380000000000004</v>
      </c>
      <c r="F65" s="52">
        <v>7.66</v>
      </c>
      <c r="G65" s="52"/>
      <c r="H65" s="52">
        <v>746.41666666666663</v>
      </c>
      <c r="I65" s="106"/>
      <c r="J65"/>
      <c r="L65"/>
      <c r="M65"/>
    </row>
    <row r="66" spans="1:13" ht="14.1" customHeight="1">
      <c r="A66" s="44" t="s">
        <v>2</v>
      </c>
      <c r="B66" s="52">
        <v>6220</v>
      </c>
      <c r="C66" s="52">
        <v>6413.2</v>
      </c>
      <c r="D66" s="52">
        <v>6304</v>
      </c>
      <c r="E66" s="52">
        <v>7457.76</v>
      </c>
      <c r="F66" s="52">
        <v>7437.5</v>
      </c>
      <c r="G66" s="52"/>
      <c r="H66" s="52">
        <v>488048.91666666669</v>
      </c>
      <c r="I66" s="106"/>
      <c r="J66"/>
      <c r="L66"/>
      <c r="M66"/>
    </row>
    <row r="67" spans="1:13" ht="14.1" customHeight="1">
      <c r="A67" s="44" t="s">
        <v>26</v>
      </c>
      <c r="B67" s="52">
        <v>2024</v>
      </c>
      <c r="C67" s="52">
        <v>2087.1799999999998</v>
      </c>
      <c r="D67" s="52">
        <v>2061.9899999999998</v>
      </c>
      <c r="E67" s="52">
        <v>2265.7399999999998</v>
      </c>
      <c r="F67" s="52">
        <v>2266.9160000000002</v>
      </c>
      <c r="G67" s="52"/>
      <c r="H67" s="52">
        <v>150548.66666666666</v>
      </c>
      <c r="I67" s="106"/>
      <c r="J67"/>
      <c r="L67"/>
      <c r="M67"/>
    </row>
    <row r="68" spans="1:13" ht="14.1" customHeight="1">
      <c r="A68" s="44" t="s">
        <v>27</v>
      </c>
      <c r="B68" s="52">
        <v>474439</v>
      </c>
      <c r="C68" s="52">
        <v>479212</v>
      </c>
      <c r="D68" s="52">
        <v>478592.96</v>
      </c>
      <c r="E68" s="52">
        <v>480025.08</v>
      </c>
      <c r="F68" s="52">
        <v>495452</v>
      </c>
      <c r="G68" s="52"/>
      <c r="H68" s="52">
        <v>20293473</v>
      </c>
      <c r="I68" s="106"/>
      <c r="J68"/>
      <c r="L68"/>
      <c r="M68"/>
    </row>
    <row r="69" spans="1:13" ht="6" customHeight="1">
      <c r="A69" s="44"/>
      <c r="B69" s="52"/>
      <c r="C69" s="52"/>
      <c r="D69" s="52"/>
      <c r="E69" s="52"/>
      <c r="F69" s="52"/>
      <c r="G69" s="52"/>
      <c r="H69" s="52"/>
      <c r="I69" s="106"/>
      <c r="J69"/>
      <c r="L69"/>
      <c r="M69"/>
    </row>
    <row r="70" spans="1:13" ht="14.1" customHeight="1">
      <c r="A70" s="44" t="s">
        <v>24</v>
      </c>
      <c r="B70" s="52">
        <v>121099</v>
      </c>
      <c r="C70" s="52">
        <v>124901</v>
      </c>
      <c r="D70" s="52">
        <v>116844.03</v>
      </c>
      <c r="E70" s="52">
        <v>115238.18</v>
      </c>
      <c r="F70" s="52">
        <v>109319</v>
      </c>
      <c r="G70" s="52"/>
      <c r="H70" s="52">
        <v>6332429</v>
      </c>
      <c r="I70" s="106"/>
      <c r="J70"/>
      <c r="L70"/>
      <c r="M70"/>
    </row>
    <row r="71" spans="1:13" ht="14.1" customHeight="1">
      <c r="A71" s="71" t="s">
        <v>3</v>
      </c>
      <c r="B71" s="52">
        <v>105838</v>
      </c>
      <c r="C71" s="52">
        <v>107810</v>
      </c>
      <c r="D71" s="52">
        <v>103251.96</v>
      </c>
      <c r="E71" s="52">
        <v>101092.46</v>
      </c>
      <c r="F71" s="52">
        <v>94782</v>
      </c>
      <c r="G71" s="52"/>
      <c r="H71" s="52">
        <v>4254403</v>
      </c>
      <c r="I71" s="106"/>
      <c r="J71"/>
    </row>
    <row r="72" spans="1:13" ht="14.1" customHeight="1">
      <c r="A72" s="71" t="s">
        <v>4</v>
      </c>
      <c r="B72" s="52">
        <v>15261</v>
      </c>
      <c r="C72" s="52">
        <v>17091</v>
      </c>
      <c r="D72" s="52">
        <v>13592.06</v>
      </c>
      <c r="E72" s="52">
        <v>14145.72</v>
      </c>
      <c r="F72" s="52">
        <v>14537</v>
      </c>
      <c r="G72" s="52"/>
      <c r="H72" s="52">
        <v>2078026</v>
      </c>
      <c r="I72" s="106"/>
      <c r="J72"/>
    </row>
    <row r="73" spans="1:13" ht="6" customHeight="1">
      <c r="A73" s="44"/>
      <c r="B73" s="52"/>
      <c r="C73" s="52"/>
      <c r="D73" s="52"/>
      <c r="E73" s="52"/>
      <c r="F73" s="52"/>
      <c r="G73" s="52"/>
      <c r="H73" s="52"/>
      <c r="I73" s="106"/>
      <c r="J73"/>
    </row>
    <row r="74" spans="1:13" ht="14.1" customHeight="1">
      <c r="A74" s="44" t="s">
        <v>10</v>
      </c>
      <c r="B74" s="52">
        <v>363293</v>
      </c>
      <c r="C74" s="52">
        <v>380704</v>
      </c>
      <c r="D74" s="52">
        <v>358009.42</v>
      </c>
      <c r="E74" s="52">
        <v>342075.24</v>
      </c>
      <c r="F74" s="52">
        <v>324847</v>
      </c>
      <c r="G74" s="52"/>
      <c r="H74" s="52">
        <v>32309459</v>
      </c>
      <c r="I74" s="106"/>
      <c r="J74"/>
    </row>
    <row r="75" spans="1:13" ht="14.1" customHeight="1">
      <c r="A75" s="71" t="s">
        <v>3</v>
      </c>
      <c r="B75" s="52">
        <v>339736</v>
      </c>
      <c r="C75" s="52">
        <v>353854</v>
      </c>
      <c r="D75" s="52">
        <v>334649.65999999997</v>
      </c>
      <c r="E75" s="52">
        <v>316570.23</v>
      </c>
      <c r="F75" s="52">
        <v>298751</v>
      </c>
      <c r="G75" s="52"/>
      <c r="H75" s="52">
        <v>16912993</v>
      </c>
      <c r="I75" s="106"/>
      <c r="J75"/>
    </row>
    <row r="76" spans="1:13" ht="14.1" customHeight="1">
      <c r="A76" s="71" t="s">
        <v>4</v>
      </c>
      <c r="B76" s="52">
        <v>23557</v>
      </c>
      <c r="C76" s="52">
        <v>26850</v>
      </c>
      <c r="D76" s="52">
        <v>23359.759999999998</v>
      </c>
      <c r="E76" s="52">
        <v>25505.01</v>
      </c>
      <c r="F76" s="52">
        <v>26096</v>
      </c>
      <c r="G76" s="52"/>
      <c r="H76" s="52">
        <v>15396466</v>
      </c>
      <c r="I76" s="106"/>
      <c r="J76"/>
    </row>
    <row r="77" spans="1:13" ht="6" customHeight="1">
      <c r="A77" s="44"/>
      <c r="B77" s="52"/>
      <c r="C77" s="52"/>
      <c r="D77" s="52"/>
      <c r="E77" s="52"/>
      <c r="F77" s="52"/>
      <c r="G77" s="52"/>
      <c r="H77" s="52"/>
      <c r="I77" s="106"/>
      <c r="J77"/>
    </row>
    <row r="78" spans="1:13" ht="14.1" customHeight="1">
      <c r="A78" s="44" t="s">
        <v>29</v>
      </c>
      <c r="B78" s="72">
        <v>64.22</v>
      </c>
      <c r="C78" s="72">
        <v>62.91</v>
      </c>
      <c r="D78" s="72">
        <v>63.426900000000003</v>
      </c>
      <c r="E78" s="72">
        <v>58.052599999999998</v>
      </c>
      <c r="F78" s="72">
        <v>59.9</v>
      </c>
      <c r="G78" s="72"/>
      <c r="H78" s="72">
        <v>36.81</v>
      </c>
      <c r="I78" s="106"/>
      <c r="J78"/>
    </row>
    <row r="79" spans="1:13" ht="6" customHeight="1">
      <c r="A79" s="44"/>
      <c r="B79" s="72"/>
      <c r="C79" s="72"/>
      <c r="D79" s="72"/>
      <c r="E79" s="72"/>
      <c r="F79" s="72"/>
      <c r="G79" s="72"/>
      <c r="H79" s="72"/>
      <c r="I79" s="106"/>
      <c r="J79"/>
    </row>
    <row r="80" spans="1:13" ht="14.1" customHeight="1">
      <c r="A80" s="44" t="s">
        <v>30</v>
      </c>
      <c r="B80" s="72">
        <v>65.319999999999993</v>
      </c>
      <c r="C80" s="72">
        <v>64.56</v>
      </c>
      <c r="D80" s="72">
        <v>64.007599999999996</v>
      </c>
      <c r="E80" s="72">
        <v>58.301600000000001</v>
      </c>
      <c r="F80" s="72">
        <v>60.52</v>
      </c>
      <c r="G80" s="72"/>
      <c r="H80" s="72">
        <v>39.32</v>
      </c>
      <c r="I80" s="106"/>
      <c r="J80"/>
    </row>
    <row r="81" spans="1:16" ht="6" customHeight="1">
      <c r="A81" s="44"/>
      <c r="B81" s="72"/>
      <c r="C81" s="72"/>
      <c r="D81" s="72"/>
      <c r="E81" s="72"/>
      <c r="F81" s="72"/>
      <c r="G81" s="72"/>
      <c r="H81" s="72"/>
      <c r="I81" s="106"/>
      <c r="J81"/>
    </row>
    <row r="82" spans="1:16" ht="14.1" customHeight="1">
      <c r="A82" s="44" t="s">
        <v>11</v>
      </c>
      <c r="B82" s="72">
        <v>3</v>
      </c>
      <c r="C82" s="72">
        <v>3.0480499999999999</v>
      </c>
      <c r="D82" s="72">
        <v>3.06399</v>
      </c>
      <c r="E82" s="72">
        <v>2.9684200000000001</v>
      </c>
      <c r="F82" s="72">
        <v>2.97</v>
      </c>
      <c r="G82" s="72"/>
      <c r="H82" s="72">
        <v>5.0999999999999996</v>
      </c>
      <c r="I82" s="106"/>
      <c r="J82"/>
    </row>
    <row r="83" spans="1:16" ht="6" customHeight="1">
      <c r="A83" s="44"/>
      <c r="B83" s="52"/>
      <c r="C83" s="52"/>
      <c r="D83" s="52"/>
      <c r="E83" s="52"/>
      <c r="F83" s="52"/>
      <c r="G83" s="52"/>
      <c r="H83" s="52"/>
      <c r="I83" s="106"/>
      <c r="J83"/>
    </row>
    <row r="84" spans="1:16" ht="14.1" customHeight="1">
      <c r="A84" s="44" t="s">
        <v>31</v>
      </c>
      <c r="B84" s="52">
        <v>55</v>
      </c>
      <c r="C84" s="52">
        <v>56</v>
      </c>
      <c r="D84" s="52">
        <v>56.48</v>
      </c>
      <c r="E84" s="74">
        <v>55.29</v>
      </c>
      <c r="F84" s="74">
        <v>57.083333333333336</v>
      </c>
      <c r="G84" s="74"/>
      <c r="H84" s="74">
        <v>5669.083333333333</v>
      </c>
      <c r="I84" s="106"/>
      <c r="J84"/>
    </row>
    <row r="85" spans="1:16" ht="14.1" customHeight="1">
      <c r="A85" s="26"/>
      <c r="B85" s="26"/>
      <c r="C85" s="26"/>
      <c r="D85" s="26"/>
      <c r="E85" s="26"/>
      <c r="F85" s="26"/>
      <c r="G85" s="26"/>
      <c r="H85" s="26"/>
      <c r="J85"/>
    </row>
    <row r="86" spans="1:16" ht="14.1" customHeight="1">
      <c r="A86" s="51" t="s">
        <v>361</v>
      </c>
      <c r="B86" s="51"/>
      <c r="C86" s="51"/>
      <c r="D86" s="51"/>
      <c r="E86" s="51"/>
      <c r="F86" s="51"/>
      <c r="G86" s="51"/>
      <c r="H86" s="51"/>
    </row>
    <row r="87" spans="1:16" ht="14.1" customHeight="1">
      <c r="A87" s="13"/>
      <c r="B87" s="61"/>
      <c r="C87" s="52"/>
      <c r="D87" s="52"/>
      <c r="E87" s="52"/>
    </row>
    <row r="88" spans="1:16" ht="14.1" customHeight="1">
      <c r="A88" s="13"/>
      <c r="B88" s="61"/>
      <c r="C88" s="52"/>
      <c r="D88" s="52"/>
      <c r="E88" s="52"/>
    </row>
    <row r="89" spans="1:16" ht="14.1" customHeight="1">
      <c r="A89" s="269" t="s">
        <v>457</v>
      </c>
      <c r="B89" s="269"/>
      <c r="C89" s="269"/>
      <c r="D89" s="269"/>
      <c r="E89" s="269"/>
      <c r="F89" s="269"/>
      <c r="G89" s="269"/>
      <c r="H89" s="269"/>
    </row>
    <row r="90" spans="1:16" ht="14.1" customHeight="1">
      <c r="A90" s="269"/>
      <c r="B90" s="269"/>
      <c r="C90" s="269"/>
      <c r="D90" s="269"/>
      <c r="E90" s="269"/>
      <c r="F90" s="269"/>
      <c r="G90" s="269"/>
      <c r="H90" s="269"/>
    </row>
    <row r="91" spans="1:16" ht="14.1" customHeight="1">
      <c r="A91" s="269"/>
      <c r="B91" s="269"/>
      <c r="C91" s="269"/>
      <c r="D91" s="269"/>
      <c r="E91" s="269"/>
      <c r="F91" s="269"/>
      <c r="G91" s="269"/>
      <c r="H91" s="269"/>
    </row>
    <row r="92" spans="1:16" ht="14.1" customHeight="1"/>
    <row r="93" spans="1:16" ht="14.1" customHeight="1"/>
    <row r="94" spans="1:16">
      <c r="A94" s="9"/>
      <c r="B94" s="9"/>
      <c r="C94" s="9"/>
      <c r="D94" s="9"/>
      <c r="E94" s="9"/>
      <c r="F94" s="9"/>
      <c r="G94" s="9"/>
      <c r="H94" s="9"/>
      <c r="J94" s="234" t="s">
        <v>70</v>
      </c>
      <c r="K94" s="219"/>
      <c r="L94" s="219"/>
      <c r="M94" s="219"/>
      <c r="N94" s="219"/>
      <c r="O94" s="219"/>
      <c r="P94" s="220"/>
    </row>
    <row r="95" spans="1:16">
      <c r="A95" s="9"/>
      <c r="B95" s="9"/>
      <c r="C95" s="9"/>
      <c r="D95" s="9"/>
      <c r="E95" s="9"/>
      <c r="F95" s="9"/>
      <c r="G95" s="9"/>
      <c r="H95" s="9"/>
      <c r="J95" s="232" t="s">
        <v>10</v>
      </c>
      <c r="K95" s="37"/>
      <c r="L95" s="37"/>
      <c r="M95" s="37"/>
      <c r="N95" s="37"/>
      <c r="O95" s="37"/>
      <c r="P95" s="221"/>
    </row>
    <row r="96" spans="1:16">
      <c r="A96" s="9"/>
      <c r="B96" s="9"/>
      <c r="C96" s="9"/>
      <c r="D96" s="9"/>
      <c r="E96" s="9"/>
      <c r="F96" s="9"/>
      <c r="G96" s="9"/>
      <c r="H96" s="9"/>
      <c r="J96" s="233"/>
      <c r="K96" s="37" t="s">
        <v>48</v>
      </c>
      <c r="L96" s="37" t="s">
        <v>51</v>
      </c>
      <c r="M96" s="37" t="s">
        <v>71</v>
      </c>
      <c r="N96" s="37" t="s">
        <v>101</v>
      </c>
      <c r="O96" s="37" t="s">
        <v>138</v>
      </c>
      <c r="P96" s="221" t="s">
        <v>399</v>
      </c>
    </row>
    <row r="97" spans="1:16">
      <c r="A97" s="9"/>
      <c r="B97" s="9"/>
      <c r="C97" s="9"/>
      <c r="D97" s="9"/>
      <c r="E97" s="9"/>
      <c r="F97" s="9"/>
      <c r="G97" s="9"/>
      <c r="H97" s="9"/>
      <c r="J97" s="127" t="s">
        <v>3</v>
      </c>
      <c r="K97" s="72">
        <v>9.2997002268585316</v>
      </c>
      <c r="L97" s="72">
        <v>1.5413612566696822</v>
      </c>
      <c r="M97" s="72">
        <v>4.1555796265335454</v>
      </c>
      <c r="N97" s="72">
        <v>-5.4271931361522086</v>
      </c>
      <c r="O97" s="72">
        <v>-5.4024946566507808</v>
      </c>
      <c r="P97" s="128">
        <v>-5.628839452149359</v>
      </c>
    </row>
    <row r="98" spans="1:16">
      <c r="A98" s="9"/>
      <c r="B98" s="9"/>
      <c r="C98" s="9"/>
      <c r="D98" s="9"/>
      <c r="E98" s="9"/>
      <c r="F98" s="9"/>
      <c r="G98" s="9"/>
      <c r="H98" s="9"/>
      <c r="J98" s="129" t="s">
        <v>4</v>
      </c>
      <c r="K98" s="130">
        <v>6.3856835383105714</v>
      </c>
      <c r="L98" s="130">
        <v>1.2939847532278614</v>
      </c>
      <c r="M98" s="130">
        <v>13.978859786899855</v>
      </c>
      <c r="N98" s="130">
        <v>-12.999031657355687</v>
      </c>
      <c r="O98" s="130">
        <v>9.1835275704887476</v>
      </c>
      <c r="P98" s="131">
        <v>2.3171525908047164</v>
      </c>
    </row>
    <row r="99" spans="1:16">
      <c r="A99" s="9"/>
      <c r="B99" s="9"/>
      <c r="C99" s="9"/>
      <c r="D99" s="9"/>
      <c r="E99" s="9"/>
      <c r="F99" s="9"/>
      <c r="G99" s="9"/>
      <c r="H99" s="9"/>
    </row>
    <row r="100" spans="1:16">
      <c r="A100" s="9"/>
      <c r="B100" s="9"/>
      <c r="C100" s="9"/>
      <c r="D100" s="9"/>
      <c r="E100" s="9"/>
      <c r="F100" s="9"/>
      <c r="G100" s="9"/>
      <c r="H100" s="9"/>
      <c r="I100" s="44"/>
      <c r="J100" s="238"/>
      <c r="K100" s="238"/>
      <c r="L100" s="238"/>
      <c r="M100" s="238"/>
      <c r="N100" s="238"/>
      <c r="O100" s="238"/>
      <c r="P100" s="238"/>
    </row>
    <row r="101" spans="1:16">
      <c r="A101" s="9"/>
      <c r="B101" s="9"/>
      <c r="C101" s="9"/>
      <c r="D101" s="9"/>
      <c r="E101" s="9"/>
      <c r="F101" s="9"/>
      <c r="G101" s="9"/>
      <c r="H101" s="9"/>
      <c r="J101" s="239"/>
      <c r="K101" s="240"/>
      <c r="L101" s="240"/>
      <c r="M101" s="240"/>
      <c r="N101" s="240"/>
      <c r="O101" s="240"/>
      <c r="P101" s="240"/>
    </row>
    <row r="102" spans="1:16">
      <c r="A102" s="9"/>
      <c r="B102" s="9"/>
      <c r="C102" s="9"/>
      <c r="D102" s="9"/>
      <c r="E102" s="9"/>
      <c r="F102" s="9"/>
      <c r="G102" s="9"/>
      <c r="H102" s="9"/>
      <c r="I102" s="71"/>
      <c r="J102" s="241"/>
      <c r="K102" s="240"/>
      <c r="L102" s="240"/>
      <c r="M102" s="240"/>
      <c r="N102" s="240"/>
      <c r="O102" s="240"/>
      <c r="P102" s="240"/>
    </row>
    <row r="103" spans="1:16">
      <c r="A103" s="9"/>
      <c r="B103" s="9"/>
      <c r="C103" s="9"/>
      <c r="D103" s="9"/>
      <c r="E103" s="9"/>
      <c r="F103" s="9"/>
      <c r="G103" s="9"/>
      <c r="H103" s="9"/>
      <c r="I103" s="71"/>
      <c r="J103" s="241"/>
      <c r="K103" s="240"/>
      <c r="L103" s="240"/>
      <c r="M103" s="240"/>
      <c r="N103" s="240"/>
      <c r="O103" s="240"/>
      <c r="P103" s="240"/>
    </row>
    <row r="104" spans="1:16">
      <c r="A104" s="9"/>
      <c r="B104" s="9"/>
      <c r="C104" s="9"/>
      <c r="D104" s="9"/>
      <c r="E104" s="9"/>
      <c r="F104" s="9"/>
      <c r="G104" s="9"/>
      <c r="H104" s="9"/>
    </row>
    <row r="105" spans="1:16">
      <c r="A105" s="9"/>
      <c r="B105" s="9"/>
      <c r="C105" s="9"/>
      <c r="D105" s="9"/>
      <c r="E105" s="9"/>
      <c r="F105" s="9"/>
      <c r="G105" s="9"/>
      <c r="H105" s="9"/>
    </row>
    <row r="106" spans="1:16">
      <c r="A106" s="9"/>
      <c r="B106" s="9"/>
      <c r="C106" s="9"/>
      <c r="D106" s="9"/>
      <c r="E106" s="9"/>
      <c r="F106" s="9"/>
      <c r="G106" s="9"/>
      <c r="H106" s="9"/>
    </row>
    <row r="107" spans="1:16">
      <c r="A107" s="9"/>
      <c r="B107" s="9"/>
      <c r="C107" s="9"/>
      <c r="D107" s="9"/>
      <c r="E107" s="9"/>
      <c r="F107" s="9"/>
      <c r="G107" s="9"/>
      <c r="H107" s="9"/>
    </row>
    <row r="108" spans="1:16">
      <c r="A108" s="9"/>
      <c r="B108" s="9"/>
      <c r="C108" s="9"/>
      <c r="D108" s="9"/>
      <c r="E108" s="9"/>
      <c r="F108" s="9"/>
      <c r="G108" s="9"/>
      <c r="H108" s="9"/>
    </row>
    <row r="109" spans="1:16">
      <c r="A109" s="9"/>
      <c r="B109" s="9"/>
      <c r="C109" s="9"/>
      <c r="D109" s="9"/>
      <c r="E109" s="9"/>
      <c r="F109" s="9"/>
      <c r="G109" s="9"/>
      <c r="H109" s="9"/>
    </row>
    <row r="110" spans="1:16">
      <c r="A110" s="9"/>
      <c r="B110" s="9"/>
      <c r="C110" s="9"/>
      <c r="D110" s="9"/>
      <c r="E110" s="9"/>
      <c r="F110" s="9"/>
      <c r="G110" s="9"/>
      <c r="H110" s="9"/>
    </row>
    <row r="111" spans="1:16">
      <c r="A111" s="9"/>
      <c r="B111" s="9"/>
      <c r="C111" s="9"/>
      <c r="D111" s="9"/>
      <c r="E111" s="9"/>
      <c r="F111" s="9"/>
      <c r="G111" s="9"/>
      <c r="H111" s="9"/>
    </row>
    <row r="112" spans="1:16">
      <c r="A112" s="9"/>
      <c r="B112" s="9"/>
      <c r="C112" s="9"/>
      <c r="D112" s="9"/>
      <c r="E112" s="9"/>
      <c r="F112" s="9"/>
      <c r="G112" s="9"/>
      <c r="H112" s="9"/>
    </row>
    <row r="113" spans="1:5">
      <c r="A113" s="73"/>
      <c r="B113" s="61"/>
      <c r="C113" s="61"/>
      <c r="D113" s="61"/>
      <c r="E113" s="61"/>
    </row>
  </sheetData>
  <mergeCells count="6">
    <mergeCell ref="I4:M4"/>
    <mergeCell ref="A90:H90"/>
    <mergeCell ref="A33:H33"/>
    <mergeCell ref="A91:H91"/>
    <mergeCell ref="A34:H34"/>
    <mergeCell ref="A89:H89"/>
  </mergeCells>
  <phoneticPr fontId="3" type="noConversion"/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zoomScaleNormal="100" workbookViewId="0"/>
  </sheetViews>
  <sheetFormatPr baseColWidth="10" defaultRowHeight="12.75"/>
  <cols>
    <col min="1" max="1" width="29.28515625" style="3" customWidth="1"/>
    <col min="2" max="2" width="7.28515625" style="3" customWidth="1"/>
    <col min="3" max="6" width="9.7109375" style="3" customWidth="1"/>
    <col min="7" max="7" width="5" style="3" customWidth="1"/>
    <col min="8" max="8" width="11.7109375" style="3" customWidth="1"/>
    <col min="9" max="16384" width="11.42578125" style="3"/>
  </cols>
  <sheetData>
    <row r="1" spans="1:19" ht="13.5" thickBot="1">
      <c r="A1" s="1" t="s">
        <v>194</v>
      </c>
      <c r="B1" s="2"/>
      <c r="C1" s="2"/>
      <c r="D1" s="2"/>
      <c r="E1" s="2"/>
      <c r="F1" s="2"/>
      <c r="G1" s="2"/>
      <c r="H1" s="2"/>
    </row>
    <row r="2" spans="1:19" ht="14.25">
      <c r="K2" s="263" t="s">
        <v>470</v>
      </c>
    </row>
    <row r="3" spans="1:19" s="9" customFormat="1" ht="14.1" customHeight="1">
      <c r="A3" s="39" t="s">
        <v>135</v>
      </c>
      <c r="B3" s="3"/>
      <c r="C3" s="3"/>
      <c r="D3" s="3"/>
      <c r="E3" s="3"/>
      <c r="K3" s="75"/>
      <c r="L3" s="76"/>
      <c r="M3" s="75"/>
      <c r="N3" s="77"/>
      <c r="O3" s="76"/>
      <c r="P3" s="76"/>
      <c r="Q3" s="78"/>
      <c r="R3" s="76"/>
      <c r="S3" s="77"/>
    </row>
    <row r="4" spans="1:19" ht="14.1" customHeight="1">
      <c r="A4" s="55"/>
      <c r="B4" s="56"/>
      <c r="C4" s="56"/>
      <c r="D4" s="56"/>
      <c r="E4" s="56"/>
      <c r="F4" s="55"/>
      <c r="G4" s="55"/>
      <c r="H4" s="55"/>
      <c r="K4" s="76"/>
      <c r="L4" s="76"/>
      <c r="M4" s="76"/>
      <c r="N4" s="77"/>
      <c r="O4" s="76"/>
      <c r="P4" s="76"/>
      <c r="Q4" s="76"/>
      <c r="R4" s="76"/>
      <c r="S4" s="76"/>
    </row>
    <row r="5" spans="1:19" ht="14.1" customHeight="1">
      <c r="A5" s="41"/>
      <c r="B5" s="42" t="s">
        <v>13</v>
      </c>
      <c r="C5" s="42"/>
      <c r="D5" s="42"/>
      <c r="E5" s="42"/>
      <c r="F5" s="42"/>
      <c r="G5" s="42"/>
      <c r="H5" s="69" t="s">
        <v>14</v>
      </c>
      <c r="K5" s="79"/>
      <c r="L5" s="79"/>
      <c r="M5" s="80"/>
      <c r="N5" s="81"/>
      <c r="O5" s="80"/>
      <c r="P5" s="80"/>
      <c r="Q5" s="80"/>
      <c r="R5" s="76"/>
      <c r="S5" s="79"/>
    </row>
    <row r="6" spans="1:19" ht="14.1" customHeight="1">
      <c r="A6" s="10"/>
      <c r="B6" s="11">
        <v>2010</v>
      </c>
      <c r="C6" s="11">
        <v>2011</v>
      </c>
      <c r="D6" s="11">
        <v>2012</v>
      </c>
      <c r="E6" s="11">
        <v>2013</v>
      </c>
      <c r="F6" s="11">
        <v>2014</v>
      </c>
      <c r="G6" s="57"/>
      <c r="H6" s="11">
        <v>2014</v>
      </c>
      <c r="J6" s="136"/>
      <c r="K6" s="70"/>
      <c r="L6" s="79"/>
      <c r="M6" s="82"/>
      <c r="N6" s="83"/>
      <c r="O6" s="84"/>
      <c r="P6" s="80"/>
      <c r="Q6" s="80"/>
      <c r="R6" s="70"/>
      <c r="S6" s="79"/>
    </row>
    <row r="7" spans="1:19" ht="14.1" customHeight="1">
      <c r="A7" s="13"/>
      <c r="B7" s="61"/>
      <c r="C7" s="61"/>
      <c r="K7" s="70"/>
      <c r="L7" s="70"/>
      <c r="M7" s="82"/>
      <c r="N7" s="83"/>
      <c r="O7" s="84"/>
      <c r="P7" s="80"/>
      <c r="Q7" s="80"/>
      <c r="R7" s="70"/>
      <c r="S7" s="79"/>
    </row>
    <row r="8" spans="1:19" ht="14.1" customHeight="1">
      <c r="A8" s="44" t="s">
        <v>28</v>
      </c>
      <c r="B8" s="52">
        <v>143</v>
      </c>
      <c r="C8" s="52">
        <v>173.24</v>
      </c>
      <c r="D8" s="52">
        <v>198.25</v>
      </c>
      <c r="E8" s="52">
        <v>234.23</v>
      </c>
      <c r="F8" s="52">
        <v>268.76</v>
      </c>
      <c r="G8" s="52"/>
      <c r="H8" s="52">
        <v>120716.36</v>
      </c>
      <c r="I8" s="106"/>
      <c r="J8" s="158"/>
      <c r="K8" s="70"/>
      <c r="L8" s="70"/>
      <c r="M8" s="82"/>
      <c r="N8" s="83"/>
      <c r="O8" s="84"/>
      <c r="P8" s="80"/>
      <c r="Q8" s="80"/>
      <c r="R8" s="70"/>
      <c r="S8" s="79"/>
    </row>
    <row r="9" spans="1:19" ht="6" customHeight="1">
      <c r="A9" s="44"/>
      <c r="B9" s="52"/>
      <c r="C9" s="52"/>
      <c r="D9" s="52"/>
      <c r="E9" s="52"/>
      <c r="F9" s="52"/>
      <c r="G9" s="52"/>
      <c r="H9" s="52"/>
      <c r="I9" s="106"/>
      <c r="J9" s="158"/>
      <c r="K9" s="70"/>
      <c r="L9" s="70"/>
      <c r="M9" s="82"/>
      <c r="N9" s="83"/>
      <c r="O9" s="84"/>
      <c r="P9" s="80"/>
      <c r="Q9" s="80"/>
      <c r="R9" s="70"/>
      <c r="S9" s="79"/>
    </row>
    <row r="10" spans="1:19" ht="14.1" customHeight="1">
      <c r="A10" s="44" t="s">
        <v>2</v>
      </c>
      <c r="B10" s="52">
        <v>678</v>
      </c>
      <c r="C10" s="52">
        <v>819</v>
      </c>
      <c r="D10" s="52">
        <v>886.75</v>
      </c>
      <c r="E10" s="52">
        <v>1040.1500000000001</v>
      </c>
      <c r="F10" s="52">
        <v>1181.52</v>
      </c>
      <c r="G10" s="52"/>
      <c r="H10" s="52">
        <v>450072.69</v>
      </c>
      <c r="I10" s="106"/>
      <c r="J10" s="158"/>
      <c r="K10" s="70"/>
      <c r="L10" s="70"/>
      <c r="M10" s="82"/>
      <c r="N10" s="83"/>
      <c r="O10" s="84"/>
      <c r="P10" s="82"/>
      <c r="Q10" s="82"/>
      <c r="R10" s="70"/>
      <c r="S10" s="70"/>
    </row>
    <row r="11" spans="1:19" ht="6" customHeight="1">
      <c r="A11" s="44"/>
      <c r="B11" s="52"/>
      <c r="C11" s="52"/>
      <c r="D11" s="52"/>
      <c r="E11" s="52"/>
      <c r="F11" s="52"/>
      <c r="G11" s="52"/>
      <c r="H11" s="52"/>
      <c r="I11" s="106"/>
      <c r="J11" s="158"/>
      <c r="K11" s="70"/>
      <c r="L11" s="70"/>
      <c r="M11" s="82"/>
      <c r="N11" s="83"/>
      <c r="O11" s="84"/>
      <c r="P11" s="80"/>
      <c r="Q11" s="80"/>
      <c r="R11" s="70"/>
      <c r="S11" s="79"/>
    </row>
    <row r="12" spans="1:19" ht="14.1" customHeight="1">
      <c r="A12" s="44" t="s">
        <v>24</v>
      </c>
      <c r="B12" s="52">
        <v>15185</v>
      </c>
      <c r="C12" s="52">
        <v>18643</v>
      </c>
      <c r="D12" s="52">
        <v>23372.62</v>
      </c>
      <c r="E12" s="52">
        <v>27190.54</v>
      </c>
      <c r="F12" s="52">
        <v>35448.730000000003</v>
      </c>
      <c r="G12" s="52"/>
      <c r="H12" s="52">
        <v>9677060.0999999996</v>
      </c>
      <c r="I12" s="106"/>
      <c r="J12" s="158"/>
      <c r="M12" s="82"/>
      <c r="N12" s="83"/>
      <c r="O12" s="84"/>
      <c r="P12" s="80"/>
      <c r="Q12" s="80"/>
      <c r="R12" s="70"/>
      <c r="S12" s="79"/>
    </row>
    <row r="13" spans="1:19" ht="14.1" customHeight="1">
      <c r="A13" s="71" t="s">
        <v>3</v>
      </c>
      <c r="B13" s="52">
        <v>14874</v>
      </c>
      <c r="C13" s="52">
        <v>18170</v>
      </c>
      <c r="D13" s="52">
        <v>22291.86</v>
      </c>
      <c r="E13" s="52">
        <v>25902.1</v>
      </c>
      <c r="F13" s="52">
        <v>31789.39</v>
      </c>
      <c r="G13" s="52"/>
      <c r="H13" s="52">
        <v>3284245.48</v>
      </c>
      <c r="I13" s="106"/>
      <c r="J13" s="158"/>
      <c r="M13" s="82"/>
      <c r="N13" s="83"/>
      <c r="O13" s="84"/>
      <c r="P13" s="80"/>
      <c r="Q13" s="80"/>
      <c r="R13" s="70"/>
      <c r="S13" s="79"/>
    </row>
    <row r="14" spans="1:19" ht="14.1" customHeight="1">
      <c r="A14" s="71" t="s">
        <v>4</v>
      </c>
      <c r="B14" s="52">
        <v>311</v>
      </c>
      <c r="C14" s="52">
        <v>473</v>
      </c>
      <c r="D14" s="52">
        <v>1080.76</v>
      </c>
      <c r="E14" s="52">
        <v>1288.44</v>
      </c>
      <c r="F14" s="52">
        <v>3659.34</v>
      </c>
      <c r="G14" s="52"/>
      <c r="H14" s="52">
        <v>6392814.6100000003</v>
      </c>
      <c r="I14" s="106"/>
      <c r="J14" s="158"/>
      <c r="M14" s="82"/>
      <c r="N14" s="83"/>
      <c r="O14" s="84"/>
      <c r="P14" s="80"/>
      <c r="Q14" s="80"/>
      <c r="R14" s="70"/>
      <c r="S14" s="79"/>
    </row>
    <row r="15" spans="1:19" ht="6" customHeight="1">
      <c r="A15" s="44"/>
      <c r="B15" s="52"/>
      <c r="C15" s="52"/>
      <c r="D15" s="52"/>
      <c r="E15" s="52"/>
      <c r="F15" s="52"/>
      <c r="G15" s="52"/>
      <c r="H15" s="52"/>
      <c r="I15" s="106"/>
      <c r="J15" s="158"/>
      <c r="M15" s="82"/>
      <c r="N15" s="83"/>
      <c r="O15" s="84"/>
      <c r="P15" s="82"/>
      <c r="Q15" s="82"/>
      <c r="R15" s="70"/>
      <c r="S15" s="70"/>
    </row>
    <row r="16" spans="1:19" ht="14.1" customHeight="1">
      <c r="A16" s="44" t="s">
        <v>10</v>
      </c>
      <c r="B16" s="52">
        <v>41828</v>
      </c>
      <c r="C16" s="52">
        <v>51665</v>
      </c>
      <c r="D16" s="52">
        <v>61229.26</v>
      </c>
      <c r="E16" s="52">
        <v>71631.210000000006</v>
      </c>
      <c r="F16" s="52">
        <v>86929.5</v>
      </c>
      <c r="G16" s="52"/>
      <c r="H16" s="52">
        <v>66412731.759999998</v>
      </c>
      <c r="I16" s="106"/>
      <c r="J16" s="158"/>
      <c r="M16" s="82"/>
      <c r="N16" s="83"/>
      <c r="O16" s="84"/>
      <c r="P16" s="80"/>
      <c r="Q16" s="80"/>
      <c r="R16" s="70"/>
      <c r="S16" s="79"/>
    </row>
    <row r="17" spans="1:19" ht="14.1" customHeight="1">
      <c r="A17" s="71" t="s">
        <v>3</v>
      </c>
      <c r="B17" s="52">
        <v>40356</v>
      </c>
      <c r="C17" s="52">
        <v>49048</v>
      </c>
      <c r="D17" s="52">
        <v>57887.37</v>
      </c>
      <c r="E17" s="52">
        <v>68203.56</v>
      </c>
      <c r="F17" s="52">
        <v>78324.84</v>
      </c>
      <c r="G17" s="52"/>
      <c r="H17" s="52">
        <v>15317495.1</v>
      </c>
      <c r="I17" s="106"/>
      <c r="J17" s="158"/>
      <c r="M17" s="82"/>
      <c r="N17" s="83"/>
      <c r="O17" s="84"/>
      <c r="P17" s="80"/>
      <c r="Q17" s="80"/>
      <c r="R17" s="70"/>
      <c r="S17" s="79"/>
    </row>
    <row r="18" spans="1:19" ht="14.1" customHeight="1">
      <c r="A18" s="71" t="s">
        <v>4</v>
      </c>
      <c r="B18" s="52">
        <v>1472</v>
      </c>
      <c r="C18" s="52">
        <v>2617</v>
      </c>
      <c r="D18" s="52">
        <v>3341.89</v>
      </c>
      <c r="E18" s="52">
        <v>3427.65</v>
      </c>
      <c r="F18" s="52">
        <v>8604.66</v>
      </c>
      <c r="G18" s="52"/>
      <c r="H18" s="52">
        <v>51095236.670000002</v>
      </c>
      <c r="I18" s="106"/>
      <c r="J18" s="243"/>
      <c r="M18" s="82"/>
      <c r="N18" s="83"/>
      <c r="O18" s="84"/>
      <c r="P18" s="80"/>
      <c r="Q18" s="80"/>
      <c r="R18" s="70"/>
      <c r="S18" s="79"/>
    </row>
    <row r="19" spans="1:19" ht="6" customHeight="1">
      <c r="A19" s="44"/>
      <c r="B19" s="52"/>
      <c r="C19" s="52"/>
      <c r="D19" s="52"/>
      <c r="E19" s="52"/>
      <c r="F19" s="52"/>
      <c r="G19" s="52"/>
      <c r="H19" s="52"/>
      <c r="I19" s="106"/>
      <c r="J19" s="158"/>
      <c r="M19" s="82"/>
      <c r="N19" s="83"/>
      <c r="O19" s="84"/>
      <c r="P19" s="80"/>
      <c r="Q19" s="80"/>
      <c r="R19" s="70"/>
      <c r="S19" s="79"/>
    </row>
    <row r="20" spans="1:19" ht="14.1" customHeight="1">
      <c r="A20" s="44" t="s">
        <v>32</v>
      </c>
      <c r="B20" s="72">
        <v>16.8</v>
      </c>
      <c r="C20" s="72">
        <v>17.2</v>
      </c>
      <c r="D20" s="72">
        <v>18.790400000000002</v>
      </c>
      <c r="E20" s="72">
        <v>18.708400000000001</v>
      </c>
      <c r="F20" s="72">
        <v>20.017700000000001</v>
      </c>
      <c r="G20" s="72"/>
      <c r="H20" s="72">
        <v>40.01</v>
      </c>
      <c r="I20" s="106"/>
      <c r="J20" s="158"/>
      <c r="M20" s="82"/>
      <c r="N20" s="83"/>
      <c r="O20" s="84"/>
      <c r="P20" s="82"/>
      <c r="Q20" s="82"/>
      <c r="R20" s="70"/>
      <c r="S20" s="70"/>
    </row>
    <row r="21" spans="1:19" ht="6" customHeight="1">
      <c r="A21" s="44"/>
      <c r="B21" s="72"/>
      <c r="C21" s="72"/>
      <c r="D21" s="72"/>
      <c r="E21" s="72"/>
      <c r="F21" s="72"/>
      <c r="G21" s="72"/>
      <c r="H21" s="72"/>
      <c r="I21" s="106"/>
      <c r="J21" s="158"/>
      <c r="M21" s="84"/>
      <c r="N21" s="83"/>
      <c r="O21" s="84"/>
      <c r="P21" s="80"/>
      <c r="Q21" s="80"/>
      <c r="R21" s="70"/>
      <c r="S21" s="79"/>
    </row>
    <row r="22" spans="1:19" ht="14.1" customHeight="1">
      <c r="A22" s="44" t="s">
        <v>84</v>
      </c>
      <c r="B22" s="72">
        <v>25.32</v>
      </c>
      <c r="C22" s="72">
        <v>24.73</v>
      </c>
      <c r="D22" s="72">
        <v>24.386399999999998</v>
      </c>
      <c r="E22" s="72">
        <v>25.079699999999999</v>
      </c>
      <c r="F22" s="72">
        <v>26.213100000000001</v>
      </c>
      <c r="G22" s="72"/>
      <c r="H22" s="72">
        <v>58.7913</v>
      </c>
      <c r="I22" s="106"/>
      <c r="J22" s="158"/>
      <c r="M22" s="84"/>
      <c r="N22" s="83"/>
      <c r="O22" s="84"/>
      <c r="P22" s="82"/>
      <c r="Q22" s="82"/>
      <c r="R22" s="70"/>
      <c r="S22" s="70"/>
    </row>
    <row r="23" spans="1:19" ht="6" customHeight="1">
      <c r="A23" s="44"/>
      <c r="B23" s="72"/>
      <c r="C23" s="72"/>
      <c r="D23" s="72"/>
      <c r="E23" s="72"/>
      <c r="F23" s="72"/>
      <c r="G23" s="72"/>
      <c r="H23" s="72"/>
      <c r="I23" s="106"/>
      <c r="J23" s="158"/>
      <c r="M23" s="70"/>
      <c r="N23" s="83"/>
      <c r="O23" s="70"/>
      <c r="P23" s="70"/>
      <c r="Q23" s="70"/>
      <c r="R23" s="70"/>
      <c r="S23" s="70"/>
    </row>
    <row r="24" spans="1:19" ht="14.1" customHeight="1">
      <c r="A24" s="44" t="s">
        <v>11</v>
      </c>
      <c r="B24" s="72">
        <v>2.75</v>
      </c>
      <c r="C24" s="72">
        <v>2.77</v>
      </c>
      <c r="D24" s="72">
        <v>2.6196999999999999</v>
      </c>
      <c r="E24" s="72">
        <v>2.63442</v>
      </c>
      <c r="F24" s="72">
        <v>2.4522599999999999</v>
      </c>
      <c r="G24" s="72"/>
      <c r="H24" s="72">
        <v>6.8628999999999998</v>
      </c>
      <c r="I24" s="106"/>
      <c r="J24" s="158"/>
      <c r="M24" s="70"/>
      <c r="N24" s="83"/>
      <c r="O24" s="70"/>
      <c r="P24" s="82"/>
      <c r="Q24" s="82"/>
      <c r="R24" s="70"/>
      <c r="S24" s="70"/>
    </row>
    <row r="25" spans="1:19" ht="6" customHeight="1">
      <c r="A25" s="44"/>
      <c r="B25" s="52"/>
      <c r="C25" s="52"/>
      <c r="D25" s="52"/>
      <c r="E25" s="52"/>
      <c r="F25" s="52"/>
      <c r="G25" s="52"/>
      <c r="H25" s="52"/>
      <c r="I25" s="106"/>
      <c r="J25" s="158"/>
      <c r="K25" s="82"/>
      <c r="L25" s="82"/>
      <c r="M25" s="82"/>
      <c r="N25" s="80"/>
      <c r="O25" s="82"/>
      <c r="P25" s="80"/>
      <c r="Q25" s="80"/>
      <c r="R25" s="70"/>
      <c r="S25" s="80"/>
    </row>
    <row r="26" spans="1:19" ht="14.1" customHeight="1">
      <c r="A26" s="44" t="s">
        <v>31</v>
      </c>
      <c r="B26" s="52">
        <v>50</v>
      </c>
      <c r="C26" s="52">
        <v>59.63</v>
      </c>
      <c r="D26" s="52">
        <v>59.88</v>
      </c>
      <c r="E26" s="52">
        <v>82.79</v>
      </c>
      <c r="F26" s="52">
        <v>99.76</v>
      </c>
      <c r="G26" s="52"/>
      <c r="H26" s="52">
        <v>23905.919999999998</v>
      </c>
      <c r="I26" s="106"/>
      <c r="J26" s="158"/>
    </row>
    <row r="27" spans="1:19" ht="14.1" customHeight="1">
      <c r="A27" s="26"/>
      <c r="B27" s="26"/>
      <c r="C27" s="26"/>
      <c r="D27" s="26"/>
      <c r="E27" s="26"/>
      <c r="F27" s="26"/>
      <c r="G27" s="26"/>
      <c r="H27" s="26"/>
    </row>
    <row r="28" spans="1:19" ht="14.1" customHeight="1">
      <c r="A28" s="51" t="s">
        <v>362</v>
      </c>
      <c r="B28" s="51"/>
      <c r="C28" s="51"/>
      <c r="D28" s="51"/>
      <c r="E28" s="51"/>
      <c r="F28" s="51"/>
      <c r="G28" s="51"/>
      <c r="H28" s="51"/>
    </row>
    <row r="29" spans="1:19" ht="14.1" customHeight="1">
      <c r="A29" s="85"/>
      <c r="B29" s="61"/>
      <c r="C29" s="52"/>
      <c r="D29" s="52"/>
      <c r="E29" s="52"/>
      <c r="K29" s="54"/>
      <c r="L29" s="54"/>
      <c r="M29" s="54"/>
      <c r="N29" s="54"/>
      <c r="O29" s="54"/>
    </row>
    <row r="30" spans="1:19" ht="14.1" customHeight="1">
      <c r="K30" s="54"/>
      <c r="L30" s="54"/>
      <c r="M30" s="54"/>
      <c r="N30" s="54"/>
      <c r="O30" s="54"/>
    </row>
    <row r="31" spans="1:19" ht="14.1" customHeight="1"/>
    <row r="32" spans="1:19" ht="14.1" customHeight="1">
      <c r="A32" s="269" t="s">
        <v>458</v>
      </c>
      <c r="B32" s="269"/>
      <c r="C32" s="269"/>
      <c r="D32" s="269"/>
      <c r="E32" s="269"/>
      <c r="F32" s="269"/>
      <c r="G32" s="269"/>
      <c r="H32" s="269"/>
    </row>
    <row r="33" spans="1:16" ht="15">
      <c r="A33" s="269"/>
      <c r="B33" s="269"/>
      <c r="C33" s="269"/>
      <c r="D33" s="269"/>
      <c r="E33" s="269"/>
      <c r="F33" s="269"/>
      <c r="G33" s="269"/>
      <c r="H33" s="269"/>
      <c r="J33" s="132" t="s">
        <v>70</v>
      </c>
      <c r="K33" s="16"/>
      <c r="L33" s="16"/>
      <c r="M33" s="16"/>
      <c r="N33" s="16"/>
      <c r="O33" s="16"/>
      <c r="P33" s="120"/>
    </row>
    <row r="34" spans="1:16">
      <c r="J34" s="123"/>
      <c r="K34" s="6"/>
      <c r="L34" s="6"/>
      <c r="M34" s="6"/>
      <c r="N34" s="6"/>
      <c r="O34" s="6"/>
      <c r="P34" s="122"/>
    </row>
    <row r="35" spans="1:16">
      <c r="A35" s="9"/>
      <c r="B35" s="9"/>
      <c r="C35" s="9"/>
      <c r="D35" s="9"/>
      <c r="E35" s="9"/>
      <c r="F35" s="9"/>
      <c r="G35" s="9"/>
      <c r="H35" s="9"/>
      <c r="J35" s="121"/>
      <c r="K35" s="37" t="s">
        <v>47</v>
      </c>
      <c r="L35" s="37" t="s">
        <v>51</v>
      </c>
      <c r="M35" s="37" t="s">
        <v>71</v>
      </c>
      <c r="N35" s="37" t="s">
        <v>101</v>
      </c>
      <c r="O35" s="37" t="s">
        <v>138</v>
      </c>
      <c r="P35" s="221" t="s">
        <v>399</v>
      </c>
    </row>
    <row r="36" spans="1:16">
      <c r="A36" s="9"/>
      <c r="B36" s="9"/>
      <c r="C36" s="9"/>
      <c r="D36" s="9"/>
      <c r="E36" s="9"/>
      <c r="F36" s="9"/>
      <c r="G36" s="9"/>
      <c r="H36" s="9"/>
      <c r="I36" s="71"/>
      <c r="J36" s="127" t="s">
        <v>3</v>
      </c>
      <c r="K36" s="72">
        <v>7.9137120817662998</v>
      </c>
      <c r="L36" s="72">
        <v>44.384182998257991</v>
      </c>
      <c r="M36" s="72">
        <v>21.538309049459812</v>
      </c>
      <c r="N36" s="72">
        <v>18.021876529114333</v>
      </c>
      <c r="O36" s="72">
        <v>17.821141295588294</v>
      </c>
      <c r="P36" s="128">
        <v>14.839811880787446</v>
      </c>
    </row>
    <row r="37" spans="1:16">
      <c r="A37" s="9"/>
      <c r="B37" s="9"/>
      <c r="C37" s="9"/>
      <c r="D37" s="9"/>
      <c r="E37" s="9"/>
      <c r="F37" s="9"/>
      <c r="G37" s="9"/>
      <c r="H37" s="9"/>
      <c r="I37" s="44"/>
      <c r="J37" s="129" t="s">
        <v>4</v>
      </c>
      <c r="K37" s="130">
        <v>-52.378250322727069</v>
      </c>
      <c r="L37" s="130">
        <v>48.090021026368476</v>
      </c>
      <c r="M37" s="130">
        <v>77.785326086956516</v>
      </c>
      <c r="N37" s="130">
        <v>27.699273977837223</v>
      </c>
      <c r="O37" s="130">
        <v>2.5662125324292573</v>
      </c>
      <c r="P37" s="131">
        <v>151.03671611745656</v>
      </c>
    </row>
    <row r="38" spans="1:16">
      <c r="A38" s="9"/>
      <c r="B38" s="9"/>
      <c r="C38" s="9"/>
      <c r="D38" s="9"/>
      <c r="E38" s="9"/>
      <c r="F38" s="9"/>
      <c r="G38" s="9"/>
      <c r="H38" s="9"/>
      <c r="J38" s="45"/>
      <c r="K38" s="45"/>
      <c r="L38" s="45"/>
      <c r="M38" s="45"/>
      <c r="N38" s="45"/>
      <c r="O38" s="45"/>
    </row>
    <row r="39" spans="1:16">
      <c r="A39" s="9"/>
      <c r="B39" s="9"/>
      <c r="C39" s="9"/>
      <c r="D39" s="9"/>
      <c r="E39" s="9"/>
      <c r="F39" s="9"/>
      <c r="G39" s="9"/>
      <c r="H39" s="9"/>
      <c r="I39" s="71"/>
      <c r="J39" s="52"/>
      <c r="K39" s="238"/>
      <c r="L39" s="238"/>
      <c r="M39" s="238"/>
      <c r="N39" s="238"/>
      <c r="O39" s="238"/>
      <c r="P39" s="238"/>
    </row>
    <row r="40" spans="1:16">
      <c r="A40" s="9"/>
      <c r="B40" s="9"/>
      <c r="C40" s="9"/>
      <c r="D40" s="9"/>
      <c r="E40" s="9"/>
      <c r="F40" s="9"/>
      <c r="G40" s="9"/>
      <c r="H40" s="9"/>
      <c r="I40" s="71"/>
      <c r="J40" s="239"/>
      <c r="K40" s="240"/>
      <c r="L40" s="240"/>
      <c r="M40" s="240"/>
      <c r="N40" s="240"/>
      <c r="O40" s="240"/>
      <c r="P40" s="52"/>
    </row>
    <row r="41" spans="1:16">
      <c r="A41" s="9"/>
      <c r="B41" s="9"/>
      <c r="C41" s="9"/>
      <c r="D41" s="9"/>
      <c r="E41" s="9"/>
      <c r="F41" s="9"/>
      <c r="G41" s="9"/>
      <c r="H41" s="9"/>
      <c r="J41" s="241"/>
      <c r="K41" s="240"/>
      <c r="L41" s="240"/>
      <c r="M41" s="240"/>
      <c r="N41" s="240"/>
      <c r="O41" s="240"/>
    </row>
    <row r="42" spans="1:16">
      <c r="A42" s="9"/>
      <c r="B42" s="9"/>
      <c r="C42" s="9"/>
      <c r="D42" s="9"/>
      <c r="E42" s="9"/>
      <c r="F42" s="9"/>
      <c r="G42" s="9"/>
      <c r="H42" s="9"/>
      <c r="I42" s="44"/>
      <c r="J42" s="241"/>
      <c r="K42" s="240"/>
      <c r="L42" s="240"/>
      <c r="M42" s="240"/>
      <c r="N42" s="240"/>
      <c r="O42" s="240"/>
    </row>
    <row r="43" spans="1:16">
      <c r="A43" s="9"/>
      <c r="B43" s="9"/>
      <c r="C43" s="9"/>
      <c r="D43" s="9"/>
      <c r="E43" s="9"/>
      <c r="F43" s="9"/>
      <c r="G43" s="9"/>
      <c r="H43" s="9"/>
      <c r="J43" s="45"/>
      <c r="K43" s="45"/>
      <c r="L43" s="45"/>
      <c r="M43" s="45"/>
      <c r="N43" s="45"/>
    </row>
    <row r="44" spans="1:16">
      <c r="A44" s="9"/>
      <c r="B44" s="9"/>
      <c r="C44" s="9"/>
      <c r="D44" s="9"/>
      <c r="E44" s="9"/>
      <c r="F44" s="9"/>
      <c r="G44" s="9"/>
      <c r="H44" s="9"/>
      <c r="I44" s="71"/>
      <c r="J44" s="52"/>
      <c r="K44" s="52"/>
      <c r="L44" s="52"/>
      <c r="M44" s="52"/>
      <c r="N44" s="52"/>
    </row>
    <row r="45" spans="1:16">
      <c r="A45" s="9"/>
      <c r="B45" s="9"/>
      <c r="C45" s="9"/>
      <c r="D45" s="9"/>
      <c r="E45" s="9"/>
      <c r="F45" s="9"/>
      <c r="G45" s="9"/>
      <c r="H45" s="9"/>
      <c r="I45" s="71"/>
      <c r="J45" s="52"/>
      <c r="K45" s="52"/>
      <c r="L45" s="52"/>
      <c r="M45" s="52"/>
      <c r="N45" s="52"/>
    </row>
    <row r="46" spans="1:16">
      <c r="A46" s="9"/>
      <c r="B46" s="9"/>
      <c r="C46" s="9"/>
      <c r="D46" s="9"/>
      <c r="E46" s="9"/>
      <c r="F46" s="9"/>
      <c r="G46" s="9"/>
      <c r="H46" s="9"/>
    </row>
    <row r="47" spans="1:16">
      <c r="A47" s="9"/>
      <c r="B47" s="9"/>
      <c r="C47" s="9"/>
      <c r="D47" s="9"/>
      <c r="E47" s="9"/>
      <c r="F47" s="9"/>
      <c r="G47" s="9"/>
      <c r="H47" s="9"/>
    </row>
    <row r="48" spans="1:16">
      <c r="A48" s="9"/>
      <c r="B48" s="9"/>
      <c r="C48" s="9"/>
      <c r="D48" s="9"/>
      <c r="E48" s="9"/>
      <c r="F48" s="9"/>
      <c r="G48" s="9"/>
      <c r="H48" s="9"/>
    </row>
    <row r="49" spans="1:17">
      <c r="A49" s="9"/>
      <c r="B49" s="9"/>
      <c r="C49" s="9"/>
      <c r="D49" s="9"/>
      <c r="E49" s="9"/>
      <c r="F49" s="9"/>
      <c r="G49" s="9"/>
      <c r="H49" s="9"/>
    </row>
    <row r="50" spans="1:17">
      <c r="A50" s="9"/>
      <c r="B50" s="9"/>
      <c r="C50" s="9"/>
      <c r="D50" s="9"/>
      <c r="E50" s="9"/>
      <c r="F50" s="9"/>
      <c r="G50" s="9"/>
      <c r="H50" s="9"/>
    </row>
    <row r="51" spans="1:17">
      <c r="A51" s="9"/>
      <c r="B51" s="9"/>
      <c r="C51" s="9"/>
      <c r="D51" s="9"/>
      <c r="E51" s="9"/>
      <c r="F51" s="9"/>
      <c r="G51" s="9"/>
      <c r="H51" s="9"/>
    </row>
    <row r="52" spans="1:17">
      <c r="A52" s="9"/>
      <c r="B52" s="9"/>
      <c r="C52" s="9"/>
      <c r="D52" s="9"/>
      <c r="E52" s="9"/>
      <c r="F52" s="9"/>
      <c r="G52" s="9"/>
      <c r="H52" s="9"/>
    </row>
    <row r="53" spans="1:17">
      <c r="A53" s="9"/>
      <c r="B53" s="9"/>
      <c r="C53" s="9"/>
      <c r="D53" s="9"/>
      <c r="E53" s="9"/>
      <c r="F53" s="9"/>
      <c r="G53" s="9"/>
      <c r="H53" s="9"/>
    </row>
    <row r="54" spans="1:17">
      <c r="A54" s="73"/>
      <c r="B54" s="61"/>
      <c r="C54" s="61"/>
      <c r="D54" s="61"/>
      <c r="E54" s="61"/>
    </row>
    <row r="55" spans="1:17">
      <c r="A55" s="73"/>
      <c r="B55" s="61"/>
      <c r="C55" s="61"/>
      <c r="D55" s="61"/>
      <c r="E55" s="61"/>
      <c r="K55" s="86"/>
      <c r="L55" s="86"/>
      <c r="M55" s="86"/>
      <c r="N55" s="86"/>
      <c r="O55" s="86"/>
      <c r="P55" s="87"/>
      <c r="Q55" s="88"/>
    </row>
    <row r="56" spans="1:17">
      <c r="A56" s="13"/>
      <c r="B56" s="61"/>
      <c r="C56" s="52"/>
      <c r="D56" s="52"/>
      <c r="E56" s="52"/>
      <c r="K56" s="89"/>
      <c r="L56" s="86"/>
      <c r="M56" s="90"/>
      <c r="N56" s="86"/>
      <c r="O56" s="89"/>
      <c r="P56" s="87"/>
      <c r="Q56" s="87"/>
    </row>
    <row r="57" spans="1:17">
      <c r="A57" s="13"/>
      <c r="B57" s="61"/>
      <c r="C57" s="52"/>
      <c r="D57" s="52"/>
      <c r="E57" s="52"/>
      <c r="K57" s="89"/>
      <c r="L57" s="86"/>
      <c r="M57" s="90"/>
      <c r="N57" s="86"/>
      <c r="O57" s="89"/>
      <c r="P57" s="87"/>
      <c r="Q57" s="91"/>
    </row>
    <row r="58" spans="1:17" ht="13.5" thickBot="1">
      <c r="A58" s="1" t="s">
        <v>194</v>
      </c>
      <c r="B58" s="2"/>
      <c r="C58" s="2"/>
      <c r="D58" s="2"/>
      <c r="E58" s="2"/>
      <c r="F58" s="2"/>
      <c r="G58" s="2"/>
      <c r="H58" s="2"/>
    </row>
    <row r="59" spans="1:17" ht="14.1" customHeight="1">
      <c r="F59" s="9"/>
      <c r="G59" s="9"/>
      <c r="H59" s="9"/>
      <c r="K59" s="92"/>
      <c r="L59" s="80"/>
      <c r="M59" s="92"/>
      <c r="N59" s="93"/>
      <c r="O59" s="92"/>
      <c r="P59" s="70"/>
      <c r="Q59" s="94"/>
    </row>
    <row r="60" spans="1:17" ht="14.1" customHeight="1">
      <c r="A60" s="39" t="s">
        <v>136</v>
      </c>
      <c r="F60" s="9"/>
      <c r="G60" s="9"/>
      <c r="H60" s="9"/>
      <c r="K60" s="93"/>
      <c r="L60" s="82"/>
      <c r="M60" s="93"/>
      <c r="N60" s="95"/>
      <c r="O60" s="93"/>
      <c r="P60" s="70"/>
      <c r="Q60" s="79"/>
    </row>
    <row r="61" spans="1:17" ht="14.1" customHeight="1">
      <c r="A61" s="55"/>
      <c r="B61" s="56"/>
      <c r="C61" s="56"/>
      <c r="D61" s="56"/>
      <c r="E61" s="56"/>
      <c r="F61" s="55"/>
      <c r="G61" s="55"/>
      <c r="H61" s="55"/>
      <c r="K61" s="6"/>
      <c r="L61" s="6"/>
      <c r="M61" s="6"/>
      <c r="N61" s="6"/>
      <c r="O61" s="6"/>
      <c r="P61" s="6"/>
      <c r="Q61" s="6"/>
    </row>
    <row r="62" spans="1:17" ht="14.1" customHeight="1">
      <c r="A62" s="41"/>
      <c r="B62" s="42" t="s">
        <v>13</v>
      </c>
      <c r="C62" s="42"/>
      <c r="D62" s="42"/>
      <c r="E62" s="42"/>
      <c r="F62" s="42"/>
      <c r="G62" s="42"/>
      <c r="H62" s="69" t="s">
        <v>14</v>
      </c>
    </row>
    <row r="63" spans="1:17" ht="14.1" customHeight="1">
      <c r="A63" s="10"/>
      <c r="B63" s="11">
        <v>2010</v>
      </c>
      <c r="C63" s="11">
        <v>2011</v>
      </c>
      <c r="D63" s="11">
        <v>2012</v>
      </c>
      <c r="E63" s="11">
        <v>2013</v>
      </c>
      <c r="F63" s="11">
        <v>2014</v>
      </c>
      <c r="G63" s="57"/>
      <c r="H63" s="11">
        <v>2014</v>
      </c>
    </row>
    <row r="64" spans="1:17" ht="14.1" customHeight="1">
      <c r="A64" s="13"/>
      <c r="B64" s="61"/>
      <c r="C64" s="61"/>
      <c r="D64" s="61"/>
    </row>
    <row r="65" spans="1:10" ht="14.1" customHeight="1">
      <c r="A65" s="44" t="s">
        <v>68</v>
      </c>
      <c r="B65" s="52">
        <v>97.083333333333329</v>
      </c>
      <c r="C65" s="52">
        <v>105.66666666666667</v>
      </c>
      <c r="D65" s="52">
        <v>110.16666666666667</v>
      </c>
      <c r="E65" s="52">
        <v>103.66666666666667</v>
      </c>
      <c r="F65" s="52">
        <v>106.58333333333333</v>
      </c>
      <c r="G65" s="52"/>
      <c r="H65" s="52">
        <v>15221.25</v>
      </c>
      <c r="I65" s="106"/>
      <c r="J65"/>
    </row>
    <row r="66" spans="1:10" ht="6" customHeight="1">
      <c r="A66" s="44"/>
      <c r="B66" s="52"/>
      <c r="C66" s="52"/>
      <c r="D66" s="52"/>
      <c r="I66" s="106"/>
      <c r="J66"/>
    </row>
    <row r="67" spans="1:10" ht="14.1" customHeight="1">
      <c r="A67" s="44" t="s">
        <v>2</v>
      </c>
      <c r="B67" s="52">
        <v>933</v>
      </c>
      <c r="C67" s="52">
        <v>987</v>
      </c>
      <c r="D67" s="52">
        <v>1042.8333333333333</v>
      </c>
      <c r="E67" s="52">
        <v>966.83333333333337</v>
      </c>
      <c r="F67" s="52">
        <v>979.75</v>
      </c>
      <c r="G67" s="52"/>
      <c r="H67" s="52">
        <v>141478.16666666666</v>
      </c>
      <c r="I67" s="106"/>
      <c r="J67"/>
    </row>
    <row r="68" spans="1:10" ht="6" customHeight="1">
      <c r="A68" s="44"/>
      <c r="B68" s="52"/>
      <c r="C68" s="52"/>
      <c r="D68" s="52"/>
      <c r="E68" s="52"/>
      <c r="F68" s="52"/>
      <c r="G68" s="52"/>
      <c r="H68" s="52"/>
      <c r="I68" s="106"/>
      <c r="J68"/>
    </row>
    <row r="69" spans="1:10" ht="14.1" customHeight="1">
      <c r="A69" s="44" t="s">
        <v>24</v>
      </c>
      <c r="B69" s="52">
        <v>24208</v>
      </c>
      <c r="C69" s="52">
        <v>26030</v>
      </c>
      <c r="D69" s="52">
        <v>28782</v>
      </c>
      <c r="E69" s="52">
        <v>25939</v>
      </c>
      <c r="F69" s="52">
        <v>23539</v>
      </c>
      <c r="G69" s="52"/>
      <c r="H69" s="52">
        <v>2822947</v>
      </c>
      <c r="I69" s="106"/>
      <c r="J69"/>
    </row>
    <row r="70" spans="1:10" ht="14.1" customHeight="1">
      <c r="A70" s="71" t="s">
        <v>3</v>
      </c>
      <c r="B70" s="52">
        <v>24007</v>
      </c>
      <c r="C70" s="52">
        <v>25029</v>
      </c>
      <c r="D70" s="52">
        <v>27392</v>
      </c>
      <c r="E70" s="52">
        <v>24325</v>
      </c>
      <c r="F70" s="52">
        <v>21775</v>
      </c>
      <c r="G70" s="52"/>
      <c r="H70" s="52">
        <v>2356660</v>
      </c>
      <c r="I70" s="106"/>
      <c r="J70"/>
    </row>
    <row r="71" spans="1:10" ht="14.1" customHeight="1">
      <c r="A71" s="71" t="s">
        <v>4</v>
      </c>
      <c r="B71" s="52">
        <v>201</v>
      </c>
      <c r="C71" s="52">
        <v>1002</v>
      </c>
      <c r="D71" s="52">
        <v>1389</v>
      </c>
      <c r="E71" s="52">
        <v>1614</v>
      </c>
      <c r="F71" s="52">
        <v>1765</v>
      </c>
      <c r="G71" s="52"/>
      <c r="H71" s="52">
        <v>466286</v>
      </c>
      <c r="I71" s="106"/>
      <c r="J71"/>
    </row>
    <row r="72" spans="1:10" ht="6" customHeight="1">
      <c r="A72" s="71"/>
      <c r="B72" s="52"/>
      <c r="C72" s="52"/>
      <c r="D72" s="52"/>
      <c r="E72" s="52"/>
      <c r="F72" s="52"/>
      <c r="G72" s="52"/>
      <c r="H72" s="52"/>
      <c r="I72" s="106"/>
      <c r="J72"/>
    </row>
    <row r="73" spans="1:10" ht="14.1" customHeight="1">
      <c r="A73" s="44" t="s">
        <v>10</v>
      </c>
      <c r="B73" s="52">
        <v>62110</v>
      </c>
      <c r="C73" s="52">
        <v>66857</v>
      </c>
      <c r="D73" s="52">
        <v>68433</v>
      </c>
      <c r="E73" s="52">
        <v>61921</v>
      </c>
      <c r="F73" s="52">
        <v>55553</v>
      </c>
      <c r="G73" s="52"/>
      <c r="H73" s="52">
        <v>7750576</v>
      </c>
      <c r="I73" s="106"/>
      <c r="J73"/>
    </row>
    <row r="74" spans="1:10" ht="14.1" customHeight="1">
      <c r="A74" s="71" t="s">
        <v>3</v>
      </c>
      <c r="B74" s="52">
        <v>61820</v>
      </c>
      <c r="C74" s="52">
        <v>64851</v>
      </c>
      <c r="D74" s="52">
        <v>64990</v>
      </c>
      <c r="E74" s="52">
        <v>58201</v>
      </c>
      <c r="F74" s="52">
        <v>52005</v>
      </c>
      <c r="G74" s="52"/>
      <c r="H74" s="52">
        <v>5817490</v>
      </c>
      <c r="I74" s="106"/>
      <c r="J74"/>
    </row>
    <row r="75" spans="1:10" ht="14.1" customHeight="1">
      <c r="A75" s="71" t="s">
        <v>4</v>
      </c>
      <c r="B75" s="52">
        <v>290</v>
      </c>
      <c r="C75" s="52">
        <v>2009</v>
      </c>
      <c r="D75" s="52">
        <v>3443</v>
      </c>
      <c r="E75" s="52">
        <v>3720</v>
      </c>
      <c r="F75" s="52">
        <v>3546</v>
      </c>
      <c r="G75" s="52"/>
      <c r="H75" s="52">
        <v>1933086</v>
      </c>
      <c r="I75" s="106"/>
      <c r="J75"/>
    </row>
    <row r="76" spans="1:10" ht="6" customHeight="1">
      <c r="A76" s="71"/>
      <c r="B76" s="52"/>
      <c r="C76" s="52"/>
      <c r="D76" s="52"/>
      <c r="E76" s="52"/>
      <c r="F76" s="52"/>
      <c r="G76" s="52"/>
      <c r="H76" s="52"/>
      <c r="I76" s="106"/>
    </row>
    <row r="77" spans="1:10" ht="14.1" customHeight="1">
      <c r="A77" s="44" t="s">
        <v>32</v>
      </c>
      <c r="B77" s="72">
        <v>17.86</v>
      </c>
      <c r="C77" s="72">
        <v>18.165532561871778</v>
      </c>
      <c r="D77" s="72">
        <v>17.616925843055778</v>
      </c>
      <c r="E77" s="72">
        <v>17.276795380106876</v>
      </c>
      <c r="F77" s="72">
        <v>15.321420430381901</v>
      </c>
      <c r="G77" s="72"/>
      <c r="H77" s="72">
        <v>14.846230714044216</v>
      </c>
      <c r="I77" s="106"/>
      <c r="J77"/>
    </row>
    <row r="78" spans="1:10" ht="6" customHeight="1">
      <c r="A78" s="44"/>
      <c r="B78" s="72"/>
      <c r="C78" s="72"/>
      <c r="D78" s="72"/>
      <c r="I78" s="106"/>
      <c r="J78"/>
    </row>
    <row r="79" spans="1:10" ht="14.1" customHeight="1">
      <c r="A79" s="44" t="s">
        <v>83</v>
      </c>
      <c r="B79" s="72">
        <v>39.659999999999997</v>
      </c>
      <c r="C79" s="72">
        <v>37.881755215812142</v>
      </c>
      <c r="D79" s="72">
        <v>37.899255234137762</v>
      </c>
      <c r="E79" s="72">
        <v>37.710048267540081</v>
      </c>
      <c r="F79" s="72">
        <v>34.020883728842392</v>
      </c>
      <c r="G79" s="72"/>
      <c r="H79" s="72">
        <v>26.047254876783111</v>
      </c>
      <c r="I79" s="106"/>
      <c r="J79"/>
    </row>
    <row r="80" spans="1:10" ht="6" customHeight="1">
      <c r="A80" s="44"/>
      <c r="B80" s="72"/>
      <c r="C80" s="72"/>
      <c r="D80" s="72"/>
      <c r="E80" s="72"/>
      <c r="F80" s="72"/>
      <c r="G80" s="72"/>
      <c r="H80" s="72"/>
      <c r="I80" s="106"/>
      <c r="J80"/>
    </row>
    <row r="81" spans="1:15" ht="14.1" customHeight="1">
      <c r="A81" s="44" t="s">
        <v>1</v>
      </c>
      <c r="B81" s="72">
        <v>17.27</v>
      </c>
      <c r="C81" s="72">
        <v>18.32033985813122</v>
      </c>
      <c r="D81" s="72">
        <v>17.64205937065401</v>
      </c>
      <c r="E81" s="72">
        <v>17.779858067331208</v>
      </c>
      <c r="F81" s="72">
        <v>16.034051225660491</v>
      </c>
      <c r="G81" s="72"/>
      <c r="H81" s="72">
        <v>18.249806705183996</v>
      </c>
      <c r="I81" s="106"/>
      <c r="J81"/>
    </row>
    <row r="82" spans="1:15" ht="6" customHeight="1">
      <c r="A82" s="44"/>
      <c r="B82" s="72"/>
      <c r="C82" s="72"/>
      <c r="D82" s="72"/>
      <c r="E82" s="72"/>
      <c r="F82" s="72"/>
      <c r="G82" s="72"/>
      <c r="H82" s="72"/>
      <c r="I82" s="106"/>
      <c r="J82"/>
    </row>
    <row r="83" spans="1:15" ht="14.1" customHeight="1">
      <c r="A83" s="44" t="s">
        <v>11</v>
      </c>
      <c r="B83" s="72">
        <v>2.57</v>
      </c>
      <c r="C83" s="72">
        <v>2.5684594698424896</v>
      </c>
      <c r="D83" s="72">
        <v>2.3776318532416094</v>
      </c>
      <c r="E83" s="72">
        <v>2.3871776090057444</v>
      </c>
      <c r="F83" s="72">
        <v>2.3600407833807724</v>
      </c>
      <c r="G83" s="72"/>
      <c r="H83" s="72">
        <v>2.7455619960275555</v>
      </c>
      <c r="I83" s="106"/>
      <c r="J83"/>
    </row>
    <row r="84" spans="1:15" ht="6" customHeight="1">
      <c r="A84" s="44"/>
      <c r="B84" s="52"/>
      <c r="C84" s="52"/>
      <c r="D84" s="52"/>
      <c r="E84" s="72"/>
      <c r="F84" s="72"/>
      <c r="G84" s="72"/>
      <c r="H84" s="72"/>
      <c r="I84" s="106"/>
      <c r="J84"/>
    </row>
    <row r="85" spans="1:15" ht="14.1" customHeight="1">
      <c r="A85" s="44" t="s">
        <v>31</v>
      </c>
      <c r="B85" s="52">
        <v>112.25</v>
      </c>
      <c r="C85" s="52">
        <v>123.41666666666667</v>
      </c>
      <c r="D85" s="52">
        <v>125</v>
      </c>
      <c r="E85" s="52">
        <v>120.25</v>
      </c>
      <c r="F85" s="52">
        <v>118</v>
      </c>
      <c r="G85" s="52"/>
      <c r="H85" s="52">
        <v>21826</v>
      </c>
      <c r="I85" s="106"/>
      <c r="J85" s="158"/>
    </row>
    <row r="86" spans="1:15" ht="14.1" customHeight="1">
      <c r="A86" s="26"/>
      <c r="B86" s="26"/>
      <c r="C86" s="26"/>
      <c r="D86" s="26"/>
      <c r="E86" s="26"/>
      <c r="F86" s="26"/>
      <c r="G86" s="26"/>
      <c r="H86" s="26"/>
      <c r="K86" s="3" t="s">
        <v>121</v>
      </c>
    </row>
    <row r="87" spans="1:15" ht="14.1" customHeight="1">
      <c r="A87" s="51" t="s">
        <v>363</v>
      </c>
      <c r="B87" s="51"/>
      <c r="C87" s="51"/>
      <c r="D87" s="51"/>
      <c r="E87" s="51"/>
      <c r="F87" s="51"/>
      <c r="G87" s="51"/>
      <c r="H87" s="51"/>
    </row>
    <row r="88" spans="1:15" ht="14.1" customHeight="1">
      <c r="A88" s="85"/>
      <c r="B88" s="61"/>
      <c r="C88" s="52"/>
      <c r="D88" s="52"/>
      <c r="E88" s="52"/>
    </row>
    <row r="89" spans="1:15" ht="14.1" customHeight="1">
      <c r="A89" s="85"/>
      <c r="B89" s="61"/>
      <c r="C89" s="52"/>
      <c r="D89" s="52"/>
      <c r="E89" s="52"/>
    </row>
    <row r="90" spans="1:15">
      <c r="A90" s="9"/>
      <c r="B90" s="9"/>
      <c r="C90" s="9"/>
      <c r="D90" s="9"/>
      <c r="E90" s="9"/>
      <c r="F90" s="9"/>
      <c r="G90" s="9"/>
      <c r="H90" s="9"/>
    </row>
    <row r="91" spans="1:15">
      <c r="A91" s="9"/>
      <c r="B91" s="9"/>
      <c r="C91" s="9"/>
      <c r="D91" s="9"/>
      <c r="E91" s="9"/>
      <c r="F91" s="9"/>
      <c r="G91" s="9"/>
      <c r="H91" s="9"/>
    </row>
    <row r="92" spans="1:15">
      <c r="A92" s="9"/>
      <c r="B92" s="9"/>
      <c r="C92" s="9"/>
      <c r="D92" s="9"/>
      <c r="E92" s="9"/>
      <c r="F92" s="9"/>
      <c r="G92" s="9"/>
      <c r="H92" s="9"/>
    </row>
    <row r="93" spans="1:15">
      <c r="A93" s="9"/>
      <c r="B93" s="9"/>
      <c r="C93" s="9"/>
      <c r="D93" s="9"/>
      <c r="E93" s="9"/>
      <c r="F93" s="9"/>
      <c r="G93" s="9"/>
      <c r="H93" s="9"/>
    </row>
    <row r="94" spans="1:15">
      <c r="A94" s="73"/>
      <c r="B94" s="61"/>
      <c r="C94" s="61"/>
      <c r="D94" s="61"/>
      <c r="E94" s="61"/>
    </row>
    <row r="95" spans="1:15">
      <c r="A95" s="73"/>
      <c r="B95" s="61"/>
      <c r="C95" s="61"/>
      <c r="D95" s="61"/>
      <c r="E95" s="61"/>
    </row>
    <row r="96" spans="1:15">
      <c r="J96" s="54"/>
      <c r="K96" s="54"/>
      <c r="L96" s="54"/>
      <c r="M96" s="54"/>
      <c r="N96" s="54"/>
      <c r="O96" s="54"/>
    </row>
    <row r="97" spans="10:15">
      <c r="J97" s="54"/>
      <c r="K97" s="54"/>
      <c r="L97" s="54"/>
      <c r="M97" s="54"/>
      <c r="N97" s="54"/>
      <c r="O97" s="54"/>
    </row>
  </sheetData>
  <mergeCells count="2">
    <mergeCell ref="A32:H32"/>
    <mergeCell ref="A33:H33"/>
  </mergeCells>
  <phoneticPr fontId="3" type="noConversion"/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6"/>
  <dimension ref="A2:L26"/>
  <sheetViews>
    <sheetView zoomScaleNormal="100" workbookViewId="0"/>
  </sheetViews>
  <sheetFormatPr baseColWidth="10" defaultRowHeight="12.75"/>
  <cols>
    <col min="1" max="1" width="32.85546875" style="9" customWidth="1"/>
    <col min="2" max="6" width="11.85546875" style="9" customWidth="1"/>
    <col min="7" max="16384" width="11.42578125" style="9"/>
  </cols>
  <sheetData>
    <row r="2" spans="1:12" ht="14.1" customHeight="1">
      <c r="A2" s="39" t="s">
        <v>137</v>
      </c>
      <c r="B2" s="3"/>
      <c r="C2" s="3"/>
      <c r="D2" s="3"/>
      <c r="E2" s="3"/>
      <c r="F2" s="3"/>
      <c r="G2" s="3"/>
      <c r="H2" s="3"/>
      <c r="I2" s="263" t="s">
        <v>470</v>
      </c>
      <c r="J2" s="3"/>
      <c r="K2" s="3"/>
      <c r="L2" s="3"/>
    </row>
    <row r="3" spans="1:12" ht="14.1" customHeight="1">
      <c r="A3" s="13"/>
      <c r="B3" s="13"/>
      <c r="C3" s="13"/>
      <c r="D3" s="13"/>
      <c r="E3" s="13"/>
      <c r="F3" s="13"/>
      <c r="G3" s="3"/>
      <c r="H3" s="3"/>
      <c r="I3" s="3"/>
      <c r="J3" s="3"/>
      <c r="K3" s="3"/>
      <c r="L3" s="3"/>
    </row>
    <row r="4" spans="1:12" s="97" customFormat="1" ht="15.95" customHeight="1">
      <c r="A4" s="66"/>
      <c r="B4" s="66">
        <v>2010</v>
      </c>
      <c r="C4" s="66">
        <v>2011</v>
      </c>
      <c r="D4" s="66">
        <v>2012</v>
      </c>
      <c r="E4" s="66">
        <v>2013</v>
      </c>
      <c r="F4" s="66">
        <v>2014</v>
      </c>
    </row>
    <row r="5" spans="1:12" ht="14.1" customHeight="1">
      <c r="A5" s="13"/>
      <c r="B5" s="3"/>
      <c r="C5" s="14"/>
      <c r="D5" s="14"/>
      <c r="E5" s="14"/>
      <c r="F5" s="14"/>
      <c r="G5" s="3"/>
      <c r="H5" s="3"/>
      <c r="I5" s="3"/>
      <c r="J5" s="3"/>
      <c r="K5" s="3"/>
      <c r="L5" s="3"/>
    </row>
    <row r="6" spans="1:12" ht="14.1" customHeight="1">
      <c r="A6" s="43" t="s">
        <v>42</v>
      </c>
      <c r="B6" s="52">
        <v>4</v>
      </c>
      <c r="C6" s="52">
        <v>7</v>
      </c>
      <c r="D6" s="52">
        <v>9</v>
      </c>
      <c r="E6" s="52">
        <v>9</v>
      </c>
      <c r="F6" s="52">
        <v>8</v>
      </c>
      <c r="G6" s="3"/>
      <c r="H6" s="106"/>
      <c r="I6" s="3"/>
      <c r="J6" s="3"/>
      <c r="K6" s="3"/>
      <c r="L6" s="3"/>
    </row>
    <row r="7" spans="1:12" ht="14.1" customHeight="1">
      <c r="A7" s="44" t="s">
        <v>5</v>
      </c>
      <c r="B7" s="52">
        <v>4</v>
      </c>
      <c r="C7" s="52">
        <v>7</v>
      </c>
      <c r="D7" s="52">
        <v>9</v>
      </c>
      <c r="E7" s="52">
        <v>9</v>
      </c>
      <c r="F7" s="52">
        <v>8</v>
      </c>
      <c r="G7" s="3"/>
      <c r="H7" s="106"/>
      <c r="I7" s="3"/>
      <c r="J7" s="3"/>
      <c r="K7" s="3"/>
      <c r="L7" s="3"/>
    </row>
    <row r="8" spans="1:12" ht="14.1" customHeight="1">
      <c r="A8" s="48" t="s">
        <v>6</v>
      </c>
      <c r="B8" s="52" t="s">
        <v>63</v>
      </c>
      <c r="C8" s="52" t="s">
        <v>63</v>
      </c>
      <c r="D8" s="52" t="s">
        <v>63</v>
      </c>
      <c r="E8" s="52" t="s">
        <v>63</v>
      </c>
      <c r="F8" s="52"/>
      <c r="G8" s="3"/>
      <c r="H8" s="106"/>
      <c r="I8" s="3"/>
      <c r="J8" s="3"/>
      <c r="K8" s="3"/>
      <c r="L8" s="3"/>
    </row>
    <row r="9" spans="1:12" ht="14.1" customHeight="1">
      <c r="A9" s="3"/>
      <c r="B9" s="170"/>
      <c r="C9" s="170"/>
      <c r="D9" s="170"/>
      <c r="E9" s="170"/>
      <c r="F9" s="170"/>
      <c r="G9" s="3"/>
      <c r="H9" s="106"/>
      <c r="I9" s="3"/>
      <c r="J9" s="3"/>
      <c r="K9" s="3"/>
      <c r="L9" s="3"/>
    </row>
    <row r="10" spans="1:12" ht="14.1" customHeight="1">
      <c r="A10" s="96" t="s">
        <v>43</v>
      </c>
      <c r="B10" s="52">
        <v>179</v>
      </c>
      <c r="C10" s="52">
        <v>297</v>
      </c>
      <c r="D10" s="52">
        <v>375</v>
      </c>
      <c r="E10" s="52">
        <v>375</v>
      </c>
      <c r="F10" s="52">
        <v>330</v>
      </c>
      <c r="G10" s="3"/>
      <c r="H10" s="106"/>
      <c r="I10" s="3"/>
      <c r="J10" s="3"/>
      <c r="K10" s="3"/>
      <c r="L10" s="3"/>
    </row>
    <row r="11" spans="1:12" ht="14.1" customHeight="1">
      <c r="A11" s="44" t="s">
        <v>5</v>
      </c>
      <c r="B11" s="52">
        <v>179</v>
      </c>
      <c r="C11" s="52">
        <v>297</v>
      </c>
      <c r="D11" s="52">
        <v>375</v>
      </c>
      <c r="E11" s="52">
        <v>375</v>
      </c>
      <c r="F11" s="52">
        <v>330</v>
      </c>
      <c r="G11" s="3"/>
      <c r="H11" s="106"/>
      <c r="I11" s="3"/>
      <c r="J11" s="3"/>
      <c r="K11" s="3"/>
      <c r="L11" s="3"/>
    </row>
    <row r="12" spans="1:12" ht="14.1" customHeight="1">
      <c r="A12" s="48" t="s">
        <v>6</v>
      </c>
      <c r="B12" s="52" t="s">
        <v>63</v>
      </c>
      <c r="C12" s="52" t="s">
        <v>63</v>
      </c>
      <c r="D12" s="52" t="s">
        <v>63</v>
      </c>
      <c r="E12" s="52" t="s">
        <v>63</v>
      </c>
      <c r="F12" s="52" t="s">
        <v>63</v>
      </c>
      <c r="G12" s="3"/>
      <c r="H12" s="106"/>
      <c r="I12" s="3"/>
      <c r="J12" s="3"/>
      <c r="K12" s="3"/>
      <c r="L12" s="3"/>
    </row>
    <row r="13" spans="1:12" ht="14.1" customHeight="1">
      <c r="A13" s="48"/>
      <c r="B13" s="49"/>
      <c r="C13" s="14"/>
      <c r="D13" s="15"/>
      <c r="E13" s="15"/>
      <c r="F13" s="15"/>
      <c r="G13" s="3"/>
      <c r="H13" s="106"/>
      <c r="I13" s="3"/>
      <c r="J13" s="3"/>
      <c r="K13" s="3"/>
      <c r="L13" s="3"/>
    </row>
    <row r="14" spans="1:12" ht="14.1" customHeight="1">
      <c r="A14" s="31" t="s">
        <v>432</v>
      </c>
      <c r="B14" s="32"/>
      <c r="C14" s="32"/>
      <c r="D14" s="32"/>
      <c r="E14" s="33"/>
      <c r="F14" s="33"/>
      <c r="G14" s="3"/>
      <c r="H14" s="106"/>
      <c r="I14" s="3"/>
      <c r="J14" s="3"/>
      <c r="K14" s="3"/>
      <c r="L14" s="3"/>
    </row>
    <row r="15" spans="1:12" ht="14.1" customHeight="1">
      <c r="A15" s="3"/>
      <c r="B15" s="3"/>
      <c r="C15" s="3"/>
      <c r="D15" s="3"/>
      <c r="E15" s="3"/>
      <c r="F15" s="3"/>
      <c r="G15" s="3"/>
      <c r="H15" s="106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106"/>
      <c r="I16" s="3"/>
      <c r="J16" s="3"/>
      <c r="K16" s="3"/>
      <c r="L16" s="3"/>
    </row>
    <row r="17" spans="1:12">
      <c r="A17" s="4"/>
      <c r="F17" s="3"/>
      <c r="G17" s="3"/>
      <c r="H17" s="106"/>
      <c r="I17" s="3"/>
      <c r="J17" s="3"/>
      <c r="K17" s="3"/>
      <c r="L17" s="3"/>
    </row>
    <row r="18" spans="1:12">
      <c r="H18" s="106"/>
    </row>
    <row r="19" spans="1:12">
      <c r="H19" s="106"/>
    </row>
    <row r="20" spans="1:12">
      <c r="H20" s="106"/>
    </row>
    <row r="21" spans="1:12">
      <c r="H21" s="106"/>
    </row>
    <row r="22" spans="1:12">
      <c r="H22" s="106"/>
    </row>
    <row r="23" spans="1:12">
      <c r="H23" s="106"/>
    </row>
    <row r="24" spans="1:12">
      <c r="H24" s="106"/>
    </row>
    <row r="25" spans="1:12">
      <c r="H25" s="106"/>
    </row>
    <row r="26" spans="1:12">
      <c r="H26" s="106"/>
    </row>
  </sheetData>
  <phoneticPr fontId="3" type="noConversion"/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9"/>
  <dimension ref="A1:P49"/>
  <sheetViews>
    <sheetView zoomScaleNormal="100" workbookViewId="0"/>
  </sheetViews>
  <sheetFormatPr baseColWidth="10" defaultRowHeight="12.75"/>
  <cols>
    <col min="1" max="1" width="32.7109375" style="9" customWidth="1"/>
    <col min="2" max="6" width="11.7109375" style="9" customWidth="1"/>
    <col min="7" max="16384" width="11.42578125" style="9"/>
  </cols>
  <sheetData>
    <row r="1" spans="1:16" ht="13.5" thickBot="1">
      <c r="A1" s="1" t="s">
        <v>194</v>
      </c>
      <c r="B1" s="2"/>
      <c r="C1" s="2"/>
      <c r="D1" s="2"/>
      <c r="E1" s="2"/>
      <c r="F1" s="2"/>
    </row>
    <row r="2" spans="1:16" ht="14.25">
      <c r="I2" s="263" t="s">
        <v>470</v>
      </c>
    </row>
    <row r="3" spans="1:16" ht="14.1" customHeight="1">
      <c r="A3" s="39" t="s">
        <v>459</v>
      </c>
      <c r="B3" s="3"/>
      <c r="C3" s="3"/>
      <c r="D3" s="3"/>
      <c r="E3" s="3"/>
      <c r="F3" s="3"/>
    </row>
    <row r="4" spans="1:16" ht="14.1" customHeight="1">
      <c r="A4" s="39" t="s">
        <v>148</v>
      </c>
      <c r="B4" s="3"/>
      <c r="C4" s="3"/>
      <c r="D4" s="3"/>
      <c r="E4" s="3"/>
      <c r="F4" s="3"/>
    </row>
    <row r="5" spans="1:16" customFormat="1" ht="14.1" customHeight="1"/>
    <row r="6" spans="1:16" ht="15.95" customHeight="1">
      <c r="A6" s="159"/>
      <c r="B6" s="159">
        <v>2010</v>
      </c>
      <c r="C6" s="159">
        <v>2011</v>
      </c>
      <c r="D6" s="159">
        <v>2012</v>
      </c>
      <c r="E6" s="159">
        <v>2013</v>
      </c>
      <c r="F6" s="159">
        <v>2014</v>
      </c>
      <c r="H6" s="171"/>
      <c r="I6" s="171"/>
      <c r="J6" s="3"/>
      <c r="K6" s="3"/>
      <c r="L6" s="3"/>
      <c r="M6" s="3"/>
      <c r="N6" s="3"/>
      <c r="O6" s="3"/>
      <c r="P6" s="3"/>
    </row>
    <row r="7" spans="1:16" customFormat="1" ht="14.1" customHeight="1"/>
    <row r="8" spans="1:16" customFormat="1" ht="14.1" customHeight="1">
      <c r="A8" s="43" t="s">
        <v>0</v>
      </c>
      <c r="B8" s="52">
        <v>1530899.2420999999</v>
      </c>
      <c r="C8" s="52">
        <v>1665709</v>
      </c>
      <c r="D8" s="52">
        <v>2123575</v>
      </c>
      <c r="E8" s="52">
        <v>1843131.0909</v>
      </c>
      <c r="F8" s="52">
        <v>1351747</v>
      </c>
    </row>
    <row r="9" spans="1:16" ht="14.1" customHeight="1">
      <c r="A9" s="44"/>
      <c r="B9" s="52"/>
      <c r="C9" s="52"/>
      <c r="D9" s="52"/>
      <c r="E9" s="52"/>
      <c r="F9" s="52"/>
      <c r="G9"/>
    </row>
    <row r="10" spans="1:16" ht="14.1" customHeight="1">
      <c r="A10" s="44" t="s">
        <v>142</v>
      </c>
      <c r="B10" s="52" t="s">
        <v>46</v>
      </c>
      <c r="C10" s="52">
        <v>100117</v>
      </c>
      <c r="D10" s="52">
        <v>73480</v>
      </c>
      <c r="E10" s="52">
        <v>50333.019199999995</v>
      </c>
      <c r="F10" s="52" t="s">
        <v>63</v>
      </c>
      <c r="G10"/>
    </row>
    <row r="11" spans="1:16" ht="14.1" customHeight="1">
      <c r="A11" s="44" t="s">
        <v>143</v>
      </c>
      <c r="B11" s="52">
        <v>584836.22340000002</v>
      </c>
      <c r="C11" s="52">
        <v>679350</v>
      </c>
      <c r="D11" s="52">
        <v>815821</v>
      </c>
      <c r="E11" s="52">
        <v>669552.94000000006</v>
      </c>
      <c r="F11" s="52">
        <v>414416</v>
      </c>
      <c r="G11"/>
    </row>
    <row r="12" spans="1:16" ht="14.1" customHeight="1">
      <c r="A12" s="44" t="s">
        <v>144</v>
      </c>
      <c r="B12" s="52">
        <v>858120.82770000014</v>
      </c>
      <c r="C12" s="52">
        <v>813438</v>
      </c>
      <c r="D12" s="52">
        <v>1132273</v>
      </c>
      <c r="E12" s="52">
        <v>999849.71909999999</v>
      </c>
      <c r="F12" s="52">
        <v>763740</v>
      </c>
      <c r="G12"/>
    </row>
    <row r="13" spans="1:16" ht="14.1" customHeight="1">
      <c r="A13" s="44" t="s">
        <v>198</v>
      </c>
      <c r="B13" s="52">
        <v>49503</v>
      </c>
      <c r="C13" s="52">
        <v>72804</v>
      </c>
      <c r="D13" s="52">
        <v>102001</v>
      </c>
      <c r="E13" s="52">
        <v>123395.4126</v>
      </c>
      <c r="F13" s="52">
        <v>79465</v>
      </c>
      <c r="G13"/>
    </row>
    <row r="14" spans="1:16" ht="14.1" customHeight="1">
      <c r="A14" s="48"/>
      <c r="B14" s="14"/>
      <c r="C14" s="49"/>
      <c r="D14" s="14"/>
      <c r="E14" s="15"/>
      <c r="F14" s="15"/>
      <c r="G14"/>
    </row>
    <row r="15" spans="1:16" ht="14.1" customHeight="1">
      <c r="A15" s="31" t="s">
        <v>122</v>
      </c>
      <c r="B15" s="32"/>
      <c r="C15" s="32"/>
      <c r="D15" s="32"/>
      <c r="E15" s="32"/>
      <c r="F15" s="32"/>
      <c r="G15"/>
    </row>
    <row r="16" spans="1:16" ht="22.5" customHeight="1">
      <c r="A16" s="274" t="s">
        <v>434</v>
      </c>
      <c r="B16" s="274"/>
      <c r="C16" s="274"/>
      <c r="D16" s="274"/>
      <c r="E16" s="274"/>
      <c r="F16" s="274"/>
      <c r="G16"/>
    </row>
    <row r="17" spans="1:16" ht="14.1" customHeight="1">
      <c r="A17" s="51" t="s">
        <v>365</v>
      </c>
      <c r="B17" s="14"/>
      <c r="C17" s="14"/>
      <c r="D17" s="14"/>
      <c r="E17" s="14"/>
      <c r="F17" s="14"/>
      <c r="G17"/>
    </row>
    <row r="18" spans="1:16" ht="14.1" customHeight="1">
      <c r="A18" s="51" t="s">
        <v>364</v>
      </c>
      <c r="G18"/>
    </row>
    <row r="19" spans="1:16" ht="14.1" customHeight="1">
      <c r="G19"/>
    </row>
    <row r="20" spans="1:16" ht="14.1" customHeight="1">
      <c r="G20"/>
    </row>
    <row r="21" spans="1:16" ht="14.1" customHeight="1">
      <c r="G21"/>
    </row>
    <row r="22" spans="1:16" ht="14.1" customHeight="1">
      <c r="A22" s="51"/>
      <c r="B22" s="14"/>
      <c r="C22" s="14"/>
      <c r="D22" s="14"/>
      <c r="E22" s="14"/>
      <c r="F22" s="14"/>
      <c r="G22"/>
    </row>
    <row r="23" spans="1:16" ht="14.1" customHeight="1">
      <c r="A23" s="51"/>
      <c r="B23" s="14"/>
      <c r="C23" s="14"/>
      <c r="D23" s="14"/>
      <c r="E23" s="14"/>
      <c r="F23" s="14"/>
      <c r="G23"/>
    </row>
    <row r="24" spans="1:16" ht="14.1" customHeight="1">
      <c r="A24" s="51"/>
      <c r="B24" s="14"/>
      <c r="C24" s="14"/>
      <c r="D24" s="14"/>
      <c r="E24" s="14"/>
      <c r="F24" s="14"/>
      <c r="G24"/>
    </row>
    <row r="25" spans="1:16" ht="14.1" customHeight="1">
      <c r="A25" s="51"/>
      <c r="B25" s="14"/>
      <c r="C25" s="14"/>
      <c r="D25" s="14"/>
      <c r="E25" s="14"/>
      <c r="F25" s="14"/>
      <c r="G25"/>
    </row>
    <row r="26" spans="1:16" ht="14.1" customHeight="1">
      <c r="A26" s="39" t="s">
        <v>460</v>
      </c>
      <c r="B26" s="3"/>
      <c r="C26" s="3"/>
      <c r="D26" s="3"/>
      <c r="E26" s="3"/>
      <c r="F26" s="3"/>
      <c r="G26"/>
    </row>
    <row r="27" spans="1:16" ht="14.1" customHeight="1">
      <c r="A27" s="39" t="s">
        <v>149</v>
      </c>
      <c r="B27" s="3"/>
      <c r="C27" s="3"/>
      <c r="D27" s="3"/>
      <c r="E27" s="3"/>
      <c r="F27" s="3"/>
      <c r="G27"/>
    </row>
    <row r="28" spans="1:16" ht="14.1" customHeight="1">
      <c r="A28"/>
      <c r="B28"/>
      <c r="C28"/>
      <c r="D28"/>
      <c r="E28"/>
      <c r="F28"/>
      <c r="G28"/>
    </row>
    <row r="29" spans="1:16" ht="14.1" customHeight="1">
      <c r="A29" s="159"/>
      <c r="B29" s="159">
        <v>2010</v>
      </c>
      <c r="C29" s="159">
        <v>2011</v>
      </c>
      <c r="D29" s="159">
        <v>2012</v>
      </c>
      <c r="E29" s="159">
        <v>2013</v>
      </c>
      <c r="F29" s="159">
        <v>2014</v>
      </c>
      <c r="G29"/>
    </row>
    <row r="30" spans="1:16" customFormat="1" ht="14.1" customHeight="1"/>
    <row r="31" spans="1:16" ht="15.95" customHeight="1">
      <c r="A31" s="43" t="s">
        <v>0</v>
      </c>
      <c r="B31" s="52">
        <v>1530899.2420999999</v>
      </c>
      <c r="C31" s="52">
        <v>1665709</v>
      </c>
      <c r="D31" s="52">
        <v>2123575</v>
      </c>
      <c r="E31" s="52">
        <v>1843131.0909</v>
      </c>
      <c r="F31" s="52">
        <v>1351747</v>
      </c>
      <c r="G31"/>
      <c r="H31" s="3"/>
      <c r="I31" s="3"/>
      <c r="J31" s="3"/>
      <c r="K31" s="3"/>
      <c r="L31" s="3"/>
      <c r="M31" s="3"/>
      <c r="N31" s="3"/>
      <c r="O31" s="3"/>
      <c r="P31" s="3"/>
    </row>
    <row r="32" spans="1:16" customFormat="1" ht="14.1" customHeight="1">
      <c r="A32" s="43"/>
      <c r="B32" s="52"/>
      <c r="C32" s="52"/>
      <c r="D32" s="52"/>
      <c r="E32" s="52"/>
      <c r="F32" s="52"/>
    </row>
    <row r="33" spans="1:7" customFormat="1" ht="14.1" customHeight="1">
      <c r="A33" s="13" t="s">
        <v>199</v>
      </c>
      <c r="B33" s="52">
        <v>172370</v>
      </c>
      <c r="C33" s="52">
        <v>237473</v>
      </c>
      <c r="D33" s="52">
        <v>238185</v>
      </c>
      <c r="E33" s="52">
        <v>223332.67559999999</v>
      </c>
      <c r="F33" s="52">
        <v>197069</v>
      </c>
    </row>
    <row r="34" spans="1:7" ht="14.1" customHeight="1">
      <c r="A34" s="13" t="s">
        <v>145</v>
      </c>
      <c r="B34" s="52" t="s">
        <v>46</v>
      </c>
      <c r="C34" s="52" t="s">
        <v>46</v>
      </c>
      <c r="D34" s="52" t="s">
        <v>46</v>
      </c>
      <c r="E34" s="52">
        <v>17321.557099999998</v>
      </c>
      <c r="F34" s="52" t="s">
        <v>46</v>
      </c>
      <c r="G34"/>
    </row>
    <row r="35" spans="1:7" ht="14.1" customHeight="1">
      <c r="A35" s="13" t="s">
        <v>146</v>
      </c>
      <c r="B35" s="52">
        <v>520955.40409999993</v>
      </c>
      <c r="C35" s="52">
        <v>486675</v>
      </c>
      <c r="D35" s="52">
        <v>832691</v>
      </c>
      <c r="E35" s="52">
        <v>596545.32880000002</v>
      </c>
      <c r="F35" s="52">
        <v>484908</v>
      </c>
      <c r="G35"/>
    </row>
    <row r="36" spans="1:7" ht="14.1" customHeight="1">
      <c r="A36" s="13" t="s">
        <v>200</v>
      </c>
      <c r="B36" s="52" t="s">
        <v>46</v>
      </c>
      <c r="C36" s="52">
        <v>21329</v>
      </c>
      <c r="D36" s="52">
        <v>49744</v>
      </c>
      <c r="E36" s="52">
        <v>95573.367999999988</v>
      </c>
      <c r="F36" s="52">
        <v>67692</v>
      </c>
      <c r="G36"/>
    </row>
    <row r="37" spans="1:7" ht="14.1" customHeight="1">
      <c r="A37" s="13" t="s">
        <v>147</v>
      </c>
      <c r="B37" s="52">
        <v>713609.29280000005</v>
      </c>
      <c r="C37" s="52">
        <v>849474</v>
      </c>
      <c r="D37" s="52">
        <v>863954</v>
      </c>
      <c r="E37" s="52">
        <v>845751.6976999999</v>
      </c>
      <c r="F37" s="52">
        <v>514452</v>
      </c>
      <c r="G37"/>
    </row>
    <row r="38" spans="1:7" ht="14.1" customHeight="1">
      <c r="A38" s="13" t="s">
        <v>201</v>
      </c>
      <c r="B38" s="52">
        <v>93334</v>
      </c>
      <c r="C38" s="52">
        <v>70757</v>
      </c>
      <c r="D38" s="52">
        <v>139000</v>
      </c>
      <c r="E38" s="52">
        <v>64606.4637</v>
      </c>
      <c r="F38" s="52">
        <v>87627</v>
      </c>
      <c r="G38"/>
    </row>
    <row r="39" spans="1:7" ht="14.1" customHeight="1">
      <c r="A39" s="48"/>
      <c r="B39" s="14"/>
      <c r="C39" s="49"/>
      <c r="D39" s="49"/>
      <c r="E39" s="14"/>
      <c r="F39" s="14"/>
      <c r="G39"/>
    </row>
    <row r="40" spans="1:7" ht="14.1" customHeight="1">
      <c r="A40" s="31" t="s">
        <v>122</v>
      </c>
      <c r="B40" s="32"/>
      <c r="C40" s="32"/>
      <c r="D40" s="32"/>
      <c r="E40" s="32"/>
      <c r="F40" s="32"/>
    </row>
    <row r="41" spans="1:7" ht="22.5" customHeight="1">
      <c r="A41" s="274" t="s">
        <v>434</v>
      </c>
      <c r="B41" s="274"/>
      <c r="C41" s="274"/>
      <c r="D41" s="274"/>
      <c r="E41" s="274"/>
      <c r="F41" s="274"/>
    </row>
    <row r="42" spans="1:7" ht="14.1" customHeight="1">
      <c r="A42" s="51" t="s">
        <v>366</v>
      </c>
      <c r="B42" s="14"/>
      <c r="C42" s="14"/>
      <c r="D42" s="14"/>
      <c r="E42" s="14"/>
      <c r="F42" s="14"/>
    </row>
    <row r="43" spans="1:7" ht="14.1" customHeight="1">
      <c r="A43" s="51" t="s">
        <v>202</v>
      </c>
      <c r="G43" s="109"/>
    </row>
    <row r="44" spans="1:7" ht="14.1" customHeight="1">
      <c r="A44" s="51" t="s">
        <v>461</v>
      </c>
    </row>
    <row r="45" spans="1:7" ht="14.1" customHeight="1"/>
    <row r="46" spans="1:7" ht="14.1" customHeight="1"/>
    <row r="47" spans="1:7" ht="14.1" customHeight="1">
      <c r="A47" s="51"/>
      <c r="B47" s="14"/>
      <c r="C47" s="14"/>
      <c r="D47" s="14"/>
      <c r="E47" s="14"/>
      <c r="F47" s="14"/>
    </row>
    <row r="48" spans="1:7" ht="14.1" customHeight="1">
      <c r="B48" s="14"/>
      <c r="C48" s="14"/>
      <c r="D48" s="14"/>
      <c r="E48" s="14"/>
      <c r="F48" s="14"/>
    </row>
    <row r="49" ht="14.1" customHeight="1"/>
  </sheetData>
  <mergeCells count="2">
    <mergeCell ref="A16:F16"/>
    <mergeCell ref="A41:F41"/>
  </mergeCells>
  <phoneticPr fontId="3" type="noConversion"/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Normal="100" workbookViewId="0"/>
  </sheetViews>
  <sheetFormatPr baseColWidth="10" defaultRowHeight="12.75"/>
  <cols>
    <col min="1" max="1" width="37.7109375" style="9" customWidth="1"/>
    <col min="2" max="6" width="10.7109375" style="9" customWidth="1"/>
    <col min="7" max="7" width="12.42578125" style="9" customWidth="1"/>
    <col min="8" max="16384" width="11.42578125" style="9"/>
  </cols>
  <sheetData>
    <row r="1" spans="1:17" ht="13.5" thickBot="1">
      <c r="A1" s="1" t="s">
        <v>194</v>
      </c>
      <c r="B1" s="2"/>
      <c r="C1" s="2"/>
      <c r="D1" s="2"/>
      <c r="E1" s="2"/>
      <c r="F1" s="2"/>
    </row>
    <row r="2" spans="1:17" ht="14.25">
      <c r="I2" s="263" t="s">
        <v>470</v>
      </c>
    </row>
    <row r="3" spans="1:17" ht="14.1" customHeight="1">
      <c r="A3" s="39" t="s">
        <v>188</v>
      </c>
      <c r="B3" s="3"/>
      <c r="C3" s="3"/>
      <c r="D3" s="3"/>
      <c r="E3" s="3"/>
      <c r="F3" s="3"/>
    </row>
    <row r="4" spans="1:17" customFormat="1" ht="14.1" customHeight="1"/>
    <row r="5" spans="1:17" ht="15.95" customHeight="1">
      <c r="A5" s="159"/>
      <c r="B5" s="159">
        <v>2010</v>
      </c>
      <c r="C5" s="159">
        <v>2011</v>
      </c>
      <c r="D5" s="159">
        <v>2012</v>
      </c>
      <c r="E5" s="159">
        <v>2013</v>
      </c>
      <c r="F5" s="159">
        <v>2014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customFormat="1" ht="14.1" customHeight="1"/>
    <row r="7" spans="1:17" ht="14.1" customHeight="1">
      <c r="A7" s="43" t="s">
        <v>0</v>
      </c>
      <c r="B7" s="15">
        <v>1159487</v>
      </c>
      <c r="C7" s="15">
        <v>1401778</v>
      </c>
      <c r="D7" s="52">
        <v>1535001</v>
      </c>
      <c r="E7" s="52">
        <v>1199049</v>
      </c>
      <c r="F7" s="52">
        <v>990434</v>
      </c>
      <c r="G7"/>
      <c r="H7" s="158"/>
      <c r="I7" s="158"/>
      <c r="J7" s="139"/>
      <c r="K7" s="139"/>
      <c r="L7" s="139"/>
      <c r="M7" s="138"/>
      <c r="N7" s="139"/>
    </row>
    <row r="8" spans="1:17" ht="14.1" customHeight="1">
      <c r="A8" s="13" t="s">
        <v>19</v>
      </c>
      <c r="B8" s="52">
        <v>26580.159800000001</v>
      </c>
      <c r="C8" s="52">
        <v>44559</v>
      </c>
      <c r="D8" s="52">
        <v>37413</v>
      </c>
      <c r="E8" s="52">
        <v>37980</v>
      </c>
      <c r="F8" s="52">
        <v>26780</v>
      </c>
      <c r="G8"/>
      <c r="H8" s="158"/>
      <c r="I8" s="72"/>
      <c r="K8" s="108"/>
      <c r="L8" s="108"/>
    </row>
    <row r="9" spans="1:17" ht="14.1" customHeight="1">
      <c r="A9" s="13" t="s">
        <v>20</v>
      </c>
      <c r="B9" s="15">
        <v>178428</v>
      </c>
      <c r="C9" s="15">
        <v>184319</v>
      </c>
      <c r="D9" s="52">
        <v>154367</v>
      </c>
      <c r="E9" s="52">
        <v>163080</v>
      </c>
      <c r="F9" s="52">
        <v>149764</v>
      </c>
      <c r="G9"/>
      <c r="H9" s="158"/>
      <c r="I9" s="72"/>
      <c r="K9" s="108"/>
      <c r="L9" s="108"/>
    </row>
    <row r="10" spans="1:17" ht="14.1" customHeight="1">
      <c r="A10" s="13" t="s">
        <v>21</v>
      </c>
      <c r="B10" s="15">
        <v>48086</v>
      </c>
      <c r="C10" s="15">
        <v>43450</v>
      </c>
      <c r="D10" s="52">
        <v>33245</v>
      </c>
      <c r="E10" s="52">
        <v>24411</v>
      </c>
      <c r="F10" s="52">
        <v>23362</v>
      </c>
      <c r="G10"/>
      <c r="H10" s="158"/>
      <c r="I10" s="72"/>
      <c r="K10" s="108"/>
      <c r="L10" s="108"/>
    </row>
    <row r="11" spans="1:17" ht="14.1" customHeight="1">
      <c r="A11" s="13" t="s">
        <v>22</v>
      </c>
      <c r="B11" s="15">
        <v>581684</v>
      </c>
      <c r="C11" s="15">
        <v>678378</v>
      </c>
      <c r="D11" s="52">
        <v>806629</v>
      </c>
      <c r="E11" s="52">
        <v>630609</v>
      </c>
      <c r="F11" s="52">
        <v>449545</v>
      </c>
      <c r="G11"/>
      <c r="H11" s="158"/>
      <c r="I11" s="72"/>
      <c r="K11" s="108"/>
      <c r="L11" s="108"/>
    </row>
    <row r="12" spans="1:17" ht="14.1" customHeight="1">
      <c r="A12" s="13" t="s">
        <v>23</v>
      </c>
      <c r="B12" s="52">
        <v>34232.207399999999</v>
      </c>
      <c r="C12" s="52">
        <v>36845</v>
      </c>
      <c r="D12" s="52">
        <v>48205</v>
      </c>
      <c r="E12" s="52" t="s">
        <v>46</v>
      </c>
      <c r="F12" s="52" t="s">
        <v>46</v>
      </c>
      <c r="G12"/>
      <c r="H12" s="158"/>
      <c r="I12" s="72"/>
      <c r="K12" s="108"/>
      <c r="L12" s="108"/>
    </row>
    <row r="13" spans="1:17" ht="14.1" customHeight="1">
      <c r="A13" s="13" t="s">
        <v>370</v>
      </c>
      <c r="B13" s="15">
        <v>290477</v>
      </c>
      <c r="C13" s="15">
        <v>414226</v>
      </c>
      <c r="D13" s="52">
        <v>455142</v>
      </c>
      <c r="E13" s="52">
        <v>319450</v>
      </c>
      <c r="F13" s="52">
        <v>319854</v>
      </c>
      <c r="G13"/>
      <c r="H13" s="158"/>
      <c r="I13" s="72"/>
      <c r="K13" s="108"/>
      <c r="L13" s="108"/>
    </row>
    <row r="14" spans="1:17" ht="14.1" customHeight="1">
      <c r="A14" s="48"/>
      <c r="B14" s="14"/>
      <c r="C14" s="49"/>
      <c r="D14" s="49"/>
      <c r="E14" s="14"/>
      <c r="F14" s="14"/>
      <c r="K14" s="109"/>
    </row>
    <row r="15" spans="1:17" ht="14.1" customHeight="1">
      <c r="A15" s="31" t="s">
        <v>122</v>
      </c>
      <c r="B15" s="32"/>
      <c r="C15" s="32"/>
      <c r="D15" s="32"/>
      <c r="E15" s="32"/>
      <c r="F15" s="32"/>
      <c r="K15" s="109"/>
    </row>
    <row r="16" spans="1:17" ht="22.5" customHeight="1">
      <c r="A16" s="274" t="s">
        <v>434</v>
      </c>
      <c r="B16" s="274"/>
      <c r="C16" s="274"/>
      <c r="D16" s="274"/>
      <c r="E16" s="274"/>
      <c r="F16" s="274"/>
      <c r="K16" s="109"/>
    </row>
    <row r="17" spans="1:8" ht="14.1" customHeight="1">
      <c r="A17" s="51" t="s">
        <v>371</v>
      </c>
    </row>
    <row r="18" spans="1:8" ht="9.9499999999999993" customHeight="1">
      <c r="A18" s="51" t="s">
        <v>123</v>
      </c>
    </row>
    <row r="19" spans="1:8" ht="14.1" customHeight="1">
      <c r="A19" s="51" t="s">
        <v>364</v>
      </c>
      <c r="B19" s="15"/>
      <c r="C19" s="15"/>
      <c r="D19" s="15"/>
      <c r="E19" s="15"/>
      <c r="F19" s="15"/>
    </row>
    <row r="21" spans="1:8">
      <c r="B21" s="235"/>
      <c r="C21" s="235"/>
      <c r="D21" s="235"/>
      <c r="E21" s="235"/>
      <c r="F21" s="235"/>
      <c r="G21" s="236"/>
      <c r="H21" s="236"/>
    </row>
  </sheetData>
  <mergeCells count="1">
    <mergeCell ref="A16:F16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zoomScaleNormal="100" workbookViewId="0"/>
  </sheetViews>
  <sheetFormatPr baseColWidth="10" defaultRowHeight="12.75"/>
  <cols>
    <col min="1" max="1" width="29.7109375" style="9" customWidth="1"/>
    <col min="2" max="6" width="9.7109375" style="9" customWidth="1"/>
    <col min="7" max="7" width="2.7109375" style="9" customWidth="1"/>
    <col min="8" max="8" width="10.7109375" style="9" customWidth="1"/>
    <col min="9" max="12" width="11.42578125" style="9"/>
    <col min="13" max="13" width="19.7109375" style="9" customWidth="1"/>
    <col min="14" max="14" width="18.5703125" style="9" customWidth="1"/>
    <col min="15" max="16384" width="11.42578125" style="9"/>
  </cols>
  <sheetData>
    <row r="1" spans="1:22" ht="14.1" customHeight="1">
      <c r="A1" s="140" t="s">
        <v>189</v>
      </c>
      <c r="B1" s="141"/>
      <c r="C1" s="141"/>
      <c r="D1" s="141"/>
      <c r="E1" s="141"/>
      <c r="F1" s="141"/>
      <c r="G1" s="141"/>
      <c r="H1" s="14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4.1" customHeight="1">
      <c r="A2" s="142"/>
      <c r="B2" s="142"/>
      <c r="C2" s="142"/>
      <c r="D2" s="142"/>
      <c r="E2" s="142"/>
      <c r="F2" s="142"/>
      <c r="G2" s="142"/>
      <c r="H2" s="142"/>
      <c r="K2" s="263" t="s">
        <v>470</v>
      </c>
    </row>
    <row r="3" spans="1:22" ht="14.1" customHeight="1">
      <c r="A3" s="143" t="s">
        <v>140</v>
      </c>
      <c r="B3" s="142"/>
      <c r="C3" s="142"/>
      <c r="D3" s="142"/>
      <c r="E3" s="142"/>
      <c r="F3" s="142"/>
      <c r="G3" s="142"/>
      <c r="H3" s="142"/>
    </row>
    <row r="4" spans="1:22" ht="9.9499999999999993" customHeight="1">
      <c r="A4" s="142"/>
      <c r="B4" s="142"/>
      <c r="C4" s="142"/>
      <c r="D4" s="142"/>
      <c r="E4" s="142"/>
      <c r="F4" s="142"/>
      <c r="G4" s="142"/>
      <c r="H4" s="142"/>
    </row>
    <row r="5" spans="1:22" ht="14.1" customHeight="1">
      <c r="A5" s="144"/>
      <c r="B5" s="144" t="s">
        <v>13</v>
      </c>
      <c r="C5" s="144"/>
      <c r="D5" s="144"/>
      <c r="E5" s="144"/>
      <c r="F5" s="144"/>
      <c r="G5" s="144"/>
      <c r="H5" s="144" t="s">
        <v>14</v>
      </c>
    </row>
    <row r="6" spans="1:22" ht="14.1" customHeight="1">
      <c r="A6" s="145"/>
      <c r="B6" s="146">
        <v>2010</v>
      </c>
      <c r="C6" s="146">
        <v>2011</v>
      </c>
      <c r="D6" s="146">
        <v>2012</v>
      </c>
      <c r="E6" s="146">
        <v>2013</v>
      </c>
      <c r="F6" s="146">
        <v>2014</v>
      </c>
      <c r="G6" s="147"/>
      <c r="H6" s="146">
        <v>2014</v>
      </c>
    </row>
    <row r="7" spans="1:22" ht="14.1" customHeight="1">
      <c r="A7"/>
      <c r="B7"/>
      <c r="C7"/>
      <c r="D7"/>
      <c r="E7"/>
      <c r="F7"/>
      <c r="G7"/>
      <c r="H7"/>
    </row>
    <row r="8" spans="1:22" ht="14.1" customHeight="1">
      <c r="A8" s="148" t="s">
        <v>141</v>
      </c>
      <c r="B8" s="149"/>
      <c r="C8" s="149"/>
      <c r="D8" s="149"/>
      <c r="E8" s="149"/>
      <c r="F8" s="149"/>
      <c r="G8" s="149"/>
      <c r="H8" s="149"/>
      <c r="J8" s="103"/>
    </row>
    <row r="9" spans="1:22" ht="14.1" customHeight="1">
      <c r="A9" s="152" t="s">
        <v>139</v>
      </c>
      <c r="B9" s="150">
        <v>53016</v>
      </c>
      <c r="C9" s="150">
        <v>46292</v>
      </c>
      <c r="D9" s="150">
        <v>74544</v>
      </c>
      <c r="E9" s="150">
        <v>55128</v>
      </c>
      <c r="F9" s="150">
        <v>61024</v>
      </c>
      <c r="G9" s="150"/>
      <c r="H9" s="150">
        <v>64995275</v>
      </c>
    </row>
    <row r="10" spans="1:22" ht="14.1" customHeight="1">
      <c r="A10" s="152" t="s">
        <v>187</v>
      </c>
      <c r="B10" s="151">
        <v>-4.2</v>
      </c>
      <c r="C10" s="151">
        <v>-12.7</v>
      </c>
      <c r="D10" s="151">
        <v>61.029983582476447</v>
      </c>
      <c r="E10" s="151">
        <v>-25.1</v>
      </c>
      <c r="F10" s="151">
        <v>10.7</v>
      </c>
      <c r="G10" s="151"/>
      <c r="H10" s="151">
        <v>7.1</v>
      </c>
      <c r="M10" s="102"/>
      <c r="N10" s="102"/>
    </row>
    <row r="11" spans="1:22" ht="14.1" customHeight="1">
      <c r="A11" s="152"/>
      <c r="B11" s="151"/>
      <c r="C11" s="151"/>
      <c r="D11" s="151"/>
      <c r="E11" s="151"/>
      <c r="F11" s="151"/>
      <c r="G11" s="151"/>
      <c r="H11" s="151"/>
      <c r="M11" s="102"/>
      <c r="N11" s="102"/>
    </row>
    <row r="12" spans="1:22" ht="14.1" customHeight="1">
      <c r="A12" s="148" t="s">
        <v>197</v>
      </c>
      <c r="B12" s="150"/>
      <c r="C12" s="150"/>
      <c r="D12" s="150"/>
      <c r="E12" s="150"/>
      <c r="F12" s="150"/>
      <c r="G12" s="150"/>
      <c r="H12" s="150"/>
    </row>
    <row r="13" spans="1:22" ht="14.1" customHeight="1">
      <c r="A13" s="152" t="s">
        <v>139</v>
      </c>
      <c r="B13" s="150">
        <v>8004</v>
      </c>
      <c r="C13" s="150">
        <v>10293</v>
      </c>
      <c r="D13" s="150">
        <v>6016</v>
      </c>
      <c r="E13" s="150">
        <v>5181</v>
      </c>
      <c r="F13" s="150">
        <v>2009</v>
      </c>
      <c r="G13" s="150"/>
      <c r="H13" s="150">
        <v>42619057</v>
      </c>
    </row>
    <row r="14" spans="1:22" ht="14.1" customHeight="1">
      <c r="A14" s="152" t="s">
        <v>187</v>
      </c>
      <c r="B14" s="151">
        <v>172.3375297720313</v>
      </c>
      <c r="C14" s="151">
        <f>((C13/B13)-1)*100</f>
        <v>28.598200899550228</v>
      </c>
      <c r="D14" s="151">
        <f>((D13/C13)-1)*100</f>
        <v>-41.552511415525117</v>
      </c>
      <c r="E14" s="151">
        <f>((E13/D13)-1)*100</f>
        <v>-13.879654255319151</v>
      </c>
      <c r="F14" s="151">
        <f>((F13/E13)-1)*100</f>
        <v>-61.223701988033199</v>
      </c>
      <c r="G14" s="150"/>
      <c r="H14" s="151">
        <v>7.4480274215853459</v>
      </c>
    </row>
    <row r="15" spans="1:22" ht="14.1" customHeight="1">
      <c r="A15" s="152"/>
      <c r="B15" s="153"/>
      <c r="C15" s="153"/>
      <c r="D15" s="154"/>
      <c r="E15" s="154"/>
      <c r="F15" s="154"/>
      <c r="G15" s="154"/>
      <c r="H15" s="154"/>
    </row>
    <row r="16" spans="1:22" ht="14.1" customHeight="1">
      <c r="A16" s="155" t="s">
        <v>118</v>
      </c>
      <c r="B16" s="156"/>
      <c r="C16" s="156"/>
      <c r="D16" s="156"/>
      <c r="E16" s="156"/>
      <c r="F16" s="156"/>
      <c r="G16" s="156"/>
      <c r="H16" s="156"/>
    </row>
    <row r="17" spans="1:8" ht="14.1" customHeight="1">
      <c r="A17" s="157"/>
      <c r="B17"/>
      <c r="C17"/>
      <c r="D17"/>
      <c r="E17"/>
      <c r="F17"/>
      <c r="G17"/>
      <c r="H17"/>
    </row>
    <row r="18" spans="1:8" ht="14.1" customHeight="1">
      <c r="D18" s="74"/>
      <c r="E18" s="98"/>
      <c r="F18" s="74"/>
      <c r="G18" s="98"/>
    </row>
    <row r="19" spans="1:8" ht="14.1" customHeight="1">
      <c r="E19" s="107"/>
    </row>
    <row r="20" spans="1:8" ht="14.1" customHeight="1">
      <c r="D20" s="74"/>
      <c r="E20" s="98"/>
    </row>
    <row r="21" spans="1:8" ht="14.1" customHeight="1">
      <c r="D21" s="74"/>
      <c r="E21" s="98"/>
    </row>
    <row r="22" spans="1:8">
      <c r="E22" s="107"/>
    </row>
    <row r="23" spans="1:8">
      <c r="E23" s="107"/>
    </row>
  </sheetData>
  <phoneticPr fontId="3" type="noConversion"/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/>
  </sheetViews>
  <sheetFormatPr baseColWidth="10" defaultRowHeight="12.75"/>
  <cols>
    <col min="1" max="1" width="32.85546875" style="9" customWidth="1"/>
    <col min="2" max="2" width="8.140625" style="9" customWidth="1"/>
    <col min="3" max="6" width="8.5703125" style="9" customWidth="1"/>
    <col min="7" max="7" width="4.5703125" style="9" customWidth="1"/>
    <col min="8" max="8" width="12.28515625" style="9" customWidth="1"/>
    <col min="9" max="16384" width="11.42578125" style="9"/>
  </cols>
  <sheetData>
    <row r="1" spans="1:11" ht="15.95" customHeight="1" thickBot="1">
      <c r="A1" s="1" t="s">
        <v>194</v>
      </c>
      <c r="B1" s="1"/>
      <c r="C1" s="1"/>
      <c r="D1" s="1"/>
      <c r="E1" s="1"/>
      <c r="F1" s="2"/>
      <c r="G1" s="2"/>
      <c r="H1" s="2"/>
    </row>
    <row r="2" spans="1:11" ht="14.1" customHeight="1">
      <c r="A2" s="3"/>
      <c r="B2" s="3"/>
      <c r="C2" s="3"/>
      <c r="D2" s="3"/>
      <c r="E2" s="3"/>
      <c r="F2" s="3"/>
      <c r="G2" s="3"/>
      <c r="K2" s="263" t="s">
        <v>470</v>
      </c>
    </row>
    <row r="3" spans="1:11" ht="14.1" customHeight="1">
      <c r="A3" s="102" t="s">
        <v>344</v>
      </c>
      <c r="B3" s="3"/>
      <c r="C3" s="3"/>
      <c r="D3" s="3"/>
      <c r="E3" s="3"/>
      <c r="F3" s="3"/>
      <c r="G3" s="3"/>
    </row>
    <row r="4" spans="1:11" ht="14.1" customHeight="1">
      <c r="A4" s="3"/>
      <c r="B4" s="3"/>
      <c r="C4" s="3"/>
      <c r="D4" s="3"/>
      <c r="E4" s="3"/>
      <c r="F4" s="3"/>
      <c r="G4" s="3"/>
    </row>
    <row r="5" spans="1:11" ht="14.1" customHeight="1">
      <c r="A5" s="102" t="s">
        <v>346</v>
      </c>
      <c r="B5" s="102"/>
      <c r="C5" s="102"/>
      <c r="D5" s="102"/>
      <c r="E5" s="102"/>
      <c r="F5" s="3"/>
      <c r="G5" s="3"/>
    </row>
    <row r="6" spans="1:11" ht="14.1" customHeight="1">
      <c r="A6" s="102"/>
      <c r="B6" s="102"/>
      <c r="C6" s="102"/>
      <c r="D6" s="102"/>
      <c r="E6" s="102"/>
      <c r="F6" s="3"/>
      <c r="G6" s="3"/>
    </row>
    <row r="7" spans="1:11" ht="14.1" customHeight="1">
      <c r="A7" s="176" t="s">
        <v>212</v>
      </c>
      <c r="B7" s="102"/>
      <c r="C7" s="102"/>
      <c r="D7" s="102"/>
      <c r="E7" s="102"/>
      <c r="F7" s="3"/>
      <c r="G7" s="3"/>
    </row>
    <row r="8" spans="1:11" ht="9.9499999999999993" customHeight="1">
      <c r="A8" s="13"/>
      <c r="B8" s="13"/>
      <c r="C8" s="13"/>
      <c r="D8" s="13"/>
      <c r="E8" s="13"/>
      <c r="F8" s="13"/>
      <c r="G8" s="13"/>
    </row>
    <row r="9" spans="1:11" ht="14.1" customHeight="1">
      <c r="A9" s="7"/>
      <c r="B9" s="175" t="s">
        <v>13</v>
      </c>
      <c r="C9" s="8"/>
      <c r="D9" s="8"/>
      <c r="E9" s="8"/>
      <c r="F9" s="7"/>
      <c r="G9" s="7"/>
      <c r="H9" s="175" t="s">
        <v>14</v>
      </c>
    </row>
    <row r="10" spans="1:11" ht="14.1" customHeight="1">
      <c r="A10" s="10"/>
      <c r="B10" s="11">
        <v>2010</v>
      </c>
      <c r="C10" s="11">
        <v>2011</v>
      </c>
      <c r="D10" s="11">
        <v>2012</v>
      </c>
      <c r="E10" s="11">
        <v>2013</v>
      </c>
      <c r="F10" s="11">
        <v>2014</v>
      </c>
      <c r="G10" s="57"/>
      <c r="H10" s="11">
        <v>2014</v>
      </c>
    </row>
    <row r="11" spans="1:11" ht="14.1" customHeight="1">
      <c r="A11" s="45"/>
      <c r="B11" s="45"/>
      <c r="C11" s="45"/>
      <c r="D11" s="15"/>
      <c r="E11" s="15"/>
      <c r="F11" s="15"/>
      <c r="G11" s="15"/>
    </row>
    <row r="12" spans="1:11" ht="14.1" customHeight="1">
      <c r="A12" s="174" t="s">
        <v>211</v>
      </c>
      <c r="B12" s="52">
        <v>1834</v>
      </c>
      <c r="C12" s="52">
        <v>1847</v>
      </c>
      <c r="D12" s="173">
        <v>1859</v>
      </c>
      <c r="E12" s="173">
        <v>1857</v>
      </c>
      <c r="F12" s="173">
        <f>F14+F18</f>
        <v>1867.9099999999999</v>
      </c>
      <c r="G12" s="173"/>
      <c r="H12" s="173">
        <f>H14+H18+H23</f>
        <v>166283.83000000002</v>
      </c>
      <c r="I12" s="109"/>
      <c r="J12" s="109"/>
    </row>
    <row r="13" spans="1:11" ht="14.1" customHeight="1">
      <c r="A13" s="115"/>
      <c r="B13" s="52"/>
      <c r="C13" s="52"/>
      <c r="D13" s="173"/>
      <c r="E13" s="173"/>
      <c r="F13" s="173"/>
      <c r="G13" s="173"/>
      <c r="H13" s="173"/>
      <c r="J13" s="109"/>
    </row>
    <row r="14" spans="1:11" ht="14.1" customHeight="1">
      <c r="A14" s="115" t="s">
        <v>210</v>
      </c>
      <c r="B14" s="52">
        <v>408</v>
      </c>
      <c r="C14" s="52">
        <v>408</v>
      </c>
      <c r="D14" s="173">
        <v>421</v>
      </c>
      <c r="E14" s="211">
        <v>421</v>
      </c>
      <c r="F14" s="173">
        <f>F15+F16</f>
        <v>431.90999999999997</v>
      </c>
      <c r="G14" s="173"/>
      <c r="H14" s="173">
        <v>26123.83</v>
      </c>
    </row>
    <row r="15" spans="1:11" ht="14.1" customHeight="1">
      <c r="A15" s="115" t="s">
        <v>209</v>
      </c>
      <c r="B15" s="52">
        <v>162</v>
      </c>
      <c r="C15" s="52">
        <v>160</v>
      </c>
      <c r="D15" s="173">
        <v>166</v>
      </c>
      <c r="E15" s="173">
        <v>166</v>
      </c>
      <c r="F15" s="173">
        <v>177.28</v>
      </c>
      <c r="G15" s="173"/>
      <c r="H15" s="173">
        <f>2538.76+8583.38+574.02</f>
        <v>11696.16</v>
      </c>
    </row>
    <row r="16" spans="1:11" ht="14.1" customHeight="1">
      <c r="A16" s="115" t="s">
        <v>205</v>
      </c>
      <c r="B16" s="52">
        <v>246</v>
      </c>
      <c r="C16" s="52">
        <v>248</v>
      </c>
      <c r="D16" s="173">
        <v>255</v>
      </c>
      <c r="E16" s="173">
        <v>255</v>
      </c>
      <c r="F16" s="173">
        <v>254.63</v>
      </c>
      <c r="G16" s="173"/>
      <c r="H16" s="173">
        <v>14427.68</v>
      </c>
      <c r="I16" s="9" t="s">
        <v>121</v>
      </c>
    </row>
    <row r="17" spans="1:10" ht="14.1" customHeight="1">
      <c r="A17" s="115"/>
      <c r="B17" s="52"/>
      <c r="C17" s="52"/>
      <c r="D17" s="173"/>
      <c r="E17" s="173"/>
      <c r="F17" s="173"/>
      <c r="G17" s="173"/>
      <c r="H17" s="173"/>
    </row>
    <row r="18" spans="1:10" ht="14.1" customHeight="1">
      <c r="A18" s="115" t="s">
        <v>208</v>
      </c>
      <c r="B18" s="52">
        <v>1426</v>
      </c>
      <c r="C18" s="52">
        <v>1439</v>
      </c>
      <c r="D18" s="173">
        <v>1439</v>
      </c>
      <c r="E18" s="173">
        <v>1436</v>
      </c>
      <c r="F18" s="173">
        <v>1436</v>
      </c>
      <c r="G18" s="173"/>
      <c r="H18" s="173">
        <v>71397</v>
      </c>
      <c r="J18" s="109"/>
    </row>
    <row r="19" spans="1:10" ht="14.1" customHeight="1">
      <c r="A19" s="115" t="s">
        <v>207</v>
      </c>
      <c r="B19" s="52" t="s">
        <v>63</v>
      </c>
      <c r="C19" s="52" t="s">
        <v>63</v>
      </c>
      <c r="D19" s="173" t="s">
        <v>63</v>
      </c>
      <c r="E19" s="173" t="s">
        <v>63</v>
      </c>
      <c r="F19" s="173" t="s">
        <v>63</v>
      </c>
      <c r="G19" s="173"/>
      <c r="H19" s="173">
        <f>321+2882</f>
        <v>3203</v>
      </c>
    </row>
    <row r="20" spans="1:10" ht="14.1" customHeight="1">
      <c r="A20" s="115" t="s">
        <v>206</v>
      </c>
      <c r="B20" s="52">
        <v>3</v>
      </c>
      <c r="C20" s="52">
        <v>3</v>
      </c>
      <c r="D20" s="173">
        <v>3</v>
      </c>
      <c r="E20" s="173">
        <v>3</v>
      </c>
      <c r="F20" s="173">
        <v>3</v>
      </c>
      <c r="G20" s="173"/>
      <c r="H20" s="173">
        <v>733</v>
      </c>
    </row>
    <row r="21" spans="1:10" ht="14.1" customHeight="1">
      <c r="A21" s="115" t="s">
        <v>345</v>
      </c>
      <c r="B21" s="52">
        <v>1423</v>
      </c>
      <c r="C21" s="52">
        <v>1436</v>
      </c>
      <c r="D21" s="173">
        <v>1436</v>
      </c>
      <c r="E21" s="173">
        <v>1433</v>
      </c>
      <c r="F21" s="173">
        <v>1433</v>
      </c>
      <c r="G21" s="173"/>
      <c r="H21" s="173">
        <v>67461</v>
      </c>
    </row>
    <row r="22" spans="1:10" ht="14.1" customHeight="1">
      <c r="A22" s="115"/>
      <c r="B22" s="52"/>
      <c r="C22" s="52"/>
      <c r="D22" s="173"/>
      <c r="E22" s="173"/>
      <c r="F22" s="173"/>
      <c r="G22" s="173"/>
      <c r="H22" s="173"/>
    </row>
    <row r="23" spans="1:10" ht="14.1" customHeight="1">
      <c r="A23" s="115" t="s">
        <v>204</v>
      </c>
      <c r="B23" s="52" t="s">
        <v>63</v>
      </c>
      <c r="C23" s="52" t="s">
        <v>63</v>
      </c>
      <c r="D23" s="173" t="s">
        <v>63</v>
      </c>
      <c r="E23" s="173" t="s">
        <v>63</v>
      </c>
      <c r="F23" s="173" t="s">
        <v>63</v>
      </c>
      <c r="G23" s="173"/>
      <c r="H23" s="173">
        <v>68763</v>
      </c>
    </row>
    <row r="24" spans="1:10" ht="14.1" customHeight="1">
      <c r="A24" s="26"/>
      <c r="B24" s="26" t="s">
        <v>121</v>
      </c>
      <c r="C24" s="26"/>
      <c r="D24" s="26"/>
      <c r="E24" s="26"/>
      <c r="F24" s="27"/>
      <c r="G24" s="27"/>
      <c r="H24" s="29"/>
    </row>
    <row r="25" spans="1:10" ht="14.1" customHeight="1">
      <c r="A25" s="31" t="s">
        <v>203</v>
      </c>
    </row>
    <row r="26" spans="1:10" ht="14.1" customHeight="1">
      <c r="A26" s="100"/>
    </row>
    <row r="27" spans="1:10" ht="9.9499999999999993" customHeight="1">
      <c r="A27" s="100"/>
      <c r="B27" s="3"/>
      <c r="C27" s="3"/>
      <c r="D27" s="3"/>
      <c r="E27" s="3"/>
      <c r="F27" s="3"/>
      <c r="G27" s="3"/>
    </row>
    <row r="29" spans="1:10">
      <c r="H29" s="109"/>
      <c r="I29" s="172"/>
      <c r="J29" s="109"/>
    </row>
    <row r="30" spans="1:10">
      <c r="A30" s="237"/>
      <c r="B30" s="237"/>
      <c r="C30" s="237"/>
      <c r="D30" s="237"/>
      <c r="H30" s="109"/>
      <c r="I30" s="172"/>
      <c r="J30" s="109"/>
    </row>
    <row r="31" spans="1:10">
      <c r="F31" s="137"/>
    </row>
    <row r="32" spans="1:10">
      <c r="F32" s="137"/>
    </row>
    <row r="38" spans="1:3">
      <c r="A38" s="9" t="s">
        <v>121</v>
      </c>
    </row>
    <row r="39" spans="1:3">
      <c r="C39" s="9" t="s">
        <v>121</v>
      </c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Normal="100" workbookViewId="0"/>
  </sheetViews>
  <sheetFormatPr baseColWidth="10" defaultRowHeight="12.75"/>
  <cols>
    <col min="1" max="1" width="24.7109375" style="9" customWidth="1"/>
    <col min="2" max="3" width="8.85546875" style="9" customWidth="1"/>
    <col min="4" max="4" width="5" style="9" customWidth="1"/>
    <col min="5" max="6" width="8.85546875" style="9" customWidth="1"/>
    <col min="7" max="7" width="5.5703125" style="9" customWidth="1"/>
    <col min="8" max="8" width="10" style="9" customWidth="1"/>
    <col min="9" max="9" width="11.140625" style="9" customWidth="1"/>
    <col min="10" max="11" width="11.42578125" style="50"/>
    <col min="12" max="16384" width="11.42578125" style="9"/>
  </cols>
  <sheetData>
    <row r="1" spans="1:12" ht="15.95" customHeight="1" thickBot="1">
      <c r="A1" s="1" t="s">
        <v>194</v>
      </c>
      <c r="B1" s="1"/>
      <c r="C1" s="1"/>
      <c r="D1" s="1"/>
      <c r="E1" s="1"/>
      <c r="F1" s="1"/>
      <c r="G1" s="2"/>
      <c r="H1" s="2"/>
      <c r="I1" s="2"/>
    </row>
    <row r="2" spans="1:12" ht="14.1" customHeight="1">
      <c r="A2" s="3"/>
      <c r="B2" s="3"/>
      <c r="C2" s="3"/>
      <c r="D2" s="3"/>
      <c r="E2" s="3"/>
      <c r="F2" s="3"/>
      <c r="G2" s="3"/>
      <c r="H2" s="3"/>
      <c r="L2" s="263" t="s">
        <v>470</v>
      </c>
    </row>
    <row r="3" spans="1:12" ht="14.1" customHeight="1">
      <c r="A3" s="102" t="s">
        <v>232</v>
      </c>
      <c r="B3" s="102"/>
      <c r="C3" s="102"/>
      <c r="D3" s="102"/>
      <c r="E3" s="102"/>
      <c r="F3" s="102"/>
      <c r="G3" s="3"/>
      <c r="H3" s="3"/>
    </row>
    <row r="4" spans="1:12" ht="14.1" customHeight="1">
      <c r="A4" s="102"/>
      <c r="B4" s="102"/>
      <c r="C4" s="102"/>
      <c r="D4" s="102"/>
      <c r="E4" s="102"/>
      <c r="F4" s="102"/>
      <c r="G4" s="3"/>
      <c r="H4" s="3"/>
    </row>
    <row r="5" spans="1:12" ht="14.1" customHeight="1">
      <c r="A5" s="176" t="s">
        <v>212</v>
      </c>
      <c r="B5" s="102"/>
      <c r="C5" s="102"/>
      <c r="D5" s="102"/>
      <c r="E5" s="102"/>
      <c r="F5" s="102"/>
      <c r="G5" s="3"/>
      <c r="H5" s="3"/>
    </row>
    <row r="6" spans="1:12" ht="9.9499999999999993" customHeight="1">
      <c r="A6" s="13"/>
      <c r="B6" s="13"/>
      <c r="C6" s="13"/>
      <c r="D6" s="13"/>
      <c r="E6" s="13"/>
      <c r="F6" s="13"/>
      <c r="G6" s="13"/>
      <c r="H6" s="13"/>
    </row>
    <row r="7" spans="1:12" ht="14.1" customHeight="1">
      <c r="A7" s="7"/>
      <c r="B7" s="175" t="s">
        <v>13</v>
      </c>
      <c r="C7" s="8"/>
      <c r="D7" s="8"/>
      <c r="E7" s="8"/>
      <c r="F7" s="7"/>
      <c r="G7" s="7"/>
      <c r="H7" s="175" t="s">
        <v>14</v>
      </c>
      <c r="I7" s="7"/>
    </row>
    <row r="8" spans="1:12" ht="14.1" customHeight="1">
      <c r="A8" s="41"/>
      <c r="B8" s="175">
        <v>2013</v>
      </c>
      <c r="C8" s="7"/>
      <c r="D8" s="8"/>
      <c r="E8" s="175">
        <v>2014</v>
      </c>
      <c r="F8" s="7"/>
      <c r="G8" s="41"/>
      <c r="H8" s="175">
        <v>2014</v>
      </c>
      <c r="I8" s="175"/>
    </row>
    <row r="9" spans="1:12" ht="10.5" customHeight="1">
      <c r="A9" s="41"/>
      <c r="B9" s="164" t="s">
        <v>231</v>
      </c>
      <c r="C9" s="164" t="s">
        <v>231</v>
      </c>
      <c r="D9" s="168"/>
      <c r="E9" s="164" t="s">
        <v>231</v>
      </c>
      <c r="F9" s="164" t="s">
        <v>231</v>
      </c>
      <c r="G9" s="41"/>
      <c r="H9" s="164" t="s">
        <v>231</v>
      </c>
      <c r="I9" s="164" t="s">
        <v>231</v>
      </c>
    </row>
    <row r="10" spans="1:12" ht="10.5" customHeight="1">
      <c r="A10" s="10"/>
      <c r="B10" s="179" t="s">
        <v>230</v>
      </c>
      <c r="C10" s="179" t="s">
        <v>229</v>
      </c>
      <c r="D10" s="179"/>
      <c r="E10" s="179" t="s">
        <v>230</v>
      </c>
      <c r="F10" s="179" t="s">
        <v>229</v>
      </c>
      <c r="G10" s="179"/>
      <c r="H10" s="179" t="s">
        <v>230</v>
      </c>
      <c r="I10" s="179" t="s">
        <v>229</v>
      </c>
    </row>
    <row r="11" spans="1:12" ht="14.1" customHeight="1">
      <c r="A11" s="45"/>
      <c r="B11" s="45"/>
      <c r="C11" s="45"/>
      <c r="D11" s="45"/>
      <c r="E11" s="45"/>
      <c r="F11" s="45"/>
      <c r="G11" s="15"/>
      <c r="H11" s="15"/>
    </row>
    <row r="12" spans="1:12" ht="14.1" customHeight="1">
      <c r="A12" s="174" t="s">
        <v>211</v>
      </c>
      <c r="B12" s="52">
        <v>421</v>
      </c>
      <c r="C12" s="52">
        <v>1436</v>
      </c>
      <c r="D12" s="52"/>
      <c r="E12" s="52">
        <v>432</v>
      </c>
      <c r="F12" s="52">
        <v>1436</v>
      </c>
      <c r="G12" s="52"/>
      <c r="H12" s="52">
        <v>26124</v>
      </c>
      <c r="I12" s="52">
        <v>140160</v>
      </c>
    </row>
    <row r="13" spans="1:12" ht="14.1" customHeight="1">
      <c r="A13" s="115"/>
      <c r="B13" s="52"/>
      <c r="C13" s="52"/>
      <c r="D13" s="52"/>
      <c r="E13" s="52"/>
      <c r="F13" s="52"/>
      <c r="G13" s="52"/>
      <c r="H13" s="52"/>
      <c r="I13" s="52"/>
      <c r="J13" s="9"/>
    </row>
    <row r="14" spans="1:12" ht="14.1" customHeight="1">
      <c r="A14" s="174" t="s">
        <v>228</v>
      </c>
      <c r="B14" s="52"/>
      <c r="C14" s="52"/>
      <c r="D14" s="52"/>
      <c r="E14" s="52"/>
      <c r="F14" s="52"/>
      <c r="G14" s="52"/>
      <c r="H14" s="52"/>
      <c r="I14" s="52"/>
      <c r="J14" s="9"/>
    </row>
    <row r="15" spans="1:12" ht="9" customHeight="1">
      <c r="A15" s="115"/>
      <c r="B15" s="52"/>
      <c r="C15" s="52"/>
      <c r="D15" s="52"/>
      <c r="E15" s="52"/>
      <c r="F15" s="52"/>
      <c r="G15" s="52"/>
      <c r="H15" s="52"/>
      <c r="I15" s="52"/>
      <c r="J15" s="9"/>
    </row>
    <row r="16" spans="1:12" ht="14.1" customHeight="1">
      <c r="A16" s="115" t="s">
        <v>220</v>
      </c>
      <c r="B16" s="52">
        <v>255</v>
      </c>
      <c r="C16" s="52">
        <v>1433</v>
      </c>
      <c r="D16" s="52"/>
      <c r="E16" s="52">
        <v>255</v>
      </c>
      <c r="F16" s="52">
        <v>1433</v>
      </c>
      <c r="G16" s="52"/>
      <c r="H16" s="52">
        <v>14428</v>
      </c>
      <c r="I16" s="52">
        <v>135151</v>
      </c>
      <c r="J16" s="9"/>
    </row>
    <row r="17" spans="1:14" ht="14.1" customHeight="1">
      <c r="A17" s="115" t="s">
        <v>227</v>
      </c>
      <c r="B17" s="37" t="s">
        <v>63</v>
      </c>
      <c r="C17" s="52">
        <v>194</v>
      </c>
      <c r="D17" s="52"/>
      <c r="E17" s="37" t="s">
        <v>63</v>
      </c>
      <c r="F17" s="37">
        <v>194</v>
      </c>
      <c r="G17" s="52"/>
      <c r="H17" s="52">
        <v>93</v>
      </c>
      <c r="I17" s="52">
        <v>26199</v>
      </c>
      <c r="J17" s="9"/>
    </row>
    <row r="18" spans="1:14" ht="14.1" customHeight="1">
      <c r="A18" s="115" t="s">
        <v>226</v>
      </c>
      <c r="B18" s="52">
        <v>3</v>
      </c>
      <c r="C18" s="52">
        <v>566</v>
      </c>
      <c r="D18" s="52"/>
      <c r="E18" s="52">
        <v>3</v>
      </c>
      <c r="F18" s="52">
        <v>566</v>
      </c>
      <c r="G18" s="52"/>
      <c r="H18" s="52">
        <v>2470</v>
      </c>
      <c r="I18" s="52">
        <v>53864</v>
      </c>
      <c r="J18" s="9"/>
    </row>
    <row r="19" spans="1:14" ht="14.1" customHeight="1">
      <c r="A19" s="115" t="s">
        <v>225</v>
      </c>
      <c r="B19" s="52">
        <v>252</v>
      </c>
      <c r="C19" s="52">
        <v>673</v>
      </c>
      <c r="D19" s="52"/>
      <c r="E19" s="52">
        <v>252</v>
      </c>
      <c r="F19" s="52">
        <v>673</v>
      </c>
      <c r="G19" s="52"/>
      <c r="H19" s="52">
        <v>11865</v>
      </c>
      <c r="I19" s="52">
        <v>55088</v>
      </c>
      <c r="J19" s="9"/>
    </row>
    <row r="20" spans="1:14" ht="14.1" customHeight="1">
      <c r="A20" s="115" t="s">
        <v>224</v>
      </c>
      <c r="B20" s="52">
        <v>1</v>
      </c>
      <c r="C20" s="52">
        <v>3</v>
      </c>
      <c r="D20" s="52"/>
      <c r="E20" s="52">
        <v>1</v>
      </c>
      <c r="F20" s="52">
        <v>3</v>
      </c>
      <c r="G20" s="52"/>
      <c r="H20" s="52">
        <v>574</v>
      </c>
      <c r="I20" s="52">
        <v>1082</v>
      </c>
      <c r="J20" s="9"/>
    </row>
    <row r="21" spans="1:14" ht="14.1" customHeight="1">
      <c r="A21" s="115" t="s">
        <v>223</v>
      </c>
      <c r="B21" s="52">
        <v>46</v>
      </c>
      <c r="C21" s="37" t="s">
        <v>63</v>
      </c>
      <c r="D21" s="52"/>
      <c r="E21" s="52">
        <v>57</v>
      </c>
      <c r="F21" s="37" t="s">
        <v>63</v>
      </c>
      <c r="G21" s="52"/>
      <c r="H21" s="52">
        <v>8583</v>
      </c>
      <c r="I21" s="52">
        <v>3445</v>
      </c>
      <c r="J21" s="9"/>
    </row>
    <row r="22" spans="1:14" ht="14.1" customHeight="1">
      <c r="A22" s="115" t="s">
        <v>222</v>
      </c>
      <c r="B22" s="52">
        <v>119</v>
      </c>
      <c r="C22" s="37" t="s">
        <v>63</v>
      </c>
      <c r="D22" s="52"/>
      <c r="E22" s="52">
        <v>119</v>
      </c>
      <c r="F22" s="37" t="s">
        <v>63</v>
      </c>
      <c r="G22" s="52"/>
      <c r="H22" s="52">
        <v>2539</v>
      </c>
      <c r="I22" s="52">
        <v>481</v>
      </c>
      <c r="J22" s="9"/>
      <c r="K22" s="109"/>
    </row>
    <row r="23" spans="1:14" ht="14.1" customHeight="1">
      <c r="A23" s="115"/>
      <c r="B23" s="52"/>
      <c r="C23" s="52"/>
      <c r="D23" s="52"/>
      <c r="E23" s="52"/>
      <c r="F23" s="52"/>
      <c r="G23" s="52"/>
      <c r="H23" s="52"/>
      <c r="I23" s="52"/>
      <c r="J23" s="9"/>
    </row>
    <row r="24" spans="1:14" ht="14.1" customHeight="1">
      <c r="A24" s="174" t="s">
        <v>221</v>
      </c>
      <c r="B24" s="52"/>
      <c r="C24" s="52"/>
      <c r="D24" s="52"/>
      <c r="E24" s="52"/>
      <c r="F24" s="52"/>
      <c r="G24" s="52"/>
      <c r="H24" s="52"/>
      <c r="I24" s="52"/>
      <c r="J24" s="9"/>
    </row>
    <row r="25" spans="1:14" ht="9" customHeight="1">
      <c r="A25" s="115"/>
      <c r="B25" s="52"/>
      <c r="C25" s="52"/>
      <c r="D25" s="52"/>
      <c r="E25" s="52"/>
      <c r="F25" s="52"/>
      <c r="G25" s="52"/>
      <c r="H25" s="52"/>
      <c r="I25" s="52"/>
      <c r="J25" s="9"/>
    </row>
    <row r="26" spans="1:14" ht="14.1" customHeight="1">
      <c r="A26" s="115" t="s">
        <v>220</v>
      </c>
      <c r="B26" s="52">
        <v>255</v>
      </c>
      <c r="C26" s="52">
        <v>1433</v>
      </c>
      <c r="D26" s="52"/>
      <c r="E26" s="52">
        <v>255</v>
      </c>
      <c r="F26" s="52">
        <v>1433</v>
      </c>
      <c r="G26" s="52"/>
      <c r="H26" s="52">
        <v>14428</v>
      </c>
      <c r="I26" s="52">
        <v>135151</v>
      </c>
      <c r="J26" s="9"/>
      <c r="K26" s="109"/>
      <c r="L26" s="109"/>
      <c r="M26" s="109"/>
      <c r="N26" s="172"/>
    </row>
    <row r="27" spans="1:14" ht="14.1" customHeight="1">
      <c r="A27" s="115" t="s">
        <v>214</v>
      </c>
      <c r="B27" s="52"/>
      <c r="C27" s="52"/>
      <c r="D27" s="52"/>
      <c r="E27" s="52"/>
      <c r="F27" s="52"/>
      <c r="G27" s="52"/>
      <c r="H27" s="52"/>
      <c r="I27" s="52"/>
      <c r="J27" s="9"/>
      <c r="K27" s="172"/>
      <c r="L27" s="172"/>
    </row>
    <row r="28" spans="1:14" ht="9.9499999999999993" customHeight="1">
      <c r="A28" s="115" t="s">
        <v>219</v>
      </c>
      <c r="B28" s="52">
        <v>255</v>
      </c>
      <c r="C28" s="52">
        <v>443</v>
      </c>
      <c r="D28" s="52"/>
      <c r="E28" s="52">
        <v>255</v>
      </c>
      <c r="F28" s="37">
        <v>332</v>
      </c>
      <c r="G28" s="52"/>
      <c r="H28" s="52">
        <v>14428</v>
      </c>
      <c r="I28" s="52">
        <v>100848</v>
      </c>
      <c r="J28" s="9"/>
    </row>
    <row r="29" spans="1:14" ht="14.1" customHeight="1">
      <c r="A29" s="115" t="s">
        <v>218</v>
      </c>
      <c r="B29" s="37" t="s">
        <v>63</v>
      </c>
      <c r="C29" s="52">
        <v>990</v>
      </c>
      <c r="D29" s="52"/>
      <c r="E29" s="37" t="s">
        <v>63</v>
      </c>
      <c r="F29" s="52">
        <v>990</v>
      </c>
      <c r="G29" s="52"/>
      <c r="H29" s="37" t="s">
        <v>63</v>
      </c>
      <c r="I29" s="52">
        <v>31285</v>
      </c>
      <c r="J29" s="9"/>
      <c r="K29" s="172"/>
    </row>
    <row r="30" spans="1:14" ht="14.1" customHeight="1">
      <c r="A30" s="115" t="s">
        <v>217</v>
      </c>
      <c r="B30" s="37" t="s">
        <v>63</v>
      </c>
      <c r="C30" s="37" t="s">
        <v>63</v>
      </c>
      <c r="D30" s="52"/>
      <c r="E30" s="37" t="s">
        <v>63</v>
      </c>
      <c r="F30" s="52" t="s">
        <v>63</v>
      </c>
      <c r="G30" s="52"/>
      <c r="H30" s="37" t="s">
        <v>63</v>
      </c>
      <c r="I30" s="52">
        <v>3018</v>
      </c>
      <c r="J30" s="9"/>
    </row>
    <row r="31" spans="1:14" ht="14.1" customHeight="1">
      <c r="A31" s="115" t="s">
        <v>216</v>
      </c>
      <c r="B31" s="52"/>
      <c r="C31" s="52"/>
      <c r="D31" s="52"/>
      <c r="E31" s="52"/>
      <c r="F31" s="52"/>
      <c r="G31" s="52"/>
      <c r="H31" s="52"/>
      <c r="I31" s="52"/>
    </row>
    <row r="32" spans="1:14" ht="9.9499999999999993" customHeight="1">
      <c r="A32" s="115" t="s">
        <v>215</v>
      </c>
      <c r="B32" s="52">
        <v>166</v>
      </c>
      <c r="C32" s="52">
        <v>3</v>
      </c>
      <c r="D32" s="52"/>
      <c r="E32" s="52">
        <v>177</v>
      </c>
      <c r="F32" s="52">
        <v>3</v>
      </c>
      <c r="G32" s="52"/>
      <c r="H32" s="52">
        <v>11696</v>
      </c>
      <c r="I32" s="52">
        <v>5009</v>
      </c>
    </row>
    <row r="33" spans="1:9" ht="14.1" customHeight="1">
      <c r="A33" s="115" t="s">
        <v>214</v>
      </c>
      <c r="B33" s="52"/>
      <c r="C33" s="52"/>
      <c r="D33" s="52"/>
      <c r="E33" s="52"/>
      <c r="F33" s="52"/>
      <c r="G33" s="52"/>
      <c r="I33" s="52"/>
    </row>
    <row r="34" spans="1:9" ht="9.9499999999999993" customHeight="1">
      <c r="A34" s="115" t="s">
        <v>213</v>
      </c>
      <c r="B34" s="52">
        <v>166</v>
      </c>
      <c r="C34" s="52">
        <v>3</v>
      </c>
      <c r="D34" s="52"/>
      <c r="E34" s="52">
        <v>177</v>
      </c>
      <c r="F34" s="52">
        <v>3</v>
      </c>
      <c r="G34" s="52"/>
      <c r="H34" s="52">
        <v>11696</v>
      </c>
      <c r="I34" s="52">
        <v>5009</v>
      </c>
    </row>
    <row r="35" spans="1:9" ht="14.1" customHeight="1">
      <c r="A35" s="26"/>
      <c r="B35" s="26"/>
      <c r="C35" s="26" t="s">
        <v>121</v>
      </c>
      <c r="D35" s="26" t="s">
        <v>121</v>
      </c>
      <c r="E35" s="26"/>
      <c r="F35" s="26"/>
      <c r="G35" s="27"/>
      <c r="H35" s="178"/>
      <c r="I35" s="29"/>
    </row>
    <row r="36" spans="1:9" ht="14.1" customHeight="1">
      <c r="A36" s="31" t="s">
        <v>203</v>
      </c>
      <c r="B36" s="51"/>
    </row>
    <row r="37" spans="1:9" ht="14.1" customHeight="1">
      <c r="A37" s="177"/>
    </row>
    <row r="38" spans="1:9" ht="9.9499999999999993" customHeight="1">
      <c r="A38" s="177"/>
    </row>
  </sheetData>
  <hyperlinks>
    <hyperlink ref="L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98"/>
  <sheetViews>
    <sheetView zoomScaleNormal="100" workbookViewId="0"/>
  </sheetViews>
  <sheetFormatPr baseColWidth="10" defaultRowHeight="12.75"/>
  <cols>
    <col min="1" max="1" width="45.7109375" style="9" customWidth="1"/>
    <col min="2" max="6" width="6.7109375" style="9" customWidth="1"/>
    <col min="7" max="7" width="2.7109375" style="9" customWidth="1"/>
    <col min="8" max="8" width="9.7109375" style="9" customWidth="1"/>
    <col min="9" max="9" width="10.5703125" style="9" customWidth="1"/>
    <col min="10" max="10" width="11.42578125" style="9"/>
    <col min="11" max="11" width="10.28515625" style="251" customWidth="1"/>
    <col min="12" max="14" width="10.28515625" style="170" customWidth="1"/>
    <col min="15" max="15" width="11.42578125" style="9" customWidth="1"/>
    <col min="16" max="16384" width="11.42578125" style="9"/>
  </cols>
  <sheetData>
    <row r="1" spans="1:20" ht="13.5" thickBot="1">
      <c r="A1" s="1" t="s">
        <v>194</v>
      </c>
      <c r="B1" s="2"/>
      <c r="C1" s="2"/>
      <c r="D1" s="2"/>
      <c r="E1" s="2"/>
      <c r="F1" s="2"/>
      <c r="G1" s="2"/>
      <c r="H1" s="2"/>
    </row>
    <row r="2" spans="1:20" ht="14.25">
      <c r="K2" s="263" t="s">
        <v>470</v>
      </c>
    </row>
    <row r="3" spans="1:20" s="3" customFormat="1" ht="14.1" customHeight="1">
      <c r="A3" s="67" t="s">
        <v>191</v>
      </c>
      <c r="B3" s="6"/>
      <c r="C3" s="6"/>
      <c r="D3" s="6"/>
      <c r="E3" s="6"/>
      <c r="F3" s="6"/>
      <c r="G3" s="6"/>
      <c r="H3" s="6"/>
      <c r="I3" s="6"/>
      <c r="K3" s="251"/>
      <c r="L3" s="170"/>
      <c r="M3" s="170"/>
      <c r="N3" s="170"/>
    </row>
    <row r="4" spans="1:20" s="3" customFormat="1" ht="14.1" customHeight="1">
      <c r="K4" s="251"/>
      <c r="L4" s="170"/>
      <c r="M4" s="170"/>
      <c r="N4" s="37"/>
    </row>
    <row r="5" spans="1:20" s="3" customFormat="1" ht="14.1" customHeight="1">
      <c r="A5" s="5" t="s">
        <v>452</v>
      </c>
      <c r="K5" s="251"/>
      <c r="L5" s="170"/>
      <c r="M5" s="170"/>
      <c r="N5" s="37"/>
    </row>
    <row r="6" spans="1:20" s="3" customFormat="1" ht="14.1" customHeight="1">
      <c r="K6" s="251"/>
      <c r="L6" s="170"/>
      <c r="M6" s="170"/>
      <c r="N6" s="37"/>
    </row>
    <row r="7" spans="1:20" ht="14.1" customHeight="1">
      <c r="A7" s="7"/>
      <c r="B7" s="8" t="s">
        <v>13</v>
      </c>
      <c r="C7" s="8"/>
      <c r="D7" s="8"/>
      <c r="E7" s="8"/>
      <c r="F7" s="8"/>
      <c r="G7" s="8"/>
      <c r="H7" s="8" t="s">
        <v>14</v>
      </c>
      <c r="I7"/>
      <c r="J7" s="3"/>
      <c r="N7" s="37"/>
      <c r="O7" s="3"/>
      <c r="P7" s="3"/>
      <c r="Q7" s="3"/>
      <c r="R7" s="3"/>
      <c r="S7" s="3"/>
    </row>
    <row r="8" spans="1:20" ht="14.1" customHeight="1">
      <c r="A8" s="10"/>
      <c r="B8" s="11">
        <v>2010</v>
      </c>
      <c r="C8" s="11">
        <v>2011</v>
      </c>
      <c r="D8" s="11">
        <v>2012</v>
      </c>
      <c r="E8" s="11">
        <v>2013</v>
      </c>
      <c r="F8" s="11">
        <v>2014</v>
      </c>
      <c r="G8" s="12"/>
      <c r="H8" s="11">
        <v>2014</v>
      </c>
      <c r="I8"/>
      <c r="J8" s="3"/>
      <c r="N8" s="37"/>
      <c r="O8" s="3"/>
      <c r="P8" s="3"/>
      <c r="Q8" s="3"/>
      <c r="R8" s="3"/>
      <c r="S8" s="3"/>
      <c r="T8" s="3"/>
    </row>
    <row r="9" spans="1:20" s="3" customFormat="1" ht="14.1" customHeight="1">
      <c r="A9" s="13"/>
      <c r="B9" s="14"/>
      <c r="C9" s="14"/>
      <c r="G9" s="15"/>
      <c r="H9" s="15"/>
      <c r="I9" s="15"/>
      <c r="K9" s="252"/>
      <c r="L9" s="37"/>
      <c r="M9" s="37"/>
      <c r="N9" s="37"/>
    </row>
    <row r="10" spans="1:20" s="3" customFormat="1" ht="14.1" customHeight="1">
      <c r="A10" s="17" t="s">
        <v>150</v>
      </c>
      <c r="B10" s="18">
        <v>100</v>
      </c>
      <c r="C10" s="18">
        <v>98.529452744708252</v>
      </c>
      <c r="D10" s="18">
        <v>93.466793942495755</v>
      </c>
      <c r="E10" s="18">
        <v>94.223626265625128</v>
      </c>
      <c r="F10" s="18">
        <v>97.425272124404842</v>
      </c>
      <c r="G10" s="19"/>
      <c r="H10" s="18">
        <v>93.277666666666676</v>
      </c>
      <c r="I10" s="18"/>
      <c r="J10" s="18"/>
      <c r="K10" s="252"/>
      <c r="L10" s="37"/>
      <c r="M10" s="37"/>
      <c r="N10" s="37"/>
    </row>
    <row r="11" spans="1:20" s="3" customFormat="1" ht="14.1" customHeight="1">
      <c r="A11" s="20" t="s">
        <v>115</v>
      </c>
      <c r="B11" s="21">
        <v>100</v>
      </c>
      <c r="C11" s="21">
        <v>97.783961636323951</v>
      </c>
      <c r="D11" s="21">
        <v>91.180824264633813</v>
      </c>
      <c r="E11" s="21">
        <v>93.165212561613814</v>
      </c>
      <c r="F11" s="21">
        <v>96.747901467128898</v>
      </c>
      <c r="G11" s="19"/>
      <c r="H11" s="18">
        <v>92.858750000000001</v>
      </c>
      <c r="I11" s="18"/>
      <c r="J11" s="18"/>
      <c r="K11" s="252"/>
      <c r="L11" s="37"/>
      <c r="M11" s="37"/>
      <c r="N11" s="37"/>
    </row>
    <row r="12" spans="1:20" s="3" customFormat="1" ht="14.1" customHeight="1">
      <c r="A12" s="22" t="s">
        <v>114</v>
      </c>
      <c r="B12" s="18">
        <v>100</v>
      </c>
      <c r="C12" s="18">
        <v>100.39898459047869</v>
      </c>
      <c r="D12" s="18">
        <v>98.524618947355677</v>
      </c>
      <c r="E12" s="21">
        <v>96.413234445373988</v>
      </c>
      <c r="F12" s="21">
        <v>98.705057050983612</v>
      </c>
      <c r="G12" s="19"/>
      <c r="H12" s="18">
        <v>93.925416666666663</v>
      </c>
      <c r="I12" s="18"/>
      <c r="J12" s="18"/>
      <c r="K12" s="252"/>
      <c r="L12" s="37"/>
      <c r="M12" s="37"/>
      <c r="N12" s="37"/>
    </row>
    <row r="13" spans="1:20" s="3" customFormat="1" ht="14.1" customHeight="1">
      <c r="A13" s="23" t="s">
        <v>49</v>
      </c>
      <c r="B13" s="18">
        <v>100</v>
      </c>
      <c r="C13" s="18">
        <v>99.704893692000098</v>
      </c>
      <c r="D13" s="18">
        <v>107.14400622353567</v>
      </c>
      <c r="E13" s="18">
        <v>109.78726048681413</v>
      </c>
      <c r="F13" s="18">
        <v>118.39663766395614</v>
      </c>
      <c r="G13" s="19"/>
      <c r="H13" s="18">
        <v>102.71508333333334</v>
      </c>
      <c r="I13" s="18"/>
      <c r="J13" s="18"/>
      <c r="K13" s="252"/>
      <c r="L13" s="37"/>
      <c r="M13" s="37"/>
      <c r="N13" s="37"/>
    </row>
    <row r="14" spans="1:20" s="3" customFormat="1" ht="14.1" customHeight="1">
      <c r="A14" s="23" t="s">
        <v>85</v>
      </c>
      <c r="B14" s="18">
        <v>100</v>
      </c>
      <c r="C14" s="18">
        <v>99.525345962089617</v>
      </c>
      <c r="D14" s="18">
        <v>93.821808976172463</v>
      </c>
      <c r="E14" s="18">
        <v>89.385474915525023</v>
      </c>
      <c r="F14" s="18">
        <v>86.351521495907733</v>
      </c>
      <c r="G14" s="19"/>
      <c r="H14" s="18">
        <v>98.084666666666678</v>
      </c>
      <c r="I14" s="18"/>
      <c r="J14" s="18"/>
      <c r="K14" s="252"/>
      <c r="L14" s="37"/>
      <c r="M14" s="37"/>
      <c r="N14" s="37"/>
    </row>
    <row r="15" spans="1:20" s="3" customFormat="1" ht="14.1" customHeight="1">
      <c r="A15" s="24" t="s">
        <v>50</v>
      </c>
      <c r="B15" s="21">
        <v>100</v>
      </c>
      <c r="C15" s="21">
        <v>94.629773398353748</v>
      </c>
      <c r="D15" s="21">
        <v>95.622952982650858</v>
      </c>
      <c r="E15" s="18">
        <v>99.912689862903633</v>
      </c>
      <c r="F15" s="18">
        <v>100.80114565956502</v>
      </c>
      <c r="G15" s="19"/>
      <c r="H15" s="18">
        <v>88.58850000000001</v>
      </c>
      <c r="I15" s="18"/>
      <c r="J15" s="18"/>
      <c r="K15" s="251"/>
      <c r="L15" s="37"/>
      <c r="M15" s="37"/>
      <c r="N15" s="37"/>
    </row>
    <row r="16" spans="1:20" s="3" customFormat="1" ht="14.1" customHeight="1">
      <c r="A16" s="24" t="s">
        <v>120</v>
      </c>
      <c r="B16" s="21">
        <v>100</v>
      </c>
      <c r="C16" s="21">
        <v>105.75691425822937</v>
      </c>
      <c r="D16" s="21">
        <v>89.829868864966784</v>
      </c>
      <c r="E16" s="21">
        <v>74.033417231800044</v>
      </c>
      <c r="F16" s="21">
        <v>69.272708950250376</v>
      </c>
      <c r="G16" s="19"/>
      <c r="H16" s="18">
        <v>88.182749999999999</v>
      </c>
      <c r="I16" s="18"/>
      <c r="J16" s="18"/>
      <c r="K16" s="252"/>
      <c r="L16" s="37"/>
      <c r="M16" s="37"/>
      <c r="N16" s="37"/>
    </row>
    <row r="17" spans="1:20" s="3" customFormat="1" ht="14.1" customHeight="1">
      <c r="A17" s="24" t="s">
        <v>102</v>
      </c>
      <c r="B17" s="18">
        <v>100</v>
      </c>
      <c r="C17" s="18">
        <v>100.78104251569589</v>
      </c>
      <c r="D17" s="18">
        <v>90.869805544146345</v>
      </c>
      <c r="E17" s="18">
        <v>91.253710757678093</v>
      </c>
      <c r="F17" s="18">
        <v>99.669987514848799</v>
      </c>
      <c r="G17" s="19"/>
      <c r="H17" s="18">
        <v>92.801750000000013</v>
      </c>
      <c r="I17" s="18"/>
      <c r="J17" s="18"/>
      <c r="K17" s="252"/>
      <c r="L17" s="37"/>
      <c r="M17" s="37"/>
      <c r="N17" s="37"/>
    </row>
    <row r="18" spans="1:20" s="3" customFormat="1" ht="14.1" customHeight="1">
      <c r="A18" s="25"/>
      <c r="B18" s="18"/>
      <c r="C18" s="18"/>
      <c r="D18" s="18"/>
      <c r="E18" s="18"/>
      <c r="F18" s="18"/>
      <c r="G18" s="19"/>
      <c r="H18" s="18"/>
      <c r="I18" s="18"/>
      <c r="J18" s="18"/>
      <c r="K18" s="252"/>
      <c r="L18" s="37"/>
      <c r="M18" s="37"/>
      <c r="N18" s="37"/>
      <c r="S18" s="9"/>
      <c r="T18" s="9"/>
    </row>
    <row r="19" spans="1:20" s="3" customFormat="1" ht="14.1" customHeight="1">
      <c r="A19" s="17" t="s">
        <v>151</v>
      </c>
      <c r="B19" s="18"/>
      <c r="C19" s="18"/>
      <c r="D19" s="18"/>
      <c r="E19" s="18"/>
      <c r="F19" s="18"/>
      <c r="G19" s="19"/>
      <c r="H19" s="18"/>
      <c r="I19" s="18"/>
      <c r="K19" s="251"/>
      <c r="S19" s="9"/>
      <c r="T19" s="9"/>
    </row>
    <row r="20" spans="1:20" s="3" customFormat="1" ht="14.1" customHeight="1">
      <c r="A20" s="20" t="s">
        <v>150</v>
      </c>
      <c r="B20" s="18">
        <v>3.6959689291647058</v>
      </c>
      <c r="C20" s="18">
        <v>-1.4705472552917431</v>
      </c>
      <c r="D20" s="18">
        <v>-5.1382187368176568</v>
      </c>
      <c r="E20" s="18">
        <f t="shared" ref="E20:E26" si="0">((E10/D10)-1)*100</f>
        <v>0.80973390784646604</v>
      </c>
      <c r="F20" s="18">
        <f>((F10/E10)-1)*100</f>
        <v>3.3979225653595346</v>
      </c>
      <c r="G20" s="19"/>
      <c r="H20" s="18">
        <v>2.7168297351811477</v>
      </c>
      <c r="I20" s="18"/>
      <c r="K20" s="218" t="s">
        <v>70</v>
      </c>
      <c r="L20" s="219"/>
      <c r="M20" s="219" t="s">
        <v>384</v>
      </c>
      <c r="N20" s="220" t="s">
        <v>385</v>
      </c>
      <c r="S20" s="9"/>
      <c r="T20" s="9"/>
    </row>
    <row r="21" spans="1:20" s="3" customFormat="1" ht="14.1" customHeight="1">
      <c r="A21" s="20" t="s">
        <v>115</v>
      </c>
      <c r="B21" s="18">
        <v>5.2949358419067449</v>
      </c>
      <c r="C21" s="18">
        <v>-2.216038363676065</v>
      </c>
      <c r="D21" s="18">
        <v>-6.7527816026194394</v>
      </c>
      <c r="E21" s="18">
        <f t="shared" si="0"/>
        <v>2.1763219547354717</v>
      </c>
      <c r="F21" s="18">
        <f t="shared" ref="F21:F26" si="1">((F11/E11)-1)*100</f>
        <v>3.8455221718575627</v>
      </c>
      <c r="G21" s="19"/>
      <c r="H21" s="18">
        <v>3.1202456440382553</v>
      </c>
      <c r="I21" s="18"/>
      <c r="K21" s="233"/>
      <c r="L21" s="37"/>
      <c r="M21" s="267" t="s">
        <v>69</v>
      </c>
      <c r="N21" s="268"/>
      <c r="S21" s="9"/>
      <c r="T21" s="9"/>
    </row>
    <row r="22" spans="1:20" s="3" customFormat="1" ht="14.1" customHeight="1">
      <c r="A22" s="20" t="s">
        <v>114</v>
      </c>
      <c r="B22" s="18">
        <v>-0.10813617471407966</v>
      </c>
      <c r="C22" s="18">
        <v>0.39898459047869039</v>
      </c>
      <c r="D22" s="18">
        <v>-1.8669169322463097</v>
      </c>
      <c r="E22" s="18">
        <f t="shared" si="0"/>
        <v>-2.1430019466605166</v>
      </c>
      <c r="F22" s="18">
        <f t="shared" si="1"/>
        <v>2.3770829998532417</v>
      </c>
      <c r="G22" s="19"/>
      <c r="H22" s="18">
        <v>1.9966679969340539</v>
      </c>
      <c r="I22" s="18"/>
      <c r="K22" s="253"/>
      <c r="L22" s="37" t="s">
        <v>152</v>
      </c>
      <c r="M22" s="21">
        <v>-4.1711797812466784</v>
      </c>
      <c r="N22" s="222">
        <v>2.5702789301956743</v>
      </c>
      <c r="O22" s="17"/>
      <c r="P22" s="18"/>
      <c r="S22" s="9"/>
      <c r="T22" s="9"/>
    </row>
    <row r="23" spans="1:20" s="3" customFormat="1" ht="14.1" customHeight="1">
      <c r="A23" s="25" t="s">
        <v>49</v>
      </c>
      <c r="B23" s="18">
        <v>3.1684450898516348</v>
      </c>
      <c r="C23" s="18">
        <v>-0.295106307999915</v>
      </c>
      <c r="D23" s="18">
        <v>7.4611307991720555</v>
      </c>
      <c r="E23" s="18">
        <f t="shared" si="0"/>
        <v>2.4670108543111802</v>
      </c>
      <c r="F23" s="18">
        <f t="shared" si="1"/>
        <v>7.8418726717167875</v>
      </c>
      <c r="G23" s="19"/>
      <c r="H23" s="18">
        <v>4.2782137575591683</v>
      </c>
      <c r="I23" s="18"/>
      <c r="K23" s="233"/>
      <c r="L23" s="37" t="s">
        <v>52</v>
      </c>
      <c r="M23" s="21">
        <v>-0.95307755391537496</v>
      </c>
      <c r="N23" s="222">
        <v>4.8459419204436012</v>
      </c>
      <c r="O23" s="20"/>
      <c r="P23" s="18"/>
      <c r="S23" s="9"/>
      <c r="T23" s="9"/>
    </row>
    <row r="24" spans="1:20" s="3" customFormat="1" ht="14.1" customHeight="1">
      <c r="A24" s="23" t="s">
        <v>85</v>
      </c>
      <c r="B24" s="18">
        <v>-1.4997529376407526</v>
      </c>
      <c r="C24" s="18">
        <v>-0.47465403791038252</v>
      </c>
      <c r="D24" s="18">
        <v>-5.7307381660242633</v>
      </c>
      <c r="E24" s="18">
        <f t="shared" si="0"/>
        <v>-4.7284678360594352</v>
      </c>
      <c r="F24" s="18">
        <f t="shared" si="1"/>
        <v>-3.3942353861011187</v>
      </c>
      <c r="G24" s="19"/>
      <c r="H24" s="18">
        <v>4.1517675031435441</v>
      </c>
      <c r="I24" s="18"/>
      <c r="K24" s="233"/>
      <c r="L24" s="37" t="s">
        <v>53</v>
      </c>
      <c r="M24" s="21">
        <v>5.5658006728002372</v>
      </c>
      <c r="N24" s="222">
        <v>9.9040446099236128</v>
      </c>
      <c r="O24" s="22"/>
      <c r="P24" s="18"/>
      <c r="S24" s="9"/>
      <c r="T24" s="9"/>
    </row>
    <row r="25" spans="1:20" s="3" customFormat="1" ht="14.1" customHeight="1">
      <c r="A25" s="25" t="s">
        <v>50</v>
      </c>
      <c r="B25" s="18">
        <v>-13.321097753971955</v>
      </c>
      <c r="C25" s="18">
        <v>-5.3702266016462659</v>
      </c>
      <c r="D25" s="18">
        <v>1.0495423888591704</v>
      </c>
      <c r="E25" s="18">
        <f t="shared" si="0"/>
        <v>4.4860953844743534</v>
      </c>
      <c r="F25" s="18">
        <f t="shared" si="1"/>
        <v>0.88923218650251989</v>
      </c>
      <c r="G25" s="19"/>
      <c r="H25" s="18">
        <v>-0.21167408386422171</v>
      </c>
      <c r="I25" s="18"/>
      <c r="K25" s="233"/>
      <c r="L25" s="37" t="s">
        <v>54</v>
      </c>
      <c r="M25" s="21">
        <v>1.9645572763104819</v>
      </c>
      <c r="N25" s="222">
        <v>4.3664338046747133</v>
      </c>
      <c r="O25" s="23"/>
      <c r="P25" s="18"/>
      <c r="S25" s="9"/>
      <c r="T25" s="9"/>
    </row>
    <row r="26" spans="1:20" s="3" customFormat="1" ht="14.1" customHeight="1">
      <c r="A26" s="25" t="s">
        <v>120</v>
      </c>
      <c r="B26" s="18">
        <v>10.491958335685791</v>
      </c>
      <c r="C26" s="18">
        <v>5.7569142582293953</v>
      </c>
      <c r="D26" s="18">
        <v>-15.060051160695853</v>
      </c>
      <c r="E26" s="18">
        <f t="shared" si="0"/>
        <v>-17.584854383915594</v>
      </c>
      <c r="F26" s="18">
        <f t="shared" si="1"/>
        <v>-6.4304856638506935</v>
      </c>
      <c r="G26" s="19"/>
      <c r="H26" s="18">
        <v>-0.17753460840034263</v>
      </c>
      <c r="I26" s="18"/>
      <c r="K26" s="233"/>
      <c r="L26" s="37" t="s">
        <v>55</v>
      </c>
      <c r="M26" s="21">
        <v>4.8361448037167598</v>
      </c>
      <c r="N26" s="222">
        <v>5.0692700677198959</v>
      </c>
      <c r="O26" s="23"/>
      <c r="P26" s="18"/>
      <c r="S26" s="9"/>
      <c r="T26" s="9"/>
    </row>
    <row r="27" spans="1:20" s="3" customFormat="1" ht="14.1" customHeight="1">
      <c r="A27" s="25" t="s">
        <v>102</v>
      </c>
      <c r="B27" s="18">
        <v>-5.8234860892421807</v>
      </c>
      <c r="C27" s="18">
        <v>0.78104251569588445</v>
      </c>
      <c r="D27" s="18">
        <v>-9.8344259239091958</v>
      </c>
      <c r="E27" s="18">
        <f>((E17/D17)-1)*100</f>
        <v>0.42247830424291255</v>
      </c>
      <c r="F27" s="18">
        <f>((F17/E17)-1)*100</f>
        <v>9.2229419355010389</v>
      </c>
      <c r="G27" s="19"/>
      <c r="H27" s="18">
        <v>0.93235593211122847</v>
      </c>
      <c r="I27" s="18"/>
      <c r="K27" s="233">
        <v>2010</v>
      </c>
      <c r="L27" s="37" t="s">
        <v>56</v>
      </c>
      <c r="M27" s="21">
        <v>7.278459391135442</v>
      </c>
      <c r="N27" s="222">
        <v>11.554874146673843</v>
      </c>
      <c r="O27" s="24"/>
      <c r="P27" s="18"/>
      <c r="S27" s="9"/>
      <c r="T27" s="9"/>
    </row>
    <row r="28" spans="1:20" s="3" customFormat="1" ht="14.1" customHeight="1">
      <c r="A28" s="26"/>
      <c r="B28" s="27"/>
      <c r="C28" s="27"/>
      <c r="D28" s="27"/>
      <c r="E28" s="28"/>
      <c r="F28" s="27"/>
      <c r="G28" s="29"/>
      <c r="H28" s="29"/>
      <c r="I28" s="18"/>
      <c r="K28" s="233"/>
      <c r="L28" s="37" t="s">
        <v>57</v>
      </c>
      <c r="M28" s="21">
        <v>-3.8529201561326012</v>
      </c>
      <c r="N28" s="222">
        <v>-3.9807002722973972</v>
      </c>
      <c r="O28" s="24"/>
      <c r="P28" s="18"/>
      <c r="S28" s="9"/>
      <c r="T28" s="9"/>
    </row>
    <row r="29" spans="1:20" s="3" customFormat="1" ht="14.1" customHeight="1">
      <c r="A29" s="30" t="s">
        <v>117</v>
      </c>
      <c r="B29" s="32"/>
      <c r="C29" s="32"/>
      <c r="D29" s="32"/>
      <c r="E29" s="32"/>
      <c r="F29" s="32"/>
      <c r="G29" s="33"/>
      <c r="H29" s="33"/>
      <c r="I29" s="18"/>
      <c r="K29" s="233"/>
      <c r="L29" s="37" t="s">
        <v>58</v>
      </c>
      <c r="M29" s="21">
        <v>1.9963702359346751</v>
      </c>
      <c r="N29" s="222">
        <v>4.1225797171169027</v>
      </c>
      <c r="O29" s="24"/>
      <c r="P29" s="18"/>
      <c r="S29" s="9"/>
      <c r="T29" s="9"/>
    </row>
    <row r="30" spans="1:20" s="3" customFormat="1" ht="14.1" customHeight="1">
      <c r="I30" s="15"/>
      <c r="K30" s="233"/>
      <c r="L30" s="37" t="s">
        <v>59</v>
      </c>
      <c r="M30" s="21">
        <v>-0.31839528774974862</v>
      </c>
      <c r="N30" s="222">
        <v>3.1193752058167172</v>
      </c>
      <c r="S30" s="9"/>
      <c r="T30" s="9"/>
    </row>
    <row r="31" spans="1:20" s="3" customFormat="1" ht="14.1" customHeight="1">
      <c r="I31" s="15"/>
      <c r="K31" s="233"/>
      <c r="L31" s="37" t="s">
        <v>60</v>
      </c>
      <c r="M31" s="21">
        <v>-2.314073502459729</v>
      </c>
      <c r="N31" s="222">
        <v>0.75758076220118353</v>
      </c>
      <c r="S31" s="9"/>
      <c r="T31" s="9"/>
    </row>
    <row r="32" spans="1:20" s="3" customFormat="1" ht="14.1" customHeight="1">
      <c r="A32" s="265" t="s">
        <v>453</v>
      </c>
      <c r="B32" s="266"/>
      <c r="C32" s="266"/>
      <c r="D32" s="266"/>
      <c r="E32" s="266"/>
      <c r="F32" s="266"/>
      <c r="G32" s="266"/>
      <c r="H32" s="266"/>
      <c r="K32" s="233"/>
      <c r="L32" s="37" t="s">
        <v>61</v>
      </c>
      <c r="M32" s="21">
        <v>1.8021398509203395</v>
      </c>
      <c r="N32" s="222">
        <v>4.0185178950888165</v>
      </c>
      <c r="S32" s="9"/>
      <c r="T32" s="9"/>
    </row>
    <row r="33" spans="1:20" s="3" customFormat="1" ht="14.1" customHeight="1">
      <c r="K33" s="254"/>
      <c r="L33" s="223" t="s">
        <v>62</v>
      </c>
      <c r="M33" s="224">
        <v>-0.99600346902464099</v>
      </c>
      <c r="N33" s="250">
        <v>-0.19138368472656628</v>
      </c>
      <c r="S33" s="9"/>
      <c r="T33" s="9"/>
    </row>
    <row r="34" spans="1:20" s="3" customFormat="1" ht="14.1" customHeight="1">
      <c r="K34" s="253"/>
      <c r="L34" s="37" t="s">
        <v>153</v>
      </c>
      <c r="M34" s="21">
        <v>1.7984973737284087</v>
      </c>
      <c r="N34" s="222">
        <v>-2.1873508222393445</v>
      </c>
      <c r="S34" s="9"/>
      <c r="T34" s="9"/>
    </row>
    <row r="35" spans="1:20" s="3" customFormat="1" ht="14.1" customHeight="1">
      <c r="K35" s="233"/>
      <c r="L35" s="37" t="s">
        <v>72</v>
      </c>
      <c r="M35" s="21">
        <v>1.5161008794504038</v>
      </c>
      <c r="N35" s="222">
        <v>-0.15694191627407228</v>
      </c>
      <c r="S35" s="9"/>
      <c r="T35" s="9"/>
    </row>
    <row r="36" spans="1:20" s="3" customFormat="1">
      <c r="K36" s="233"/>
      <c r="L36" s="37" t="s">
        <v>73</v>
      </c>
      <c r="M36" s="21">
        <v>-0.85616931420069675</v>
      </c>
      <c r="N36" s="222">
        <v>-2.5982034881864724</v>
      </c>
      <c r="S36" s="9"/>
      <c r="T36" s="9"/>
    </row>
    <row r="37" spans="1:20" s="3" customFormat="1" ht="15">
      <c r="A37" s="265"/>
      <c r="B37" s="266"/>
      <c r="C37" s="266"/>
      <c r="D37" s="266"/>
      <c r="E37" s="266"/>
      <c r="F37" s="266"/>
      <c r="G37" s="266"/>
      <c r="H37" s="266"/>
      <c r="K37" s="233"/>
      <c r="L37" s="37" t="s">
        <v>74</v>
      </c>
      <c r="M37" s="21">
        <v>-0.80659889206793867</v>
      </c>
      <c r="N37" s="222">
        <v>-2.7212476049982905</v>
      </c>
      <c r="S37" s="9"/>
      <c r="T37" s="9"/>
    </row>
    <row r="38" spans="1:20" s="3" customFormat="1">
      <c r="K38" s="233"/>
      <c r="L38" s="37" t="s">
        <v>75</v>
      </c>
      <c r="M38" s="21">
        <v>-0.24785358792853884</v>
      </c>
      <c r="N38" s="222">
        <v>2.2415116426479509</v>
      </c>
      <c r="S38" s="9"/>
      <c r="T38" s="9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K39" s="233">
        <v>2011</v>
      </c>
      <c r="L39" s="37" t="s">
        <v>76</v>
      </c>
      <c r="M39" s="21">
        <v>-5.98034755709216</v>
      </c>
      <c r="N39" s="222">
        <v>-5.2063551962752443</v>
      </c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K40" s="233"/>
      <c r="L40" s="37" t="s">
        <v>77</v>
      </c>
      <c r="M40" s="21">
        <v>-0.19345677718163298</v>
      </c>
      <c r="N40" s="222">
        <v>-0.32336233664175423</v>
      </c>
    </row>
    <row r="41" spans="1:20">
      <c r="K41" s="233"/>
      <c r="L41" s="37" t="s">
        <v>78</v>
      </c>
      <c r="M41" s="21">
        <v>1.0944739139192847</v>
      </c>
      <c r="N41" s="222">
        <v>1.305605293850342</v>
      </c>
    </row>
    <row r="42" spans="1:20">
      <c r="K42" s="233"/>
      <c r="L42" s="37" t="s">
        <v>79</v>
      </c>
      <c r="M42" s="21">
        <v>-0.8863690808911513</v>
      </c>
      <c r="N42" s="222">
        <v>-2.0006592905349424E-2</v>
      </c>
    </row>
    <row r="43" spans="1:20">
      <c r="K43" s="233"/>
      <c r="L43" s="37" t="s">
        <v>80</v>
      </c>
      <c r="M43" s="21">
        <v>-2.8300303147001609</v>
      </c>
      <c r="N43" s="222">
        <v>-1.4266532658897715</v>
      </c>
    </row>
    <row r="44" spans="1:20">
      <c r="K44" s="233"/>
      <c r="L44" s="37" t="s">
        <v>81</v>
      </c>
      <c r="M44" s="21">
        <v>-2.7066605566735058</v>
      </c>
      <c r="N44" s="222">
        <v>-3.6641340870190544</v>
      </c>
    </row>
    <row r="45" spans="1:20">
      <c r="K45" s="254"/>
      <c r="L45" s="223" t="s">
        <v>82</v>
      </c>
      <c r="M45" s="224">
        <v>-4.5903208618930202</v>
      </c>
      <c r="N45" s="250">
        <v>-2.2694039974988676</v>
      </c>
    </row>
    <row r="46" spans="1:20">
      <c r="K46" s="253"/>
      <c r="L46" s="37" t="s">
        <v>154</v>
      </c>
      <c r="M46" s="21">
        <v>-2.0845806346268896</v>
      </c>
      <c r="N46" s="222">
        <v>-2.8605384588165692</v>
      </c>
    </row>
    <row r="47" spans="1:20">
      <c r="K47" s="233"/>
      <c r="L47" s="37" t="s">
        <v>103</v>
      </c>
      <c r="M47" s="21">
        <v>-2.6331162031985316</v>
      </c>
      <c r="N47" s="222">
        <v>-2.7426390274161325</v>
      </c>
    </row>
    <row r="48" spans="1:20">
      <c r="K48" s="233"/>
      <c r="L48" s="37" t="s">
        <v>104</v>
      </c>
      <c r="M48" s="21">
        <v>-6.0739837162247206</v>
      </c>
      <c r="N48" s="222">
        <v>-8.0117653106850071</v>
      </c>
    </row>
    <row r="49" spans="1:14">
      <c r="K49" s="233"/>
      <c r="L49" s="37" t="s">
        <v>105</v>
      </c>
      <c r="M49" s="21">
        <v>-8.7401679503308909</v>
      </c>
      <c r="N49" s="222">
        <v>-7.3949031579704503</v>
      </c>
    </row>
    <row r="50" spans="1:14">
      <c r="K50" s="233"/>
      <c r="L50" s="37" t="s">
        <v>106</v>
      </c>
      <c r="M50" s="21">
        <v>-5.8449948318358906</v>
      </c>
      <c r="N50" s="222">
        <v>-6.2449225935365202</v>
      </c>
    </row>
    <row r="51" spans="1:14">
      <c r="K51" s="233">
        <v>2012</v>
      </c>
      <c r="L51" s="37" t="s">
        <v>107</v>
      </c>
      <c r="M51" s="21">
        <v>-6.0472047766047101</v>
      </c>
      <c r="N51" s="222">
        <v>-2.6618858915779078</v>
      </c>
    </row>
    <row r="52" spans="1:14">
      <c r="K52" s="233"/>
      <c r="L52" s="37" t="s">
        <v>108</v>
      </c>
      <c r="M52" s="21">
        <v>-5.6192113052611523</v>
      </c>
      <c r="N52" s="222">
        <v>-2.0244870738267173</v>
      </c>
    </row>
    <row r="53" spans="1:14">
      <c r="K53" s="233"/>
      <c r="L53" s="37" t="s">
        <v>109</v>
      </c>
      <c r="M53" s="21">
        <v>-9.9628055260365098E-2</v>
      </c>
      <c r="N53" s="222">
        <v>2.7788775427367645</v>
      </c>
    </row>
    <row r="54" spans="1:14">
      <c r="K54" s="233"/>
      <c r="L54" s="37" t="s">
        <v>110</v>
      </c>
      <c r="M54" s="21">
        <v>-12.57150338382211</v>
      </c>
      <c r="N54" s="222">
        <v>-13.774469047826482</v>
      </c>
    </row>
    <row r="55" spans="1:14">
      <c r="K55" s="233"/>
      <c r="L55" s="37" t="s">
        <v>111</v>
      </c>
      <c r="M55" s="21">
        <v>-4.9418220618870992</v>
      </c>
      <c r="N55" s="222">
        <v>-3.7870092723774484</v>
      </c>
    </row>
    <row r="56" spans="1:14">
      <c r="K56" s="233"/>
      <c r="L56" s="37" t="s">
        <v>112</v>
      </c>
      <c r="M56" s="21">
        <v>-8.1595249065683806</v>
      </c>
      <c r="N56" s="222">
        <v>-7.1914508493668956</v>
      </c>
    </row>
    <row r="57" spans="1:14">
      <c r="K57" s="254"/>
      <c r="L57" s="223" t="s">
        <v>113</v>
      </c>
      <c r="M57" s="224">
        <v>-7.447231424514916</v>
      </c>
      <c r="N57" s="250">
        <v>-6.8955512010000604</v>
      </c>
    </row>
    <row r="58" spans="1:14">
      <c r="K58" s="253"/>
      <c r="L58" s="37" t="s">
        <v>155</v>
      </c>
      <c r="M58" s="21">
        <v>-4.491384102279051</v>
      </c>
      <c r="N58" s="222">
        <v>-9.4457481952992056E-2</v>
      </c>
    </row>
    <row r="59" spans="1:14">
      <c r="K59" s="233"/>
      <c r="L59" s="37" t="s">
        <v>156</v>
      </c>
      <c r="M59" s="21">
        <v>-7.6714964908308811</v>
      </c>
      <c r="N59" s="222">
        <v>-4.4924357612098369</v>
      </c>
    </row>
    <row r="60" spans="1:14">
      <c r="K60" s="233"/>
      <c r="L60" s="37" t="s">
        <v>157</v>
      </c>
      <c r="M60" s="21">
        <v>-10.412393448705927</v>
      </c>
      <c r="N60" s="222">
        <v>-2.8807776818711592</v>
      </c>
    </row>
    <row r="61" spans="1:14">
      <c r="A61" s="104"/>
      <c r="B61" s="34"/>
      <c r="C61" s="34"/>
      <c r="D61" s="34"/>
      <c r="E61" s="34"/>
      <c r="F61" s="34"/>
      <c r="G61" s="34"/>
      <c r="H61" s="34"/>
      <c r="I61" s="34"/>
      <c r="K61" s="233"/>
      <c r="L61" s="37" t="s">
        <v>158</v>
      </c>
      <c r="M61" s="21">
        <v>0.64445988657506315</v>
      </c>
      <c r="N61" s="222">
        <v>6.2927193755944479</v>
      </c>
    </row>
    <row r="62" spans="1:14">
      <c r="A62" s="34"/>
      <c r="B62" s="34"/>
      <c r="C62" s="34"/>
      <c r="D62" s="34"/>
      <c r="E62" s="34"/>
      <c r="F62" s="34"/>
      <c r="G62" s="34"/>
      <c r="H62" s="34"/>
      <c r="I62" s="34"/>
      <c r="K62" s="233"/>
      <c r="L62" s="37" t="s">
        <v>159</v>
      </c>
      <c r="M62" s="21">
        <v>-2.1860980630178899</v>
      </c>
      <c r="N62" s="222">
        <v>0.98963566416011661</v>
      </c>
    </row>
    <row r="63" spans="1:14">
      <c r="A63" s="34"/>
      <c r="B63" s="34"/>
      <c r="C63" s="34"/>
      <c r="D63" s="34"/>
      <c r="E63" s="34"/>
      <c r="F63" s="34"/>
      <c r="G63" s="34"/>
      <c r="H63" s="34"/>
      <c r="I63" s="34"/>
      <c r="K63" s="233">
        <v>2013</v>
      </c>
      <c r="L63" s="37" t="s">
        <v>160</v>
      </c>
      <c r="M63" s="21">
        <v>-4.2528427818061871</v>
      </c>
      <c r="N63" s="222">
        <v>-2.0066250956198823</v>
      </c>
    </row>
    <row r="64" spans="1:14">
      <c r="A64" s="34"/>
      <c r="B64" s="34"/>
      <c r="C64" s="34"/>
      <c r="D64" s="34"/>
      <c r="E64" s="34"/>
      <c r="F64" s="34"/>
      <c r="G64" s="34"/>
      <c r="H64" s="34"/>
      <c r="I64" s="34"/>
      <c r="K64" s="233"/>
      <c r="L64" s="37" t="s">
        <v>161</v>
      </c>
      <c r="M64" s="21">
        <v>0.99145126207699319</v>
      </c>
      <c r="N64" s="222">
        <v>4.735985882411784</v>
      </c>
    </row>
    <row r="65" spans="1:16">
      <c r="A65" s="34"/>
      <c r="B65" s="34"/>
      <c r="C65" s="34"/>
      <c r="D65" s="34"/>
      <c r="E65" s="34"/>
      <c r="F65" s="34"/>
      <c r="G65" s="34"/>
      <c r="H65" s="34"/>
      <c r="I65" s="34"/>
      <c r="K65" s="233"/>
      <c r="L65" s="37" t="s">
        <v>162</v>
      </c>
      <c r="M65" s="21">
        <v>-4.607406422445318</v>
      </c>
      <c r="N65" s="222">
        <v>-5.0458682225566394</v>
      </c>
    </row>
    <row r="66" spans="1:16">
      <c r="A66" s="34"/>
      <c r="B66" s="34"/>
      <c r="C66" s="34"/>
      <c r="D66" s="34"/>
      <c r="E66" s="34"/>
      <c r="F66" s="34"/>
      <c r="G66" s="34"/>
      <c r="H66" s="34"/>
      <c r="I66" s="34"/>
      <c r="K66" s="233"/>
      <c r="L66" s="37" t="s">
        <v>163</v>
      </c>
      <c r="M66" s="21">
        <v>3.6227293147339634</v>
      </c>
      <c r="N66" s="222">
        <v>3.8223738656257007</v>
      </c>
    </row>
    <row r="67" spans="1:16">
      <c r="A67" s="34"/>
      <c r="B67" s="34"/>
      <c r="C67" s="34"/>
      <c r="D67" s="34"/>
      <c r="E67" s="34"/>
      <c r="F67" s="34"/>
      <c r="G67" s="34"/>
      <c r="H67" s="34"/>
      <c r="I67" s="34"/>
      <c r="K67" s="233"/>
      <c r="L67" s="37" t="s">
        <v>164</v>
      </c>
      <c r="M67" s="21">
        <v>1.5928673750828448</v>
      </c>
      <c r="N67" s="222">
        <v>4.8369653494139522</v>
      </c>
    </row>
    <row r="68" spans="1:16">
      <c r="A68" s="34"/>
      <c r="B68" s="34"/>
      <c r="C68" s="34"/>
      <c r="D68" s="34"/>
      <c r="E68" s="34"/>
      <c r="F68" s="34"/>
      <c r="G68" s="34"/>
      <c r="H68" s="34"/>
      <c r="I68" s="34"/>
      <c r="K68" s="233"/>
      <c r="L68" s="37" t="s">
        <v>165</v>
      </c>
      <c r="M68" s="21">
        <v>0.33446307527648628</v>
      </c>
      <c r="N68" s="222">
        <v>1.2156819963697219</v>
      </c>
    </row>
    <row r="69" spans="1:16">
      <c r="A69" s="34"/>
      <c r="B69" s="34"/>
      <c r="C69" s="34"/>
      <c r="D69" s="34"/>
      <c r="E69" s="34"/>
      <c r="F69" s="34"/>
      <c r="G69" s="34"/>
      <c r="H69" s="34"/>
      <c r="I69" s="34"/>
      <c r="K69" s="254"/>
      <c r="L69" s="223" t="s">
        <v>166</v>
      </c>
      <c r="M69" s="224">
        <v>1.2630136425927057</v>
      </c>
      <c r="N69" s="250">
        <v>2.3778019699999891</v>
      </c>
    </row>
    <row r="70" spans="1:16">
      <c r="A70" s="34"/>
      <c r="B70" s="34"/>
      <c r="C70" s="34"/>
      <c r="D70" s="34"/>
      <c r="E70" s="34"/>
      <c r="F70" s="34"/>
      <c r="G70" s="34"/>
      <c r="H70" s="34"/>
      <c r="I70" s="34"/>
      <c r="K70" s="253"/>
      <c r="L70" s="37" t="s">
        <v>386</v>
      </c>
      <c r="M70" s="21">
        <v>0.98707950180421244</v>
      </c>
      <c r="N70" s="222">
        <v>2.6181179299690287</v>
      </c>
    </row>
    <row r="71" spans="1:16">
      <c r="A71" s="34"/>
      <c r="B71" s="34"/>
      <c r="C71" s="34"/>
      <c r="D71" s="34"/>
      <c r="E71" s="34"/>
      <c r="F71" s="34"/>
      <c r="G71" s="34"/>
      <c r="H71" s="34"/>
      <c r="I71" s="34"/>
      <c r="K71" s="233"/>
      <c r="L71" s="37" t="s">
        <v>387</v>
      </c>
      <c r="M71" s="21">
        <v>1.4209874575481429</v>
      </c>
      <c r="N71" s="222">
        <v>1.9665441705909767</v>
      </c>
    </row>
    <row r="72" spans="1:16">
      <c r="A72" s="34"/>
      <c r="B72" s="34"/>
      <c r="C72" s="34"/>
      <c r="D72" s="34"/>
      <c r="E72" s="34"/>
      <c r="F72" s="34"/>
      <c r="G72" s="34"/>
      <c r="H72" s="34"/>
      <c r="I72" s="34"/>
      <c r="K72" s="233"/>
      <c r="L72" s="37" t="s">
        <v>388</v>
      </c>
      <c r="M72" s="21">
        <v>3.9635514341268023</v>
      </c>
      <c r="N72" s="222">
        <v>5.918230328404821</v>
      </c>
    </row>
    <row r="73" spans="1:16">
      <c r="A73" s="34"/>
      <c r="B73" s="34"/>
      <c r="C73" s="34"/>
      <c r="D73" s="34"/>
      <c r="E73" s="34"/>
      <c r="F73" s="34"/>
      <c r="G73" s="34"/>
      <c r="H73" s="34"/>
      <c r="I73" s="34"/>
      <c r="K73" s="233"/>
      <c r="L73" s="37" t="s">
        <v>389</v>
      </c>
      <c r="M73" s="21">
        <v>1.9087497355145482</v>
      </c>
      <c r="N73" s="222">
        <v>2.6767325790520777</v>
      </c>
    </row>
    <row r="74" spans="1:16">
      <c r="A74" s="34"/>
      <c r="B74" s="34"/>
      <c r="C74" s="34"/>
      <c r="D74" s="34"/>
      <c r="E74" s="34"/>
      <c r="F74" s="34"/>
      <c r="G74" s="34"/>
      <c r="H74" s="34"/>
      <c r="I74" s="34"/>
      <c r="K74" s="233"/>
      <c r="L74" s="37" t="s">
        <v>390</v>
      </c>
      <c r="M74" s="21">
        <v>2.2015022015021932</v>
      </c>
      <c r="N74" s="222">
        <v>2.7731089305044292</v>
      </c>
    </row>
    <row r="75" spans="1:16">
      <c r="A75" s="34"/>
      <c r="B75" s="34"/>
      <c r="C75" s="34"/>
      <c r="D75" s="34"/>
      <c r="E75" s="34"/>
      <c r="F75" s="34"/>
      <c r="G75" s="34"/>
      <c r="H75" s="34"/>
      <c r="I75" s="34"/>
      <c r="K75" s="233">
        <v>2014</v>
      </c>
      <c r="L75" s="37" t="s">
        <v>391</v>
      </c>
      <c r="M75" s="21">
        <v>2.4591486569347789</v>
      </c>
      <c r="N75" s="222">
        <v>2.6170126975435042</v>
      </c>
      <c r="P75" s="34"/>
    </row>
    <row r="76" spans="1:16">
      <c r="A76" s="34"/>
      <c r="B76" s="34"/>
      <c r="C76" s="34"/>
      <c r="D76" s="34"/>
      <c r="E76" s="34"/>
      <c r="F76" s="34"/>
      <c r="G76" s="34"/>
      <c r="H76" s="34"/>
      <c r="I76" s="34"/>
      <c r="K76" s="233"/>
      <c r="L76" s="37" t="s">
        <v>392</v>
      </c>
      <c r="M76" s="21">
        <v>2.4583020285499559</v>
      </c>
      <c r="N76" s="222">
        <v>3.4907668280209512</v>
      </c>
      <c r="P76" s="34"/>
    </row>
    <row r="77" spans="1:16">
      <c r="A77" s="34"/>
      <c r="B77" s="34"/>
      <c r="C77" s="34"/>
      <c r="D77" s="34"/>
      <c r="E77" s="34"/>
      <c r="F77" s="34"/>
      <c r="G77" s="34"/>
      <c r="H77" s="34"/>
      <c r="I77" s="34"/>
      <c r="K77" s="233"/>
      <c r="L77" s="37" t="s">
        <v>393</v>
      </c>
      <c r="M77" s="21">
        <v>1.0105938109841146</v>
      </c>
      <c r="N77" s="222">
        <v>1.0661316371330156</v>
      </c>
      <c r="P77" s="34"/>
    </row>
    <row r="78" spans="1:16">
      <c r="A78" s="34"/>
      <c r="B78" s="34"/>
      <c r="C78" s="34"/>
      <c r="D78" s="34"/>
      <c r="E78" s="34"/>
      <c r="F78" s="34"/>
      <c r="G78" s="34"/>
      <c r="H78" s="34"/>
      <c r="I78" s="34"/>
      <c r="K78" s="233"/>
      <c r="L78" s="37" t="s">
        <v>394</v>
      </c>
      <c r="M78" s="21">
        <v>4.5432312857111139</v>
      </c>
      <c r="N78" s="222">
        <v>6.8002387934215855</v>
      </c>
      <c r="P78" s="34"/>
    </row>
    <row r="79" spans="1:16">
      <c r="A79" s="34"/>
      <c r="B79" s="34"/>
      <c r="C79" s="34"/>
      <c r="D79" s="34"/>
      <c r="E79" s="34"/>
      <c r="F79" s="34"/>
      <c r="G79" s="34"/>
      <c r="H79" s="34"/>
      <c r="I79" s="34"/>
      <c r="K79" s="233"/>
      <c r="L79" s="37" t="s">
        <v>395</v>
      </c>
      <c r="M79" s="21">
        <v>3.8934253725061061</v>
      </c>
      <c r="N79" s="222">
        <v>3.7532007834042389</v>
      </c>
      <c r="P79" s="34"/>
    </row>
    <row r="80" spans="1:16">
      <c r="A80" s="34"/>
      <c r="B80" s="34"/>
      <c r="C80" s="34"/>
      <c r="D80" s="34"/>
      <c r="E80" s="34"/>
      <c r="F80" s="34"/>
      <c r="G80" s="34"/>
      <c r="H80" s="34"/>
      <c r="I80" s="34"/>
      <c r="K80" s="233"/>
      <c r="L80" s="37" t="s">
        <v>396</v>
      </c>
      <c r="M80" s="21">
        <v>2.6045602026756836</v>
      </c>
      <c r="N80" s="222">
        <v>4.0356299331915038</v>
      </c>
      <c r="P80" s="34"/>
    </row>
    <row r="81" spans="1:20">
      <c r="A81" s="34"/>
      <c r="B81" s="34"/>
      <c r="C81" s="34"/>
      <c r="D81" s="34"/>
      <c r="E81" s="34"/>
      <c r="F81" s="34"/>
      <c r="G81" s="34"/>
      <c r="H81" s="34"/>
      <c r="I81" s="34"/>
      <c r="K81" s="254"/>
      <c r="L81" s="223" t="s">
        <v>397</v>
      </c>
      <c r="M81" s="224">
        <v>4.7052526333861922</v>
      </c>
      <c r="N81" s="250">
        <v>3.0914883300000353</v>
      </c>
      <c r="P81" s="34"/>
    </row>
    <row r="82" spans="1:20">
      <c r="A82" s="34"/>
      <c r="B82" s="34"/>
      <c r="C82" s="34"/>
      <c r="D82" s="34"/>
      <c r="E82" s="34"/>
      <c r="F82" s="34"/>
      <c r="G82" s="34"/>
      <c r="H82" s="34"/>
      <c r="I82" s="34"/>
      <c r="K82" s="255"/>
      <c r="L82" s="216"/>
      <c r="M82" s="216"/>
      <c r="N82" s="216"/>
    </row>
    <row r="83" spans="1:20">
      <c r="A83" s="34"/>
      <c r="B83" s="34"/>
      <c r="C83" s="34"/>
      <c r="D83" s="34"/>
      <c r="E83" s="34"/>
      <c r="F83" s="34"/>
      <c r="G83" s="34"/>
      <c r="H83" s="34"/>
      <c r="I83" s="34"/>
    </row>
    <row r="84" spans="1:20">
      <c r="A84" s="34"/>
      <c r="B84" s="34"/>
      <c r="C84" s="34"/>
      <c r="D84" s="34"/>
      <c r="E84" s="34"/>
      <c r="F84" s="34"/>
      <c r="G84" s="34"/>
      <c r="H84" s="34"/>
      <c r="I84" s="34"/>
      <c r="L84" s="37"/>
      <c r="R84" s="35"/>
      <c r="S84" s="36"/>
      <c r="T84" s="36"/>
    </row>
    <row r="85" spans="1:20">
      <c r="A85" s="34"/>
      <c r="B85" s="34"/>
      <c r="C85" s="6"/>
      <c r="D85" s="6"/>
      <c r="E85" s="6"/>
      <c r="F85" s="6"/>
      <c r="G85" s="6"/>
      <c r="H85" s="34"/>
      <c r="I85" s="34"/>
      <c r="L85" s="37"/>
      <c r="R85" s="35"/>
      <c r="S85" s="36"/>
      <c r="T85" s="36"/>
    </row>
    <row r="86" spans="1:20">
      <c r="C86" s="6"/>
      <c r="D86" s="6"/>
      <c r="E86" s="6"/>
      <c r="F86" s="6"/>
      <c r="G86" s="6"/>
      <c r="H86" s="34"/>
      <c r="I86" s="34"/>
      <c r="L86" s="37"/>
      <c r="R86" s="36"/>
      <c r="S86" s="38"/>
      <c r="T86" s="38"/>
    </row>
    <row r="87" spans="1:20">
      <c r="C87" s="6"/>
      <c r="D87" s="6"/>
      <c r="E87" s="6"/>
      <c r="F87" s="6"/>
      <c r="G87" s="6"/>
      <c r="H87" s="34"/>
      <c r="I87" s="34"/>
      <c r="L87" s="37"/>
      <c r="R87" s="36"/>
      <c r="S87" s="38"/>
      <c r="T87" s="38"/>
    </row>
    <row r="88" spans="1:20">
      <c r="C88" s="6"/>
      <c r="D88" s="6"/>
      <c r="E88" s="6"/>
      <c r="F88" s="6"/>
      <c r="G88" s="6"/>
      <c r="H88" s="34"/>
      <c r="I88" s="34"/>
      <c r="L88" s="37"/>
      <c r="R88" s="36"/>
      <c r="S88" s="38"/>
      <c r="T88" s="38"/>
    </row>
    <row r="89" spans="1:20">
      <c r="C89" s="6"/>
      <c r="D89" s="6"/>
      <c r="E89" s="6"/>
      <c r="F89" s="6"/>
      <c r="G89" s="6"/>
      <c r="H89" s="34"/>
      <c r="I89" s="34"/>
      <c r="L89" s="37"/>
      <c r="R89" s="36"/>
      <c r="S89" s="38"/>
      <c r="T89" s="38"/>
    </row>
    <row r="90" spans="1:20">
      <c r="C90" s="6"/>
      <c r="D90" s="6"/>
      <c r="E90" s="6"/>
      <c r="F90" s="6"/>
      <c r="G90" s="6"/>
      <c r="H90" s="34"/>
      <c r="I90" s="34"/>
      <c r="L90" s="37"/>
      <c r="R90" s="36"/>
      <c r="S90" s="38"/>
      <c r="T90" s="38"/>
    </row>
    <row r="91" spans="1:20">
      <c r="A91" s="34"/>
      <c r="B91" s="34"/>
      <c r="C91" s="6"/>
      <c r="D91" s="6"/>
      <c r="E91" s="6"/>
      <c r="F91" s="6"/>
      <c r="G91" s="6"/>
      <c r="H91" s="34"/>
      <c r="I91" s="34"/>
      <c r="L91" s="37"/>
      <c r="R91" s="36"/>
      <c r="S91" s="38"/>
      <c r="T91" s="38"/>
    </row>
    <row r="92" spans="1:20">
      <c r="A92" s="34"/>
      <c r="B92" s="34"/>
      <c r="C92" s="34"/>
      <c r="D92" s="34"/>
      <c r="E92" s="34"/>
      <c r="F92" s="34"/>
      <c r="G92" s="34"/>
      <c r="H92" s="34"/>
      <c r="I92" s="34"/>
      <c r="L92" s="37"/>
      <c r="R92" s="36"/>
      <c r="S92" s="38"/>
      <c r="T92" s="38"/>
    </row>
    <row r="93" spans="1:20">
      <c r="A93" s="34"/>
      <c r="B93" s="34"/>
      <c r="L93" s="37"/>
      <c r="R93" s="36"/>
      <c r="S93" s="38"/>
      <c r="T93" s="38"/>
    </row>
    <row r="94" spans="1:20">
      <c r="A94" s="34"/>
      <c r="B94" s="34"/>
      <c r="L94" s="37"/>
      <c r="R94" s="36"/>
      <c r="S94" s="38"/>
      <c r="T94" s="38"/>
    </row>
    <row r="95" spans="1:20">
      <c r="A95" s="34"/>
      <c r="B95" s="34"/>
      <c r="L95" s="37"/>
      <c r="R95" s="36"/>
      <c r="S95" s="38"/>
      <c r="T95" s="38"/>
    </row>
    <row r="96" spans="1:20">
      <c r="A96" s="34"/>
      <c r="B96" s="34"/>
      <c r="L96" s="217"/>
      <c r="R96" s="36"/>
      <c r="S96" s="38"/>
      <c r="T96" s="38"/>
    </row>
    <row r="97" spans="1:20">
      <c r="A97" s="34"/>
      <c r="B97" s="34"/>
      <c r="K97" s="256"/>
      <c r="L97" s="217"/>
      <c r="R97" s="36"/>
      <c r="S97" s="38"/>
      <c r="T97" s="38"/>
    </row>
    <row r="98" spans="1:20">
      <c r="K98" s="256"/>
      <c r="L98" s="217"/>
      <c r="R98" s="264"/>
      <c r="S98" s="264"/>
      <c r="T98" s="264"/>
    </row>
  </sheetData>
  <mergeCells count="4">
    <mergeCell ref="R98:T98"/>
    <mergeCell ref="A32:H32"/>
    <mergeCell ref="A37:H37"/>
    <mergeCell ref="M21:N21"/>
  </mergeCells>
  <phoneticPr fontId="3" type="noConversion"/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/>
  </sheetViews>
  <sheetFormatPr baseColWidth="10" defaultRowHeight="12.75"/>
  <cols>
    <col min="1" max="1" width="27.85546875" style="9" customWidth="1"/>
    <col min="2" max="6" width="9.28515625" style="9" customWidth="1"/>
    <col min="7" max="7" width="7" style="9" customWidth="1"/>
    <col min="8" max="8" width="10.85546875" style="9" customWidth="1"/>
    <col min="9" max="16384" width="11.42578125" style="9"/>
  </cols>
  <sheetData>
    <row r="1" spans="1:11" ht="14.1" customHeight="1" thickBot="1">
      <c r="A1" s="1" t="s">
        <v>194</v>
      </c>
      <c r="B1" s="1"/>
      <c r="C1" s="1"/>
      <c r="D1" s="1"/>
      <c r="E1" s="1"/>
      <c r="F1" s="1"/>
      <c r="G1" s="2"/>
      <c r="H1" s="2"/>
    </row>
    <row r="2" spans="1:11" ht="14.1" customHeight="1">
      <c r="A2" s="3"/>
      <c r="B2" s="3"/>
      <c r="C2" s="3"/>
      <c r="D2" s="3"/>
      <c r="E2" s="3"/>
      <c r="F2" s="3"/>
      <c r="G2" s="3"/>
      <c r="K2" s="263" t="s">
        <v>470</v>
      </c>
    </row>
    <row r="3" spans="1:11" ht="14.1" customHeight="1">
      <c r="A3" s="102" t="s">
        <v>436</v>
      </c>
      <c r="B3" s="102"/>
      <c r="C3" s="102"/>
      <c r="D3" s="102"/>
      <c r="E3" s="102"/>
      <c r="F3" s="102"/>
      <c r="G3" s="3"/>
    </row>
    <row r="4" spans="1:11" ht="14.1" customHeight="1">
      <c r="A4" s="102"/>
      <c r="B4" s="102"/>
      <c r="C4" s="102"/>
      <c r="D4" s="102"/>
      <c r="E4" s="102"/>
      <c r="F4" s="102"/>
      <c r="G4" s="3"/>
    </row>
    <row r="5" spans="1:11" ht="14.1" customHeight="1">
      <c r="A5" s="7"/>
      <c r="B5" s="175" t="s">
        <v>13</v>
      </c>
      <c r="C5" s="8"/>
      <c r="D5" s="8"/>
      <c r="E5" s="8"/>
      <c r="F5" s="8"/>
      <c r="G5" s="7"/>
      <c r="H5" s="175" t="s">
        <v>14</v>
      </c>
    </row>
    <row r="6" spans="1:11" ht="14.1" customHeight="1">
      <c r="A6" s="10"/>
      <c r="B6" s="11">
        <v>2010</v>
      </c>
      <c r="C6" s="11">
        <v>2011</v>
      </c>
      <c r="D6" s="11">
        <v>2012</v>
      </c>
      <c r="E6" s="11">
        <v>2013</v>
      </c>
      <c r="F6" s="11">
        <v>2014</v>
      </c>
      <c r="G6" s="57"/>
      <c r="H6" s="11">
        <v>2014</v>
      </c>
    </row>
    <row r="7" spans="1:11" ht="14.1" customHeight="1">
      <c r="A7" s="45"/>
      <c r="B7" s="45"/>
      <c r="C7" s="45"/>
      <c r="D7" s="15"/>
      <c r="E7" s="15"/>
      <c r="F7" s="15"/>
      <c r="G7" s="15"/>
    </row>
    <row r="8" spans="1:11" ht="14.1" customHeight="1">
      <c r="A8" s="185" t="s">
        <v>247</v>
      </c>
      <c r="D8" s="52"/>
      <c r="E8" s="52"/>
      <c r="F8" s="52"/>
      <c r="G8" s="14"/>
      <c r="H8" s="15"/>
    </row>
    <row r="9" spans="1:11" ht="14.1" customHeight="1">
      <c r="A9" s="50"/>
      <c r="D9" s="52"/>
      <c r="E9" s="52"/>
      <c r="F9" s="52"/>
      <c r="G9" s="14"/>
      <c r="H9" s="15"/>
    </row>
    <row r="10" spans="1:11" ht="12.75" customHeight="1">
      <c r="A10" s="50" t="s">
        <v>139</v>
      </c>
      <c r="B10" s="52">
        <v>193705</v>
      </c>
      <c r="C10" s="52">
        <v>194924</v>
      </c>
      <c r="D10" s="52">
        <f>SUM(D11:D13)</f>
        <v>194753</v>
      </c>
      <c r="E10" s="52">
        <v>193190</v>
      </c>
      <c r="F10" s="52">
        <f>F15+F20+F25+F30+F35+F40</f>
        <v>194347</v>
      </c>
      <c r="G10" s="52"/>
      <c r="H10" s="52">
        <f>H15+H20+H25+H30+H35+H40</f>
        <v>30562892</v>
      </c>
    </row>
    <row r="11" spans="1:11" ht="12.75" customHeight="1">
      <c r="A11" s="215" t="s">
        <v>374</v>
      </c>
      <c r="B11" s="52">
        <v>79521</v>
      </c>
      <c r="C11" s="52">
        <v>78596</v>
      </c>
      <c r="D11" s="52">
        <v>77192</v>
      </c>
      <c r="E11" s="52">
        <v>74867</v>
      </c>
      <c r="F11" s="52">
        <v>73752</v>
      </c>
      <c r="G11" s="52"/>
      <c r="H11" s="52">
        <v>13301665</v>
      </c>
    </row>
    <row r="12" spans="1:11" ht="12.75" customHeight="1">
      <c r="A12" s="215" t="s">
        <v>375</v>
      </c>
      <c r="B12" s="52">
        <v>113965</v>
      </c>
      <c r="C12" s="52">
        <v>116077</v>
      </c>
      <c r="D12" s="52">
        <v>117268</v>
      </c>
      <c r="E12" s="52">
        <v>117996</v>
      </c>
      <c r="F12" s="52">
        <f>F17+F22+F27+F32+F37+F42</f>
        <v>120170</v>
      </c>
      <c r="G12" s="52"/>
      <c r="H12" s="52">
        <f>H17+H22+H27+H32+H37+H42</f>
        <v>17216298</v>
      </c>
    </row>
    <row r="13" spans="1:11" ht="12.75" customHeight="1">
      <c r="A13" s="215" t="s">
        <v>373</v>
      </c>
      <c r="B13" s="52">
        <v>219</v>
      </c>
      <c r="C13" s="52">
        <v>251</v>
      </c>
      <c r="D13" s="52">
        <f>D18+D28+D33+D43</f>
        <v>293</v>
      </c>
      <c r="E13" s="52">
        <v>327</v>
      </c>
      <c r="F13" s="52">
        <v>425</v>
      </c>
      <c r="G13" s="52"/>
      <c r="H13" s="52">
        <v>44929</v>
      </c>
    </row>
    <row r="14" spans="1:11" ht="9.9499999999999993" customHeight="1">
      <c r="A14" s="50"/>
      <c r="B14" s="52"/>
      <c r="C14" s="52"/>
      <c r="D14" s="52"/>
      <c r="E14" s="52"/>
      <c r="F14" s="52"/>
      <c r="G14" s="52"/>
      <c r="H14" s="52"/>
    </row>
    <row r="15" spans="1:11" ht="12.75" customHeight="1">
      <c r="A15" s="50" t="s">
        <v>246</v>
      </c>
      <c r="B15" s="52">
        <v>41394</v>
      </c>
      <c r="C15" s="52">
        <v>40769</v>
      </c>
      <c r="D15" s="52">
        <v>40143</v>
      </c>
      <c r="E15" s="52">
        <v>39349</v>
      </c>
      <c r="F15" s="52">
        <f>SUM(F16:F18)</f>
        <v>38777</v>
      </c>
      <c r="G15" s="14"/>
      <c r="H15" s="52">
        <f>SUM(H16:H18)</f>
        <v>4839484</v>
      </c>
    </row>
    <row r="16" spans="1:11" ht="12.75" customHeight="1">
      <c r="A16" s="215" t="s">
        <v>374</v>
      </c>
      <c r="B16" s="52">
        <v>4093</v>
      </c>
      <c r="C16" s="52">
        <v>3958</v>
      </c>
      <c r="D16" s="52">
        <v>3819</v>
      </c>
      <c r="E16" s="52">
        <v>3599</v>
      </c>
      <c r="F16" s="52">
        <v>3428</v>
      </c>
      <c r="G16" s="213"/>
      <c r="H16" s="52">
        <v>515215</v>
      </c>
    </row>
    <row r="17" spans="1:8" ht="12.75" customHeight="1">
      <c r="A17" s="215" t="s">
        <v>375</v>
      </c>
      <c r="B17" s="52">
        <v>37300</v>
      </c>
      <c r="C17" s="52">
        <v>36809</v>
      </c>
      <c r="D17" s="52">
        <v>36317</v>
      </c>
      <c r="E17" s="52">
        <v>35743</v>
      </c>
      <c r="F17" s="52">
        <v>35341</v>
      </c>
      <c r="G17" s="213"/>
      <c r="H17" s="52">
        <v>4321086</v>
      </c>
    </row>
    <row r="18" spans="1:8" ht="12.75" customHeight="1">
      <c r="A18" s="215" t="s">
        <v>373</v>
      </c>
      <c r="B18" s="52">
        <v>1</v>
      </c>
      <c r="C18" s="52">
        <v>2</v>
      </c>
      <c r="D18" s="212">
        <v>7</v>
      </c>
      <c r="E18" s="52">
        <v>7</v>
      </c>
      <c r="F18" s="52">
        <v>8</v>
      </c>
      <c r="G18" s="213"/>
      <c r="H18" s="52">
        <v>3183</v>
      </c>
    </row>
    <row r="19" spans="1:8" ht="9.9499999999999993" customHeight="1">
      <c r="A19" s="50"/>
      <c r="B19" s="52"/>
      <c r="C19" s="52"/>
      <c r="D19" s="52"/>
      <c r="E19" s="52"/>
      <c r="F19" s="52"/>
      <c r="G19" s="14"/>
      <c r="H19" s="52"/>
    </row>
    <row r="20" spans="1:8" ht="12.75" customHeight="1">
      <c r="A20" s="50" t="s">
        <v>245</v>
      </c>
      <c r="B20" s="52">
        <v>258</v>
      </c>
      <c r="C20" s="52">
        <v>264</v>
      </c>
      <c r="D20" s="212">
        <v>258</v>
      </c>
      <c r="E20" s="212">
        <v>253</v>
      </c>
      <c r="F20" s="52">
        <f>SUM(F21:F23)</f>
        <v>256</v>
      </c>
      <c r="G20" s="212"/>
      <c r="H20" s="52">
        <f>SUM(H21:H23)</f>
        <v>59799</v>
      </c>
    </row>
    <row r="21" spans="1:8" ht="12.75" customHeight="1">
      <c r="A21" s="215" t="s">
        <v>374</v>
      </c>
      <c r="B21" s="52">
        <v>5</v>
      </c>
      <c r="C21" s="52">
        <v>4</v>
      </c>
      <c r="D21" s="212">
        <v>4</v>
      </c>
      <c r="E21" s="52">
        <v>4</v>
      </c>
      <c r="F21" s="52">
        <v>2</v>
      </c>
      <c r="G21" s="52"/>
      <c r="H21" s="52">
        <v>243</v>
      </c>
    </row>
    <row r="22" spans="1:8" ht="12.75" customHeight="1">
      <c r="A22" s="215" t="s">
        <v>375</v>
      </c>
      <c r="B22" s="52">
        <v>253</v>
      </c>
      <c r="C22" s="52">
        <v>260</v>
      </c>
      <c r="D22" s="212">
        <v>254</v>
      </c>
      <c r="E22" s="52">
        <v>249</v>
      </c>
      <c r="F22" s="52">
        <v>254</v>
      </c>
      <c r="G22" s="52"/>
      <c r="H22" s="52">
        <v>58323</v>
      </c>
    </row>
    <row r="23" spans="1:8" ht="12.75" customHeight="1">
      <c r="A23" s="215" t="s">
        <v>373</v>
      </c>
      <c r="B23" s="52" t="s">
        <v>63</v>
      </c>
      <c r="C23" s="52" t="s">
        <v>63</v>
      </c>
      <c r="D23" s="52" t="s">
        <v>63</v>
      </c>
      <c r="E23" s="52" t="s">
        <v>63</v>
      </c>
      <c r="F23" s="52" t="s">
        <v>63</v>
      </c>
      <c r="G23" s="52"/>
      <c r="H23" s="52">
        <v>1233</v>
      </c>
    </row>
    <row r="24" spans="1:8" ht="9.9499999999999993" customHeight="1">
      <c r="A24" s="50"/>
      <c r="B24" s="52"/>
      <c r="C24" s="52"/>
      <c r="D24" s="52"/>
      <c r="E24" s="212"/>
      <c r="F24" s="212"/>
      <c r="G24" s="212"/>
      <c r="H24" s="52"/>
    </row>
    <row r="25" spans="1:8" ht="12.75" customHeight="1">
      <c r="A25" s="50" t="s">
        <v>244</v>
      </c>
      <c r="B25" s="52">
        <v>133473</v>
      </c>
      <c r="C25" s="52">
        <v>134699</v>
      </c>
      <c r="D25" s="52">
        <v>134849</v>
      </c>
      <c r="E25" s="52">
        <v>133725</v>
      </c>
      <c r="F25" s="52">
        <f>SUM(F26:F28)</f>
        <v>134699</v>
      </c>
      <c r="G25" s="14"/>
      <c r="H25" s="52">
        <f>SUM(H26:H28)</f>
        <v>22029512</v>
      </c>
    </row>
    <row r="26" spans="1:8" ht="12.75" customHeight="1">
      <c r="A26" s="215" t="s">
        <v>374</v>
      </c>
      <c r="B26" s="52">
        <v>61787</v>
      </c>
      <c r="C26" s="52">
        <v>60485</v>
      </c>
      <c r="D26" s="52">
        <v>58881</v>
      </c>
      <c r="E26" s="52">
        <v>56537</v>
      </c>
      <c r="F26" s="52">
        <v>55145</v>
      </c>
      <c r="G26" s="52"/>
      <c r="H26" s="52">
        <v>9695703</v>
      </c>
    </row>
    <row r="27" spans="1:8" ht="14.1" customHeight="1">
      <c r="A27" s="215" t="s">
        <v>375</v>
      </c>
      <c r="B27" s="52">
        <v>71662</v>
      </c>
      <c r="C27" s="52">
        <v>74191</v>
      </c>
      <c r="D27" s="52">
        <v>75946</v>
      </c>
      <c r="E27" s="52">
        <v>77162</v>
      </c>
      <c r="F27" s="52">
        <v>79522</v>
      </c>
      <c r="G27" s="52"/>
      <c r="H27" s="52">
        <v>12325894</v>
      </c>
    </row>
    <row r="28" spans="1:8">
      <c r="A28" s="215" t="s">
        <v>373</v>
      </c>
      <c r="B28" s="52">
        <v>24</v>
      </c>
      <c r="C28" s="52">
        <v>23</v>
      </c>
      <c r="D28" s="212">
        <v>22</v>
      </c>
      <c r="E28" s="52">
        <v>26</v>
      </c>
      <c r="F28" s="52">
        <v>32</v>
      </c>
      <c r="G28" s="52"/>
      <c r="H28" s="52">
        <v>7915</v>
      </c>
    </row>
    <row r="29" spans="1:8" ht="9.9499999999999993" customHeight="1">
      <c r="A29" s="50"/>
      <c r="B29" s="52"/>
      <c r="C29" s="52"/>
      <c r="D29" s="52"/>
      <c r="E29" s="52"/>
      <c r="F29" s="52"/>
      <c r="G29" s="14"/>
      <c r="H29" s="52"/>
    </row>
    <row r="30" spans="1:8">
      <c r="A30" s="50" t="s">
        <v>243</v>
      </c>
      <c r="B30" s="52">
        <v>12688</v>
      </c>
      <c r="C30" s="52">
        <v>13193</v>
      </c>
      <c r="D30" s="52">
        <v>13546</v>
      </c>
      <c r="E30" s="52">
        <v>13777</v>
      </c>
      <c r="F30" s="52">
        <f>SUM(F31:F33)</f>
        <v>14229</v>
      </c>
      <c r="G30" s="14"/>
      <c r="H30" s="52">
        <f>SUM(H31:H33)</f>
        <v>2972165</v>
      </c>
    </row>
    <row r="31" spans="1:8">
      <c r="A31" s="215" t="s">
        <v>374</v>
      </c>
      <c r="B31" s="52">
        <v>12657</v>
      </c>
      <c r="C31" s="52">
        <v>13161</v>
      </c>
      <c r="D31" s="52">
        <v>13509</v>
      </c>
      <c r="E31" s="52">
        <v>13738</v>
      </c>
      <c r="F31" s="52">
        <v>14199</v>
      </c>
      <c r="G31" s="52"/>
      <c r="H31" s="52">
        <v>2964749</v>
      </c>
    </row>
    <row r="32" spans="1:8">
      <c r="A32" s="215" t="s">
        <v>375</v>
      </c>
      <c r="B32" s="52">
        <v>26</v>
      </c>
      <c r="C32" s="52">
        <v>27</v>
      </c>
      <c r="D32" s="212">
        <v>26</v>
      </c>
      <c r="E32" s="52">
        <v>25</v>
      </c>
      <c r="F32" s="52">
        <v>16</v>
      </c>
      <c r="G32" s="52"/>
      <c r="H32" s="52">
        <v>1655</v>
      </c>
    </row>
    <row r="33" spans="1:8">
      <c r="A33" s="215" t="s">
        <v>373</v>
      </c>
      <c r="B33" s="52">
        <v>5</v>
      </c>
      <c r="C33" s="52">
        <v>5</v>
      </c>
      <c r="D33" s="212">
        <v>11</v>
      </c>
      <c r="E33" s="52">
        <v>14</v>
      </c>
      <c r="F33" s="52">
        <v>14</v>
      </c>
      <c r="G33" s="52"/>
      <c r="H33" s="52">
        <v>5761</v>
      </c>
    </row>
    <row r="34" spans="1:8" ht="9.9499999999999993" customHeight="1">
      <c r="A34" s="50"/>
      <c r="B34" s="52"/>
      <c r="C34" s="52"/>
      <c r="D34" s="52"/>
      <c r="E34" s="52"/>
      <c r="F34" s="52"/>
      <c r="G34" s="14"/>
      <c r="H34" s="52"/>
    </row>
    <row r="35" spans="1:8">
      <c r="A35" s="50" t="s">
        <v>242</v>
      </c>
      <c r="B35" s="52">
        <v>1653</v>
      </c>
      <c r="C35" s="52">
        <v>1607</v>
      </c>
      <c r="D35" s="52">
        <v>1501</v>
      </c>
      <c r="E35" s="52">
        <v>1504</v>
      </c>
      <c r="F35" s="52">
        <f>SUM(F36:F38)</f>
        <v>1502</v>
      </c>
      <c r="G35" s="14"/>
      <c r="H35" s="52">
        <f>SUM(H36:H38)</f>
        <v>186060</v>
      </c>
    </row>
    <row r="36" spans="1:8">
      <c r="A36" s="215" t="s">
        <v>374</v>
      </c>
      <c r="B36" s="52">
        <v>18</v>
      </c>
      <c r="C36" s="52">
        <v>19</v>
      </c>
      <c r="D36" s="212">
        <v>16</v>
      </c>
      <c r="E36" s="52">
        <v>14</v>
      </c>
      <c r="F36" s="52" t="s">
        <v>63</v>
      </c>
      <c r="G36" s="52"/>
      <c r="H36" s="52" t="s">
        <v>63</v>
      </c>
    </row>
    <row r="37" spans="1:8">
      <c r="A37" s="215" t="s">
        <v>375</v>
      </c>
      <c r="B37" s="52">
        <v>1635</v>
      </c>
      <c r="C37" s="52">
        <v>1588</v>
      </c>
      <c r="D37" s="52">
        <v>1485</v>
      </c>
      <c r="E37" s="52">
        <v>1490</v>
      </c>
      <c r="F37" s="52">
        <v>1502</v>
      </c>
      <c r="G37" s="52"/>
      <c r="H37" s="52">
        <v>186060</v>
      </c>
    </row>
    <row r="38" spans="1:8">
      <c r="A38" s="215" t="s">
        <v>373</v>
      </c>
      <c r="B38" s="52" t="s">
        <v>63</v>
      </c>
      <c r="C38" s="52" t="s">
        <v>63</v>
      </c>
      <c r="D38" s="52" t="s">
        <v>63</v>
      </c>
      <c r="E38" s="52" t="s">
        <v>63</v>
      </c>
      <c r="F38" s="52" t="s">
        <v>63</v>
      </c>
      <c r="G38" s="52"/>
      <c r="H38" s="52" t="s">
        <v>63</v>
      </c>
    </row>
    <row r="39" spans="1:8" ht="9.9499999999999993" customHeight="1">
      <c r="A39" s="50"/>
      <c r="B39" s="52"/>
      <c r="C39" s="52"/>
      <c r="D39" s="52"/>
      <c r="E39" s="52"/>
      <c r="F39" s="52"/>
      <c r="G39" s="14"/>
      <c r="H39" s="52"/>
    </row>
    <row r="40" spans="1:8">
      <c r="A40" s="50" t="s">
        <v>241</v>
      </c>
      <c r="B40" s="52">
        <v>4239</v>
      </c>
      <c r="C40" s="52">
        <v>4392</v>
      </c>
      <c r="D40" s="52">
        <v>4456</v>
      </c>
      <c r="E40" s="52">
        <v>4582</v>
      </c>
      <c r="F40" s="52">
        <f>SUM(F41:F43)</f>
        <v>4884</v>
      </c>
      <c r="G40" s="212"/>
      <c r="H40" s="52">
        <f>SUM(H41:H43)</f>
        <v>475872</v>
      </c>
    </row>
    <row r="41" spans="1:8">
      <c r="A41" s="215" t="s">
        <v>374</v>
      </c>
      <c r="B41" s="52">
        <v>961</v>
      </c>
      <c r="C41" s="52">
        <v>969</v>
      </c>
      <c r="D41" s="212">
        <v>963</v>
      </c>
      <c r="E41" s="52">
        <v>975</v>
      </c>
      <c r="F41" s="52">
        <v>978</v>
      </c>
      <c r="G41" s="52"/>
      <c r="H41" s="52">
        <v>125755</v>
      </c>
    </row>
    <row r="42" spans="1:8">
      <c r="A42" s="215" t="s">
        <v>375</v>
      </c>
      <c r="B42" s="52">
        <v>3089</v>
      </c>
      <c r="C42" s="52">
        <v>3202</v>
      </c>
      <c r="D42" s="52">
        <v>3240</v>
      </c>
      <c r="E42" s="52">
        <v>3327</v>
      </c>
      <c r="F42" s="52">
        <v>3535</v>
      </c>
      <c r="G42" s="52"/>
      <c r="H42" s="52">
        <v>323280</v>
      </c>
    </row>
    <row r="43" spans="1:8">
      <c r="A43" s="215" t="s">
        <v>373</v>
      </c>
      <c r="B43" s="52">
        <v>189</v>
      </c>
      <c r="C43" s="52">
        <v>221</v>
      </c>
      <c r="D43" s="212">
        <v>253</v>
      </c>
      <c r="E43" s="52">
        <v>280</v>
      </c>
      <c r="F43" s="52">
        <v>371</v>
      </c>
      <c r="G43" s="52"/>
      <c r="H43" s="52">
        <v>26837</v>
      </c>
    </row>
    <row r="44" spans="1:8">
      <c r="A44" s="50"/>
      <c r="B44" s="52"/>
      <c r="C44" s="52"/>
      <c r="D44" s="52"/>
      <c r="E44" s="52"/>
      <c r="F44" s="52"/>
      <c r="G44" s="14"/>
      <c r="H44" s="15"/>
    </row>
    <row r="45" spans="1:8">
      <c r="A45" s="50" t="s">
        <v>240</v>
      </c>
      <c r="B45" s="72">
        <v>0.63360927181610649</v>
      </c>
      <c r="C45" s="72">
        <v>0.63360927181610649</v>
      </c>
      <c r="D45" s="72">
        <v>0.63</v>
      </c>
      <c r="E45" s="72">
        <v>0.63</v>
      </c>
      <c r="F45" s="72">
        <f>F10*100/H10</f>
        <v>0.63589204843573044</v>
      </c>
      <c r="G45" s="72"/>
      <c r="H45" s="15">
        <v>100</v>
      </c>
    </row>
    <row r="47" spans="1:8">
      <c r="A47" s="185" t="s">
        <v>239</v>
      </c>
      <c r="B47" s="52"/>
      <c r="C47" s="52"/>
      <c r="D47" s="52"/>
      <c r="E47" s="52"/>
      <c r="F47" s="52"/>
      <c r="G47" s="14"/>
      <c r="H47" s="15"/>
    </row>
    <row r="48" spans="1:8">
      <c r="A48" s="185" t="s">
        <v>238</v>
      </c>
      <c r="B48" s="52">
        <v>3259</v>
      </c>
      <c r="C48" s="52">
        <v>3202</v>
      </c>
      <c r="D48" s="52">
        <v>3124</v>
      </c>
      <c r="E48" s="52">
        <v>3140</v>
      </c>
      <c r="F48" s="52">
        <f>F49+F50</f>
        <v>3083</v>
      </c>
      <c r="G48" s="52"/>
      <c r="H48" s="52">
        <f>H49+H50</f>
        <v>413155</v>
      </c>
    </row>
    <row r="49" spans="1:8">
      <c r="A49" s="50" t="s">
        <v>237</v>
      </c>
      <c r="B49" s="52">
        <v>1110</v>
      </c>
      <c r="C49" s="52">
        <v>1142</v>
      </c>
      <c r="D49" s="52">
        <v>1172</v>
      </c>
      <c r="E49" s="52">
        <v>1191</v>
      </c>
      <c r="F49" s="52">
        <v>1219</v>
      </c>
      <c r="G49" s="52"/>
      <c r="H49" s="52">
        <v>165878</v>
      </c>
    </row>
    <row r="50" spans="1:8">
      <c r="A50" s="50" t="s">
        <v>236</v>
      </c>
      <c r="B50" s="52">
        <v>2149</v>
      </c>
      <c r="C50" s="52">
        <v>2060</v>
      </c>
      <c r="D50" s="52">
        <v>1952</v>
      </c>
      <c r="E50" s="52">
        <v>1949</v>
      </c>
      <c r="F50" s="52">
        <v>1864</v>
      </c>
      <c r="G50" s="52"/>
      <c r="H50" s="52">
        <v>247277</v>
      </c>
    </row>
    <row r="51" spans="1:8">
      <c r="A51" s="50"/>
      <c r="B51" s="52"/>
      <c r="C51" s="52"/>
      <c r="D51" s="52"/>
      <c r="E51" s="52"/>
      <c r="F51" s="52"/>
      <c r="G51" s="52"/>
      <c r="H51" s="52"/>
    </row>
    <row r="52" spans="1:8">
      <c r="A52" s="185" t="s">
        <v>372</v>
      </c>
      <c r="B52" s="52">
        <v>615.62985444100286</v>
      </c>
      <c r="C52" s="52">
        <v>617.50350631136041</v>
      </c>
      <c r="D52" s="52">
        <v>616.53336490616948</v>
      </c>
      <c r="E52" s="52">
        <v>616.15182071246772</v>
      </c>
      <c r="F52" s="52">
        <v>626</v>
      </c>
      <c r="G52" s="14"/>
      <c r="H52" s="173">
        <v>666</v>
      </c>
    </row>
    <row r="53" spans="1:8">
      <c r="A53" s="50"/>
      <c r="B53" s="214"/>
      <c r="C53" s="214"/>
      <c r="D53" s="50"/>
      <c r="E53" s="50"/>
      <c r="F53" s="50"/>
      <c r="G53" s="50"/>
      <c r="H53" s="50"/>
    </row>
    <row r="54" spans="1:8">
      <c r="A54" s="31" t="s">
        <v>235</v>
      </c>
      <c r="B54" s="31"/>
      <c r="C54" s="31"/>
      <c r="D54" s="31"/>
      <c r="E54" s="31"/>
      <c r="F54" s="31"/>
      <c r="G54" s="31"/>
      <c r="H54" s="31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Normal="100" workbookViewId="0"/>
  </sheetViews>
  <sheetFormatPr baseColWidth="10" defaultRowHeight="12.75"/>
  <cols>
    <col min="1" max="1" width="27.85546875" style="9" customWidth="1"/>
    <col min="2" max="6" width="9.28515625" style="9" customWidth="1"/>
    <col min="7" max="7" width="7" style="9" customWidth="1"/>
    <col min="8" max="8" width="10.85546875" style="9" customWidth="1"/>
    <col min="9" max="16384" width="11.42578125" style="9"/>
  </cols>
  <sheetData>
    <row r="1" spans="1:14" ht="14.1" customHeight="1" thickBot="1">
      <c r="A1" s="1" t="s">
        <v>194</v>
      </c>
      <c r="B1" s="1"/>
      <c r="C1" s="1"/>
      <c r="D1" s="1"/>
      <c r="E1" s="1"/>
      <c r="F1" s="2"/>
      <c r="G1" s="2"/>
      <c r="H1" s="2"/>
    </row>
    <row r="2" spans="1:14" ht="14.1" customHeight="1">
      <c r="A2" s="3"/>
      <c r="B2" s="3"/>
      <c r="C2" s="3"/>
      <c r="D2" s="3"/>
      <c r="E2" s="3"/>
      <c r="F2" s="3"/>
      <c r="G2" s="3"/>
      <c r="K2" s="263" t="s">
        <v>470</v>
      </c>
    </row>
    <row r="3" spans="1:14" ht="14.1" customHeight="1">
      <c r="A3" s="102" t="s">
        <v>437</v>
      </c>
      <c r="B3" s="102"/>
      <c r="C3" s="102"/>
      <c r="D3" s="102"/>
      <c r="E3" s="102"/>
      <c r="F3" s="3"/>
      <c r="G3" s="3"/>
    </row>
    <row r="4" spans="1:14" ht="14.1" customHeight="1">
      <c r="A4" s="102"/>
      <c r="B4" s="102"/>
      <c r="C4" s="102"/>
      <c r="D4" s="102"/>
      <c r="E4" s="102"/>
      <c r="F4" s="3"/>
      <c r="G4" s="3"/>
    </row>
    <row r="5" spans="1:14" ht="14.1" customHeight="1">
      <c r="A5" s="7"/>
      <c r="B5" s="175" t="s">
        <v>13</v>
      </c>
      <c r="C5" s="8"/>
      <c r="D5" s="8"/>
      <c r="E5" s="8"/>
      <c r="F5" s="7"/>
      <c r="G5" s="7"/>
      <c r="H5" s="175" t="s">
        <v>14</v>
      </c>
    </row>
    <row r="6" spans="1:14" ht="14.1" customHeight="1">
      <c r="A6" s="10"/>
      <c r="B6" s="11">
        <v>2010</v>
      </c>
      <c r="C6" s="11">
        <v>2011</v>
      </c>
      <c r="D6" s="11">
        <v>2012</v>
      </c>
      <c r="E6" s="11">
        <v>2013</v>
      </c>
      <c r="F6" s="11">
        <v>2014</v>
      </c>
      <c r="G6" s="57"/>
      <c r="H6" s="11">
        <v>2014</v>
      </c>
    </row>
    <row r="7" spans="1:14" ht="14.1" customHeight="1">
      <c r="A7" s="45"/>
      <c r="B7" s="45"/>
      <c r="C7" s="45"/>
      <c r="D7" s="45"/>
      <c r="E7" s="15"/>
      <c r="F7" s="15"/>
      <c r="G7" s="15"/>
    </row>
    <row r="8" spans="1:14" ht="14.1" customHeight="1">
      <c r="A8" s="174" t="s">
        <v>248</v>
      </c>
      <c r="B8" s="52">
        <v>6474</v>
      </c>
      <c r="C8" s="52">
        <v>5167</v>
      </c>
      <c r="D8" s="52">
        <v>4376</v>
      </c>
      <c r="E8" s="52">
        <v>4876</v>
      </c>
      <c r="F8" s="52">
        <v>6273</v>
      </c>
      <c r="G8" s="61"/>
      <c r="H8" s="52">
        <v>1146125</v>
      </c>
      <c r="I8" s="186"/>
      <c r="J8" s="137"/>
      <c r="K8" s="109"/>
      <c r="L8" s="109"/>
      <c r="M8" s="109"/>
    </row>
    <row r="9" spans="1:14" ht="14.1" customHeight="1">
      <c r="A9" s="115"/>
      <c r="B9" s="52"/>
      <c r="C9" s="52"/>
      <c r="D9" s="52"/>
      <c r="E9" s="52"/>
      <c r="F9" s="52"/>
      <c r="G9" s="61"/>
      <c r="H9" s="52"/>
      <c r="I9" s="186"/>
      <c r="J9" s="137"/>
    </row>
    <row r="10" spans="1:14" ht="14.1" customHeight="1">
      <c r="A10" s="115" t="s">
        <v>246</v>
      </c>
      <c r="B10" s="52">
        <v>822</v>
      </c>
      <c r="C10" s="52">
        <v>649</v>
      </c>
      <c r="D10" s="52">
        <v>479</v>
      </c>
      <c r="E10" s="52">
        <v>537</v>
      </c>
      <c r="F10" s="52">
        <f>61+686</f>
        <v>747</v>
      </c>
      <c r="G10" s="61"/>
      <c r="H10" s="52">
        <f>4885+118226</f>
        <v>123111</v>
      </c>
      <c r="I10" s="186"/>
      <c r="J10" s="137"/>
      <c r="K10" s="109"/>
    </row>
    <row r="11" spans="1:14" ht="14.1" customHeight="1">
      <c r="A11" s="115" t="s">
        <v>245</v>
      </c>
      <c r="B11" s="52">
        <v>25</v>
      </c>
      <c r="C11" s="52">
        <v>24</v>
      </c>
      <c r="D11" s="52">
        <v>6</v>
      </c>
      <c r="E11" s="52">
        <v>6</v>
      </c>
      <c r="F11" s="52">
        <f>19</f>
        <v>19</v>
      </c>
      <c r="G11" s="61"/>
      <c r="H11" s="52">
        <v>2115</v>
      </c>
      <c r="I11" s="186"/>
      <c r="J11" s="137"/>
    </row>
    <row r="12" spans="1:14" ht="14.1" customHeight="1">
      <c r="A12" s="115" t="s">
        <v>244</v>
      </c>
      <c r="B12" s="52">
        <v>4947</v>
      </c>
      <c r="C12" s="52">
        <v>3878</v>
      </c>
      <c r="D12" s="52">
        <v>3304</v>
      </c>
      <c r="E12" s="52">
        <v>3779</v>
      </c>
      <c r="F12" s="52">
        <v>4850</v>
      </c>
      <c r="G12" s="61"/>
      <c r="H12" s="52">
        <v>890125</v>
      </c>
      <c r="I12" s="186"/>
      <c r="J12" s="137"/>
    </row>
    <row r="13" spans="1:14" ht="14.1" customHeight="1">
      <c r="A13" s="115" t="s">
        <v>243</v>
      </c>
      <c r="B13" s="52">
        <v>596</v>
      </c>
      <c r="C13" s="52">
        <v>547</v>
      </c>
      <c r="D13" s="52">
        <v>439</v>
      </c>
      <c r="E13" s="52">
        <v>410</v>
      </c>
      <c r="F13" s="52">
        <v>492</v>
      </c>
      <c r="G13" s="61"/>
      <c r="H13" s="52">
        <v>114600</v>
      </c>
      <c r="I13" s="186"/>
      <c r="J13" s="137"/>
    </row>
    <row r="14" spans="1:14" ht="14.1" customHeight="1">
      <c r="A14" s="115" t="s">
        <v>242</v>
      </c>
      <c r="B14" s="52">
        <v>64</v>
      </c>
      <c r="C14" s="52">
        <v>60</v>
      </c>
      <c r="D14" s="52">
        <v>134</v>
      </c>
      <c r="E14" s="52">
        <v>140</v>
      </c>
      <c r="F14" s="52">
        <v>158</v>
      </c>
      <c r="G14" s="61"/>
      <c r="H14" s="52">
        <v>14431</v>
      </c>
      <c r="I14" s="186"/>
      <c r="J14" s="137"/>
      <c r="N14" s="109"/>
    </row>
    <row r="15" spans="1:14" ht="14.1" customHeight="1">
      <c r="A15" s="115" t="s">
        <v>463</v>
      </c>
      <c r="B15" s="52">
        <v>20</v>
      </c>
      <c r="C15" s="52">
        <v>9</v>
      </c>
      <c r="D15" s="52">
        <v>14</v>
      </c>
      <c r="E15" s="52">
        <v>4</v>
      </c>
      <c r="F15" s="52">
        <v>7</v>
      </c>
      <c r="G15" s="61"/>
      <c r="H15" s="52">
        <v>1743</v>
      </c>
      <c r="I15" s="186"/>
      <c r="J15" s="137"/>
    </row>
    <row r="16" spans="1:14" ht="14.1" customHeight="1">
      <c r="A16" s="26"/>
      <c r="B16" s="27"/>
      <c r="C16" s="27"/>
      <c r="D16" s="27"/>
      <c r="E16" s="27"/>
      <c r="F16" s="178"/>
      <c r="G16" s="178"/>
      <c r="H16" s="183"/>
    </row>
    <row r="17" spans="1:1" ht="14.1" customHeight="1">
      <c r="A17" s="31" t="s">
        <v>235</v>
      </c>
    </row>
    <row r="18" spans="1:1">
      <c r="A18" s="177"/>
    </row>
    <row r="19" spans="1:1" ht="9.9499999999999993" customHeight="1">
      <c r="A19" s="177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/>
  </sheetViews>
  <sheetFormatPr baseColWidth="10" defaultRowHeight="12.75"/>
  <cols>
    <col min="1" max="1" width="29.85546875" style="9" customWidth="1"/>
    <col min="2" max="6" width="8.85546875" style="9" customWidth="1"/>
    <col min="7" max="7" width="7.140625" style="9" customWidth="1"/>
    <col min="8" max="8" width="10.85546875" style="9" customWidth="1"/>
    <col min="9" max="16384" width="11.42578125" style="9"/>
  </cols>
  <sheetData>
    <row r="1" spans="1:11" ht="14.1" customHeight="1">
      <c r="A1" s="67"/>
      <c r="B1" s="67"/>
      <c r="C1" s="67"/>
      <c r="D1" s="67"/>
      <c r="E1" s="67"/>
      <c r="F1" s="6"/>
      <c r="G1" s="6"/>
      <c r="H1" s="6"/>
    </row>
    <row r="2" spans="1:11" ht="14.1" customHeight="1">
      <c r="A2" s="6"/>
      <c r="B2" s="6"/>
      <c r="C2" s="6"/>
      <c r="D2" s="6"/>
      <c r="E2" s="6"/>
      <c r="F2" s="6"/>
      <c r="G2" s="6"/>
      <c r="H2" s="34"/>
      <c r="K2" s="263" t="s">
        <v>470</v>
      </c>
    </row>
    <row r="3" spans="1:11" ht="14.1" customHeight="1">
      <c r="A3" s="102" t="s">
        <v>438</v>
      </c>
      <c r="B3" s="102"/>
      <c r="C3" s="102"/>
      <c r="D3" s="102"/>
      <c r="E3" s="102"/>
      <c r="F3" s="3"/>
      <c r="G3" s="3"/>
    </row>
    <row r="4" spans="1:11" ht="14.1" customHeight="1">
      <c r="A4" s="102"/>
      <c r="B4" s="102"/>
      <c r="C4" s="102"/>
      <c r="D4" s="102"/>
      <c r="E4" s="102"/>
      <c r="F4" s="3"/>
      <c r="G4" s="3"/>
    </row>
    <row r="5" spans="1:11" ht="14.1" customHeight="1">
      <c r="A5" s="7"/>
      <c r="B5" s="175" t="s">
        <v>13</v>
      </c>
      <c r="C5" s="8"/>
      <c r="D5" s="8"/>
      <c r="E5" s="8"/>
      <c r="F5" s="7"/>
      <c r="G5" s="7"/>
      <c r="H5" s="175" t="s">
        <v>14</v>
      </c>
    </row>
    <row r="6" spans="1:11" ht="14.1" customHeight="1">
      <c r="A6" s="10"/>
      <c r="B6" s="11">
        <v>2010</v>
      </c>
      <c r="C6" s="11">
        <v>2011</v>
      </c>
      <c r="D6" s="11">
        <v>2012</v>
      </c>
      <c r="E6" s="11">
        <v>2013</v>
      </c>
      <c r="F6" s="11">
        <v>2014</v>
      </c>
      <c r="G6" s="57"/>
      <c r="H6" s="11">
        <v>2014</v>
      </c>
    </row>
    <row r="7" spans="1:11" ht="14.1" customHeight="1">
      <c r="A7" s="45"/>
      <c r="B7" s="45"/>
      <c r="C7" s="45"/>
      <c r="D7" s="45"/>
      <c r="E7" s="15"/>
      <c r="F7" s="15"/>
      <c r="G7" s="15"/>
    </row>
    <row r="8" spans="1:11" ht="14.1" customHeight="1">
      <c r="A8" s="174" t="s">
        <v>347</v>
      </c>
      <c r="E8" s="52"/>
      <c r="F8" s="52"/>
      <c r="G8" s="14"/>
      <c r="H8" s="15"/>
    </row>
    <row r="9" spans="1:11" ht="14.1" customHeight="1">
      <c r="A9" s="115" t="s">
        <v>139</v>
      </c>
      <c r="B9" s="52">
        <v>16216</v>
      </c>
      <c r="C9" s="52">
        <v>15675</v>
      </c>
      <c r="D9" s="52">
        <v>15559</v>
      </c>
      <c r="E9" s="52">
        <v>16176</v>
      </c>
      <c r="F9" s="52">
        <f>SUM(F10:F16)</f>
        <v>16252</v>
      </c>
      <c r="G9" s="180"/>
      <c r="H9" s="52">
        <f>SUM(H10:H16)</f>
        <v>3095592</v>
      </c>
    </row>
    <row r="10" spans="1:11" ht="14.1" customHeight="1">
      <c r="A10" s="115" t="s">
        <v>246</v>
      </c>
      <c r="B10" s="52">
        <v>3539</v>
      </c>
      <c r="C10" s="52">
        <v>3449</v>
      </c>
      <c r="D10" s="52">
        <v>3494</v>
      </c>
      <c r="E10" s="52">
        <v>3640</v>
      </c>
      <c r="F10" s="52">
        <v>3481</v>
      </c>
      <c r="G10" s="180"/>
      <c r="H10" s="52">
        <v>510029</v>
      </c>
    </row>
    <row r="11" spans="1:11" ht="14.1" customHeight="1">
      <c r="A11" s="115" t="s">
        <v>245</v>
      </c>
      <c r="B11" s="52">
        <v>26</v>
      </c>
      <c r="C11" s="52">
        <v>11</v>
      </c>
      <c r="D11" s="52">
        <v>25</v>
      </c>
      <c r="E11" s="52">
        <v>21</v>
      </c>
      <c r="F11" s="52">
        <v>29</v>
      </c>
      <c r="G11" s="180"/>
      <c r="H11" s="52">
        <v>5665</v>
      </c>
    </row>
    <row r="12" spans="1:11" ht="14.1" customHeight="1">
      <c r="A12" s="115" t="s">
        <v>244</v>
      </c>
      <c r="B12" s="52">
        <v>10375</v>
      </c>
      <c r="C12" s="52">
        <v>10074</v>
      </c>
      <c r="D12" s="52">
        <v>10013</v>
      </c>
      <c r="E12" s="52">
        <v>10259</v>
      </c>
      <c r="F12" s="52">
        <v>10386</v>
      </c>
      <c r="G12" s="180"/>
      <c r="H12" s="52">
        <v>2195367</v>
      </c>
    </row>
    <row r="13" spans="1:11" ht="14.1" customHeight="1">
      <c r="A13" s="115" t="s">
        <v>243</v>
      </c>
      <c r="B13" s="52">
        <v>1099</v>
      </c>
      <c r="C13" s="52">
        <v>1135</v>
      </c>
      <c r="D13" s="52">
        <v>991</v>
      </c>
      <c r="E13" s="52">
        <v>1134</v>
      </c>
      <c r="F13" s="52">
        <v>1304</v>
      </c>
      <c r="G13" s="180"/>
      <c r="H13" s="52">
        <v>277012</v>
      </c>
    </row>
    <row r="14" spans="1:11" ht="14.1" customHeight="1">
      <c r="A14" s="115" t="s">
        <v>242</v>
      </c>
      <c r="B14" s="52">
        <v>294</v>
      </c>
      <c r="C14" s="52">
        <v>266</v>
      </c>
      <c r="D14" s="52">
        <v>274</v>
      </c>
      <c r="E14" s="52">
        <v>427</v>
      </c>
      <c r="F14" s="52">
        <v>338</v>
      </c>
      <c r="G14" s="180"/>
      <c r="H14" s="52">
        <v>31381</v>
      </c>
    </row>
    <row r="15" spans="1:11" ht="14.1" customHeight="1">
      <c r="A15" s="115" t="s">
        <v>249</v>
      </c>
      <c r="B15" s="52">
        <v>342</v>
      </c>
      <c r="C15" s="52">
        <v>381</v>
      </c>
      <c r="D15" s="52">
        <v>339</v>
      </c>
      <c r="E15" s="52">
        <v>318</v>
      </c>
      <c r="F15" s="52">
        <v>380</v>
      </c>
      <c r="G15" s="180"/>
      <c r="H15" s="52">
        <v>36931</v>
      </c>
    </row>
    <row r="16" spans="1:11" ht="14.1" customHeight="1">
      <c r="A16" s="115" t="s">
        <v>241</v>
      </c>
      <c r="B16" s="52">
        <v>541</v>
      </c>
      <c r="C16" s="52">
        <v>359</v>
      </c>
      <c r="D16" s="52">
        <v>423</v>
      </c>
      <c r="E16" s="52">
        <v>377</v>
      </c>
      <c r="F16" s="52">
        <v>334</v>
      </c>
      <c r="G16" s="180"/>
      <c r="H16" s="52">
        <v>39207</v>
      </c>
    </row>
    <row r="17" spans="1:8" ht="14.1" customHeight="1">
      <c r="A17" s="115"/>
      <c r="B17" s="52"/>
      <c r="C17" s="52"/>
      <c r="D17" s="52"/>
      <c r="E17" s="52"/>
      <c r="F17" s="52"/>
      <c r="G17" s="180"/>
      <c r="H17" s="15"/>
    </row>
    <row r="18" spans="1:8" ht="14.1" customHeight="1">
      <c r="A18" s="115"/>
      <c r="B18" s="52"/>
      <c r="C18" s="52"/>
      <c r="D18" s="52"/>
      <c r="E18" s="52"/>
      <c r="F18" s="52"/>
      <c r="G18" s="180"/>
      <c r="H18" s="15"/>
    </row>
    <row r="19" spans="1:8" ht="14.1" customHeight="1">
      <c r="A19" s="174" t="s">
        <v>348</v>
      </c>
      <c r="B19" s="52"/>
      <c r="C19" s="52"/>
      <c r="D19" s="52"/>
      <c r="E19" s="52"/>
      <c r="F19" s="52"/>
      <c r="G19" s="180"/>
      <c r="H19" s="15"/>
    </row>
    <row r="20" spans="1:8" ht="14.1" customHeight="1">
      <c r="A20" s="115" t="s">
        <v>139</v>
      </c>
      <c r="B20" s="52">
        <v>20539</v>
      </c>
      <c r="C20" s="52">
        <v>20421</v>
      </c>
      <c r="D20" s="52">
        <v>19650</v>
      </c>
      <c r="E20" s="52">
        <v>19590</v>
      </c>
      <c r="F20" s="52">
        <f>SUM(F21:F27)</f>
        <v>20546</v>
      </c>
      <c r="G20" s="180"/>
      <c r="H20" s="52">
        <f>SUM(H21:H27)</f>
        <v>3095592</v>
      </c>
    </row>
    <row r="21" spans="1:8" ht="14.1" customHeight="1">
      <c r="A21" s="115" t="s">
        <v>246</v>
      </c>
      <c r="B21" s="52">
        <v>4583</v>
      </c>
      <c r="C21" s="52">
        <v>4423</v>
      </c>
      <c r="D21" s="52">
        <v>4385</v>
      </c>
      <c r="E21" s="52">
        <v>4465</v>
      </c>
      <c r="F21" s="52">
        <v>4291</v>
      </c>
      <c r="G21" s="180"/>
      <c r="H21" s="52">
        <v>510029</v>
      </c>
    </row>
    <row r="22" spans="1:8" ht="14.1" customHeight="1">
      <c r="A22" s="115" t="s">
        <v>245</v>
      </c>
      <c r="B22" s="52">
        <v>9</v>
      </c>
      <c r="C22" s="52">
        <v>12</v>
      </c>
      <c r="D22" s="52">
        <v>14</v>
      </c>
      <c r="E22" s="52">
        <v>20</v>
      </c>
      <c r="F22" s="52">
        <v>10</v>
      </c>
      <c r="G22" s="180"/>
      <c r="H22" s="52">
        <v>5665</v>
      </c>
    </row>
    <row r="23" spans="1:8" ht="14.1" customHeight="1">
      <c r="A23" s="115" t="s">
        <v>244</v>
      </c>
      <c r="B23" s="52">
        <v>13929</v>
      </c>
      <c r="C23" s="52">
        <v>14027</v>
      </c>
      <c r="D23" s="52">
        <v>13408</v>
      </c>
      <c r="E23" s="52">
        <v>13008</v>
      </c>
      <c r="F23" s="52">
        <v>13956</v>
      </c>
      <c r="G23" s="180"/>
      <c r="H23" s="52">
        <v>2195367</v>
      </c>
    </row>
    <row r="24" spans="1:8" ht="14.1" customHeight="1">
      <c r="A24" s="115" t="s">
        <v>243</v>
      </c>
      <c r="B24" s="52">
        <v>1212</v>
      </c>
      <c r="C24" s="52">
        <v>1267</v>
      </c>
      <c r="D24" s="52">
        <v>1167</v>
      </c>
      <c r="E24" s="52">
        <v>1334</v>
      </c>
      <c r="F24" s="52">
        <v>1500</v>
      </c>
      <c r="G24" s="180"/>
      <c r="H24" s="52">
        <v>277012</v>
      </c>
    </row>
    <row r="25" spans="1:8" ht="14.1" customHeight="1">
      <c r="A25" s="115" t="s">
        <v>242</v>
      </c>
      <c r="B25" s="52">
        <v>105</v>
      </c>
      <c r="C25" s="52">
        <v>133</v>
      </c>
      <c r="D25" s="52">
        <v>117</v>
      </c>
      <c r="E25" s="52">
        <v>149</v>
      </c>
      <c r="F25" s="52">
        <v>180</v>
      </c>
      <c r="G25" s="180"/>
      <c r="H25" s="52">
        <v>31381</v>
      </c>
    </row>
    <row r="26" spans="1:8" ht="14.1" customHeight="1">
      <c r="A26" s="115" t="s">
        <v>249</v>
      </c>
      <c r="B26" s="72">
        <v>202</v>
      </c>
      <c r="C26" s="52">
        <v>210</v>
      </c>
      <c r="D26" s="52">
        <v>187</v>
      </c>
      <c r="E26" s="52">
        <v>236</v>
      </c>
      <c r="F26" s="52">
        <v>234</v>
      </c>
      <c r="G26" s="180"/>
      <c r="H26" s="52">
        <v>36931</v>
      </c>
    </row>
    <row r="27" spans="1:8" ht="14.1" customHeight="1">
      <c r="A27" s="115" t="s">
        <v>241</v>
      </c>
      <c r="B27" s="52">
        <v>499</v>
      </c>
      <c r="C27" s="52">
        <v>349</v>
      </c>
      <c r="D27" s="52">
        <v>372</v>
      </c>
      <c r="E27" s="52">
        <v>378</v>
      </c>
      <c r="F27" s="52">
        <v>375</v>
      </c>
      <c r="G27" s="180"/>
      <c r="H27" s="52">
        <v>39207</v>
      </c>
    </row>
    <row r="28" spans="1:8" ht="14.1" customHeight="1">
      <c r="A28" s="26"/>
      <c r="B28" s="27"/>
      <c r="C28" s="27"/>
      <c r="D28" s="27"/>
      <c r="E28" s="27"/>
      <c r="F28" s="27"/>
      <c r="G28" s="27"/>
      <c r="H28" s="29"/>
    </row>
    <row r="29" spans="1:8" ht="14.1" customHeight="1">
      <c r="A29" s="31" t="s">
        <v>235</v>
      </c>
    </row>
    <row r="30" spans="1:8" ht="14.1" customHeight="1"/>
    <row r="31" spans="1:8">
      <c r="F31"/>
      <c r="G31"/>
      <c r="H31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/>
  </sheetViews>
  <sheetFormatPr baseColWidth="10" defaultRowHeight="12.75"/>
  <cols>
    <col min="1" max="1" width="28" style="9" customWidth="1"/>
    <col min="2" max="6" width="9" style="9" customWidth="1"/>
    <col min="7" max="8" width="9.42578125" style="9" customWidth="1"/>
    <col min="9" max="9" width="8.28515625" style="9" customWidth="1"/>
    <col min="10" max="10" width="9.85546875" style="9" customWidth="1"/>
    <col min="11" max="11" width="30.140625" style="9" customWidth="1"/>
    <col min="12" max="16384" width="11.42578125" style="9"/>
  </cols>
  <sheetData>
    <row r="1" spans="1:12" ht="14.1" customHeight="1" thickBot="1">
      <c r="A1" s="1" t="s">
        <v>194</v>
      </c>
      <c r="B1" s="1"/>
      <c r="C1" s="1"/>
      <c r="D1" s="1"/>
      <c r="E1" s="1"/>
      <c r="F1" s="2"/>
      <c r="G1" s="2"/>
      <c r="H1" s="2"/>
    </row>
    <row r="2" spans="1:12" ht="14.1" customHeight="1">
      <c r="A2" s="3"/>
      <c r="B2" s="3"/>
      <c r="C2" s="3"/>
      <c r="D2" s="3"/>
      <c r="E2" s="3"/>
      <c r="F2" s="3"/>
      <c r="G2" s="3"/>
      <c r="K2" s="263" t="s">
        <v>470</v>
      </c>
    </row>
    <row r="3" spans="1:12" ht="14.1" customHeight="1">
      <c r="A3" s="102" t="s">
        <v>439</v>
      </c>
      <c r="B3" s="102"/>
      <c r="C3" s="102"/>
      <c r="D3" s="102"/>
      <c r="E3" s="102"/>
      <c r="F3" s="3"/>
      <c r="G3" s="3"/>
      <c r="K3" s="182"/>
    </row>
    <row r="4" spans="1:12" ht="14.1" customHeight="1">
      <c r="A4" s="13"/>
      <c r="B4" s="13"/>
      <c r="C4" s="13"/>
      <c r="D4" s="13"/>
      <c r="E4" s="13"/>
      <c r="F4" s="13"/>
      <c r="G4" s="13"/>
    </row>
    <row r="5" spans="1:12" ht="14.1" customHeight="1">
      <c r="A5" s="7"/>
      <c r="B5" s="175" t="s">
        <v>13</v>
      </c>
      <c r="C5" s="8"/>
      <c r="D5" s="8"/>
      <c r="E5" s="8"/>
      <c r="F5" s="7"/>
      <c r="G5" s="7"/>
      <c r="H5" s="175" t="s">
        <v>14</v>
      </c>
    </row>
    <row r="6" spans="1:12" ht="14.1" customHeight="1">
      <c r="A6" s="10"/>
      <c r="B6" s="11">
        <v>2010</v>
      </c>
      <c r="C6" s="11">
        <v>2011</v>
      </c>
      <c r="D6" s="11">
        <v>2012</v>
      </c>
      <c r="E6" s="11">
        <v>2013</v>
      </c>
      <c r="F6" s="11">
        <v>2014</v>
      </c>
      <c r="G6" s="57"/>
      <c r="H6" s="11">
        <v>2014</v>
      </c>
      <c r="L6" s="52"/>
    </row>
    <row r="7" spans="1:12" ht="14.1" customHeight="1">
      <c r="A7" s="45"/>
      <c r="B7" s="45"/>
      <c r="C7" s="45"/>
      <c r="D7" s="45"/>
      <c r="E7" s="15"/>
      <c r="F7" s="15"/>
      <c r="G7" s="15"/>
      <c r="L7" s="52"/>
    </row>
    <row r="8" spans="1:12" ht="14.1" customHeight="1">
      <c r="A8" s="174" t="s">
        <v>248</v>
      </c>
      <c r="B8" s="52">
        <v>6561</v>
      </c>
      <c r="C8" s="52">
        <v>5746</v>
      </c>
      <c r="D8" s="52">
        <v>6155</v>
      </c>
      <c r="E8" s="52">
        <v>8010</v>
      </c>
      <c r="F8" s="52">
        <v>4959</v>
      </c>
      <c r="H8" s="52">
        <v>1100176</v>
      </c>
      <c r="J8" s="137"/>
      <c r="L8" s="52"/>
    </row>
    <row r="9" spans="1:12" ht="14.1" customHeight="1">
      <c r="A9" s="115" t="s">
        <v>270</v>
      </c>
      <c r="B9" s="52">
        <v>6110</v>
      </c>
      <c r="C9" s="52">
        <v>5314</v>
      </c>
      <c r="D9" s="52">
        <v>5758</v>
      </c>
      <c r="E9" s="52">
        <v>7649</v>
      </c>
      <c r="F9" s="52">
        <v>4688</v>
      </c>
      <c r="H9" s="52">
        <v>1041411</v>
      </c>
      <c r="J9" s="137"/>
      <c r="L9" s="52"/>
    </row>
    <row r="10" spans="1:12" ht="14.1" customHeight="1">
      <c r="A10" s="115" t="s">
        <v>269</v>
      </c>
      <c r="B10" s="52">
        <v>1237</v>
      </c>
      <c r="C10" s="52">
        <v>1155</v>
      </c>
      <c r="D10" s="52">
        <v>1104</v>
      </c>
      <c r="E10" s="52">
        <v>1427</v>
      </c>
      <c r="F10" s="52">
        <v>932</v>
      </c>
      <c r="H10" s="52">
        <v>139877</v>
      </c>
      <c r="J10" s="137"/>
      <c r="L10" s="52"/>
    </row>
    <row r="11" spans="1:12" ht="14.1" customHeight="1">
      <c r="A11" s="115" t="s">
        <v>268</v>
      </c>
      <c r="B11" s="52">
        <v>7</v>
      </c>
      <c r="C11" s="52">
        <v>17</v>
      </c>
      <c r="D11" s="52">
        <v>11</v>
      </c>
      <c r="E11" s="52">
        <v>6</v>
      </c>
      <c r="F11" s="52" t="s">
        <v>63</v>
      </c>
      <c r="H11" s="52">
        <v>2038</v>
      </c>
      <c r="J11" s="137"/>
      <c r="L11" s="52"/>
    </row>
    <row r="12" spans="1:12" ht="14.1" customHeight="1">
      <c r="A12" s="115" t="s">
        <v>267</v>
      </c>
      <c r="B12" s="52">
        <v>4607</v>
      </c>
      <c r="C12" s="52">
        <v>3854</v>
      </c>
      <c r="D12" s="52">
        <v>4333</v>
      </c>
      <c r="E12" s="52">
        <v>5803</v>
      </c>
      <c r="F12" s="52">
        <v>3561</v>
      </c>
      <c r="H12" s="52">
        <v>845273</v>
      </c>
      <c r="J12" s="137"/>
      <c r="L12" s="52"/>
    </row>
    <row r="13" spans="1:12" ht="14.1" customHeight="1">
      <c r="A13" s="115" t="s">
        <v>266</v>
      </c>
      <c r="B13" s="52">
        <v>121</v>
      </c>
      <c r="C13" s="52">
        <v>97</v>
      </c>
      <c r="D13" s="52">
        <v>86</v>
      </c>
      <c r="E13" s="52">
        <v>229</v>
      </c>
      <c r="F13" s="52">
        <v>95</v>
      </c>
      <c r="H13" s="52">
        <v>35777</v>
      </c>
      <c r="J13" s="137"/>
      <c r="L13" s="52"/>
    </row>
    <row r="14" spans="1:12" ht="14.1" customHeight="1">
      <c r="A14" s="115" t="s">
        <v>265</v>
      </c>
      <c r="B14" s="52">
        <v>90</v>
      </c>
      <c r="C14" s="52">
        <v>104</v>
      </c>
      <c r="D14" s="52">
        <v>107</v>
      </c>
      <c r="E14" s="52">
        <v>84</v>
      </c>
      <c r="F14" s="52">
        <v>68</v>
      </c>
      <c r="H14" s="52">
        <v>11361</v>
      </c>
      <c r="J14" s="137"/>
      <c r="L14" s="52"/>
    </row>
    <row r="15" spans="1:12" ht="14.1" customHeight="1">
      <c r="A15" s="115" t="s">
        <v>264</v>
      </c>
      <c r="B15" s="52">
        <v>48</v>
      </c>
      <c r="C15" s="52">
        <v>87</v>
      </c>
      <c r="D15" s="52">
        <v>117</v>
      </c>
      <c r="E15" s="52">
        <v>100</v>
      </c>
      <c r="F15" s="52">
        <v>32</v>
      </c>
      <c r="H15" s="52">
        <v>7085</v>
      </c>
      <c r="J15" s="137"/>
    </row>
    <row r="16" spans="1:12" ht="14.1" customHeight="1">
      <c r="A16" s="115" t="s">
        <v>249</v>
      </c>
      <c r="B16" s="52">
        <v>39</v>
      </c>
      <c r="C16" s="52">
        <v>55</v>
      </c>
      <c r="D16" s="52">
        <v>73</v>
      </c>
      <c r="E16" s="52">
        <v>62</v>
      </c>
      <c r="F16" s="52">
        <v>38</v>
      </c>
      <c r="H16" s="52">
        <v>8525</v>
      </c>
      <c r="J16" s="137"/>
    </row>
    <row r="17" spans="1:10" ht="14.1" customHeight="1">
      <c r="A17" s="115" t="s">
        <v>263</v>
      </c>
      <c r="B17" s="52">
        <v>412</v>
      </c>
      <c r="C17" s="52">
        <v>377</v>
      </c>
      <c r="D17" s="52">
        <v>324</v>
      </c>
      <c r="E17" s="52">
        <v>299</v>
      </c>
      <c r="F17" s="52">
        <v>233</v>
      </c>
      <c r="H17" s="52">
        <v>50240</v>
      </c>
      <c r="J17" s="137"/>
    </row>
    <row r="18" spans="1:10" ht="14.1" customHeight="1">
      <c r="A18" s="26"/>
      <c r="B18" s="26" t="s">
        <v>121</v>
      </c>
      <c r="C18" s="26"/>
      <c r="D18" s="26"/>
      <c r="E18" s="26"/>
      <c r="F18" s="210"/>
      <c r="G18" s="210"/>
      <c r="H18" s="209"/>
    </row>
    <row r="19" spans="1:10" ht="14.1" customHeight="1">
      <c r="A19" s="31" t="s">
        <v>235</v>
      </c>
    </row>
    <row r="20" spans="1:10" ht="14.1" customHeight="1">
      <c r="G20" s="9" t="s">
        <v>121</v>
      </c>
    </row>
    <row r="21" spans="1:10" ht="14.1" customHeight="1"/>
    <row r="22" spans="1:10" ht="14.1" customHeight="1"/>
    <row r="23" spans="1:10" ht="14.1" customHeight="1">
      <c r="F23" s="9" t="s">
        <v>121</v>
      </c>
    </row>
    <row r="24" spans="1:10" ht="14.1" customHeight="1"/>
    <row r="25" spans="1:10" ht="14.1" customHeight="1"/>
    <row r="26" spans="1:10" ht="14.1" customHeight="1">
      <c r="A26" s="102" t="s">
        <v>440</v>
      </c>
      <c r="B26" s="102"/>
      <c r="C26" s="102"/>
      <c r="D26" s="102"/>
      <c r="E26" s="102"/>
      <c r="F26" s="3"/>
      <c r="G26" s="3"/>
    </row>
    <row r="27" spans="1:10" ht="14.1" customHeight="1">
      <c r="A27" s="13"/>
      <c r="B27" s="13"/>
      <c r="C27" s="13"/>
      <c r="D27" s="13"/>
      <c r="E27" s="13"/>
      <c r="F27" s="13"/>
      <c r="G27" s="13"/>
    </row>
    <row r="28" spans="1:10" ht="14.1" customHeight="1">
      <c r="A28" s="7"/>
      <c r="B28" s="175" t="s">
        <v>13</v>
      </c>
      <c r="C28" s="8"/>
      <c r="D28" s="8"/>
      <c r="E28" s="8"/>
      <c r="F28" s="7"/>
      <c r="G28" s="7"/>
      <c r="H28" s="175" t="s">
        <v>14</v>
      </c>
      <c r="J28" s="137"/>
    </row>
    <row r="29" spans="1:10" ht="14.1" customHeight="1">
      <c r="A29" s="10"/>
      <c r="B29" s="11">
        <v>2010</v>
      </c>
      <c r="C29" s="11">
        <v>2011</v>
      </c>
      <c r="D29" s="11">
        <v>2012</v>
      </c>
      <c r="E29" s="11">
        <v>2013</v>
      </c>
      <c r="F29" s="11">
        <v>2014</v>
      </c>
      <c r="G29" s="57"/>
      <c r="H29" s="11">
        <v>2014</v>
      </c>
      <c r="J29" s="137"/>
    </row>
    <row r="30" spans="1:10" ht="14.1" customHeight="1">
      <c r="A30" s="45"/>
      <c r="B30" s="45"/>
      <c r="C30" s="45"/>
      <c r="D30" s="45"/>
      <c r="E30" s="15"/>
      <c r="F30" s="15"/>
      <c r="G30" s="15"/>
    </row>
    <row r="31" spans="1:10" ht="14.1" customHeight="1">
      <c r="A31" s="115" t="s">
        <v>352</v>
      </c>
      <c r="B31" s="52">
        <v>5854</v>
      </c>
      <c r="C31" s="52">
        <v>5358</v>
      </c>
      <c r="D31" s="52">
        <v>5047</v>
      </c>
      <c r="E31" s="52">
        <v>4681</v>
      </c>
      <c r="F31" s="52">
        <v>4938</v>
      </c>
      <c r="H31" s="15">
        <v>659240</v>
      </c>
      <c r="I31" s="109"/>
      <c r="J31" s="137"/>
    </row>
    <row r="32" spans="1:10" ht="14.1" customHeight="1">
      <c r="A32" s="24" t="s">
        <v>262</v>
      </c>
      <c r="B32" s="52">
        <v>199</v>
      </c>
      <c r="C32" s="52">
        <v>105</v>
      </c>
      <c r="D32" s="52">
        <v>113</v>
      </c>
      <c r="E32" s="52">
        <v>114</v>
      </c>
      <c r="F32" s="52">
        <v>108</v>
      </c>
      <c r="H32" s="15">
        <v>21922</v>
      </c>
      <c r="I32" s="186"/>
      <c r="J32" s="137"/>
    </row>
    <row r="33" spans="1:10" ht="14.1" customHeight="1">
      <c r="A33" s="115" t="s">
        <v>261</v>
      </c>
      <c r="B33" s="52">
        <v>36</v>
      </c>
      <c r="C33" s="52">
        <v>66</v>
      </c>
      <c r="D33" s="52">
        <v>65</v>
      </c>
      <c r="E33" s="52">
        <v>52</v>
      </c>
      <c r="F33" s="52">
        <v>54</v>
      </c>
      <c r="H33" s="15">
        <v>11703</v>
      </c>
      <c r="I33" s="186"/>
      <c r="J33" s="137"/>
    </row>
    <row r="34" spans="1:10" ht="14.1" customHeight="1">
      <c r="A34" s="24" t="s">
        <v>260</v>
      </c>
      <c r="B34" s="52">
        <v>314</v>
      </c>
      <c r="C34" s="52">
        <v>356</v>
      </c>
      <c r="D34" s="52">
        <v>316</v>
      </c>
      <c r="E34" s="52">
        <v>342</v>
      </c>
      <c r="F34" s="52">
        <v>395</v>
      </c>
      <c r="H34" s="15">
        <v>54710</v>
      </c>
      <c r="I34" s="186"/>
      <c r="J34" s="137"/>
    </row>
    <row r="35" spans="1:10" ht="14.1" customHeight="1">
      <c r="A35" s="115" t="s">
        <v>259</v>
      </c>
      <c r="B35" s="52">
        <v>20</v>
      </c>
      <c r="C35" s="52">
        <v>34</v>
      </c>
      <c r="D35" s="52">
        <v>82</v>
      </c>
      <c r="E35" s="52">
        <v>136</v>
      </c>
      <c r="F35" s="52">
        <v>175</v>
      </c>
      <c r="H35" s="15">
        <v>25621</v>
      </c>
      <c r="I35" s="186"/>
      <c r="J35" s="137"/>
    </row>
    <row r="36" spans="1:10" ht="14.1" customHeight="1">
      <c r="A36" s="115" t="s">
        <v>258</v>
      </c>
      <c r="B36" s="52">
        <v>4398</v>
      </c>
      <c r="C36" s="52">
        <v>4072</v>
      </c>
      <c r="D36" s="52">
        <v>3724</v>
      </c>
      <c r="E36" s="52">
        <v>3414</v>
      </c>
      <c r="F36" s="52">
        <v>3338</v>
      </c>
      <c r="H36" s="15">
        <v>446941</v>
      </c>
      <c r="I36" s="186"/>
      <c r="J36" s="137"/>
    </row>
    <row r="37" spans="1:10" ht="14.1" customHeight="1">
      <c r="A37" s="115" t="s">
        <v>257</v>
      </c>
      <c r="B37" s="52">
        <v>185</v>
      </c>
      <c r="C37" s="52">
        <v>177</v>
      </c>
      <c r="D37" s="52">
        <v>119</v>
      </c>
      <c r="E37" s="52">
        <v>121</v>
      </c>
      <c r="F37" s="52">
        <v>167</v>
      </c>
      <c r="H37" s="15">
        <v>24962</v>
      </c>
      <c r="I37" s="186"/>
      <c r="J37" s="137"/>
    </row>
    <row r="38" spans="1:10" ht="14.1" customHeight="1">
      <c r="A38" s="115" t="s">
        <v>255</v>
      </c>
      <c r="B38" s="52">
        <v>384</v>
      </c>
      <c r="C38" s="52">
        <v>264</v>
      </c>
      <c r="D38" s="52">
        <v>308</v>
      </c>
      <c r="E38" s="52">
        <v>225</v>
      </c>
      <c r="F38" s="52">
        <v>286</v>
      </c>
      <c r="H38" s="15">
        <v>26370</v>
      </c>
      <c r="I38" s="186"/>
      <c r="J38" s="137"/>
    </row>
    <row r="39" spans="1:10" ht="14.1" customHeight="1">
      <c r="A39" s="115" t="s">
        <v>256</v>
      </c>
      <c r="B39" s="52">
        <v>6</v>
      </c>
      <c r="C39" s="52">
        <v>3</v>
      </c>
      <c r="D39" s="52">
        <v>2</v>
      </c>
      <c r="E39" s="52">
        <v>6</v>
      </c>
      <c r="F39" s="52">
        <v>8</v>
      </c>
      <c r="H39" s="15">
        <v>5363</v>
      </c>
      <c r="I39" s="186"/>
      <c r="J39" s="137"/>
    </row>
    <row r="40" spans="1:10" ht="14.1" customHeight="1">
      <c r="A40" s="115" t="s">
        <v>253</v>
      </c>
      <c r="B40" s="52">
        <v>79</v>
      </c>
      <c r="C40" s="52">
        <v>80</v>
      </c>
      <c r="D40" s="52">
        <v>103</v>
      </c>
      <c r="E40" s="52">
        <v>70</v>
      </c>
      <c r="F40" s="52">
        <v>78</v>
      </c>
      <c r="H40" s="15">
        <v>7935</v>
      </c>
      <c r="I40" s="186"/>
      <c r="J40" s="137"/>
    </row>
    <row r="41" spans="1:10" ht="14.1" customHeight="1">
      <c r="A41" s="115" t="s">
        <v>254</v>
      </c>
      <c r="B41" s="52">
        <v>2</v>
      </c>
      <c r="C41" s="52">
        <v>2</v>
      </c>
      <c r="D41" s="52" t="s">
        <v>63</v>
      </c>
      <c r="E41" s="52" t="s">
        <v>63</v>
      </c>
      <c r="F41" s="52">
        <v>4</v>
      </c>
      <c r="H41" s="15">
        <v>337</v>
      </c>
      <c r="I41" s="186"/>
      <c r="J41" s="137"/>
    </row>
    <row r="42" spans="1:10" ht="14.1" customHeight="1">
      <c r="A42" s="115" t="s">
        <v>252</v>
      </c>
      <c r="B42" s="52">
        <v>231</v>
      </c>
      <c r="C42" s="52">
        <v>199</v>
      </c>
      <c r="D42" s="52">
        <v>215</v>
      </c>
      <c r="E42" s="52">
        <v>201</v>
      </c>
      <c r="F42" s="52">
        <v>325</v>
      </c>
      <c r="H42" s="15">
        <v>33376</v>
      </c>
      <c r="I42" s="186"/>
      <c r="J42" s="137"/>
    </row>
    <row r="43" spans="1:10" ht="14.1" customHeight="1">
      <c r="A43" s="115" t="s">
        <v>251</v>
      </c>
      <c r="B43" s="52" t="s">
        <v>63</v>
      </c>
      <c r="C43" s="52" t="s">
        <v>63</v>
      </c>
      <c r="D43" s="52" t="s">
        <v>63</v>
      </c>
      <c r="E43" s="52" t="s">
        <v>63</v>
      </c>
      <c r="F43" s="52" t="s">
        <v>63</v>
      </c>
      <c r="H43" s="15">
        <v>7</v>
      </c>
      <c r="J43" s="137"/>
    </row>
    <row r="44" spans="1:10" ht="14.1" customHeight="1">
      <c r="A44" s="115" t="s">
        <v>250</v>
      </c>
      <c r="B44" s="52">
        <v>1</v>
      </c>
      <c r="C44" s="52">
        <v>5</v>
      </c>
      <c r="D44" s="52">
        <v>7</v>
      </c>
      <c r="E44" s="52">
        <v>8</v>
      </c>
      <c r="F44" s="52">
        <v>6</v>
      </c>
      <c r="H44" s="52">
        <v>287</v>
      </c>
      <c r="J44" s="137"/>
    </row>
    <row r="45" spans="1:10" ht="14.1" customHeight="1">
      <c r="A45" s="26"/>
      <c r="B45" s="26" t="s">
        <v>121</v>
      </c>
      <c r="C45" s="26"/>
      <c r="D45" s="26"/>
      <c r="E45" s="26"/>
      <c r="F45" s="27"/>
      <c r="G45" s="27"/>
      <c r="H45" s="29"/>
      <c r="J45" s="137"/>
    </row>
    <row r="46" spans="1:10" ht="14.1" customHeight="1">
      <c r="A46" s="31" t="s">
        <v>235</v>
      </c>
    </row>
    <row r="47" spans="1:10" ht="14.1" customHeight="1">
      <c r="A47" s="100"/>
    </row>
    <row r="48" spans="1:10" ht="9.9499999999999993" customHeight="1">
      <c r="A48" s="100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workbookViewId="0"/>
  </sheetViews>
  <sheetFormatPr baseColWidth="10" defaultRowHeight="12.75"/>
  <cols>
    <col min="1" max="1" width="29.85546875" style="9" customWidth="1"/>
    <col min="2" max="6" width="8.85546875" style="9" customWidth="1"/>
    <col min="7" max="7" width="7.140625" style="9" customWidth="1"/>
    <col min="8" max="8" width="10.85546875" style="9" customWidth="1"/>
    <col min="9" max="10" width="11.42578125" style="9"/>
    <col min="12" max="16384" width="11.42578125" style="9"/>
  </cols>
  <sheetData>
    <row r="1" spans="1:11" ht="14.1" customHeight="1" thickBot="1">
      <c r="A1" s="1" t="s">
        <v>194</v>
      </c>
      <c r="B1" s="1"/>
      <c r="C1" s="1"/>
      <c r="D1" s="1"/>
      <c r="E1" s="1"/>
      <c r="F1" s="2"/>
      <c r="G1" s="2"/>
      <c r="H1" s="2"/>
    </row>
    <row r="2" spans="1:11" ht="14.1" customHeight="1">
      <c r="A2" s="3"/>
      <c r="B2" s="3"/>
      <c r="C2" s="3"/>
      <c r="D2" s="3"/>
      <c r="E2" s="3"/>
      <c r="F2" s="3"/>
      <c r="G2" s="3"/>
      <c r="K2" s="263" t="s">
        <v>470</v>
      </c>
    </row>
    <row r="3" spans="1:11" ht="14.1" customHeight="1">
      <c r="A3" s="102" t="s">
        <v>441</v>
      </c>
      <c r="B3" s="102"/>
      <c r="C3" s="102"/>
      <c r="D3" s="102"/>
      <c r="E3" s="102"/>
      <c r="F3" s="3"/>
      <c r="G3" s="3"/>
    </row>
    <row r="4" spans="1:11" ht="14.1" customHeight="1">
      <c r="A4" s="102"/>
      <c r="B4" s="102"/>
      <c r="C4" s="102"/>
      <c r="D4" s="102"/>
      <c r="E4" s="102"/>
      <c r="F4" s="3"/>
      <c r="G4" s="3"/>
    </row>
    <row r="5" spans="1:11" ht="14.1" customHeight="1">
      <c r="A5" s="7"/>
      <c r="B5" s="175" t="s">
        <v>13</v>
      </c>
      <c r="C5" s="8"/>
      <c r="D5" s="8"/>
      <c r="E5" s="8"/>
      <c r="F5" s="7"/>
      <c r="G5" s="7"/>
      <c r="H5" s="175" t="s">
        <v>14</v>
      </c>
    </row>
    <row r="6" spans="1:11" ht="14.1" customHeight="1">
      <c r="A6" s="10"/>
      <c r="B6" s="11">
        <v>2009</v>
      </c>
      <c r="C6" s="11">
        <v>2010</v>
      </c>
      <c r="D6" s="11">
        <v>2011</v>
      </c>
      <c r="E6" s="11">
        <v>2012</v>
      </c>
      <c r="F6" s="11">
        <v>2013</v>
      </c>
      <c r="G6" s="57"/>
      <c r="H6" s="11">
        <v>2013</v>
      </c>
    </row>
    <row r="7" spans="1:11" ht="14.1" customHeight="1">
      <c r="A7" s="45"/>
      <c r="B7" s="45"/>
      <c r="C7" s="45"/>
      <c r="D7" s="45"/>
      <c r="E7" s="15"/>
      <c r="F7" s="15"/>
      <c r="G7" s="15"/>
    </row>
    <row r="8" spans="1:11" ht="14.1" customHeight="1">
      <c r="A8" s="185" t="s">
        <v>248</v>
      </c>
      <c r="E8" s="52"/>
      <c r="F8" s="52"/>
      <c r="G8" s="14"/>
      <c r="H8" s="15"/>
    </row>
    <row r="9" spans="1:11" ht="6" customHeight="1">
      <c r="A9" s="50"/>
      <c r="E9" s="52"/>
      <c r="F9" s="52"/>
      <c r="G9" s="14"/>
      <c r="H9" s="15"/>
    </row>
    <row r="10" spans="1:11" ht="14.1" customHeight="1">
      <c r="A10" s="50" t="s">
        <v>277</v>
      </c>
      <c r="B10" s="15">
        <v>692</v>
      </c>
      <c r="C10" s="15">
        <v>645</v>
      </c>
      <c r="D10" s="15">
        <v>651</v>
      </c>
      <c r="E10" s="52">
        <v>638</v>
      </c>
      <c r="F10" s="52">
        <v>655</v>
      </c>
      <c r="G10" s="61"/>
      <c r="H10" s="52">
        <v>89519</v>
      </c>
      <c r="K10" s="258"/>
    </row>
    <row r="11" spans="1:11" ht="14.1" customHeight="1">
      <c r="A11" s="50" t="s">
        <v>276</v>
      </c>
      <c r="B11" s="15">
        <v>25</v>
      </c>
      <c r="C11" s="15">
        <v>19</v>
      </c>
      <c r="D11" s="15">
        <v>19</v>
      </c>
      <c r="E11" s="52">
        <v>10</v>
      </c>
      <c r="F11" s="52">
        <v>13</v>
      </c>
      <c r="G11" s="61"/>
      <c r="H11" s="52">
        <v>1348</v>
      </c>
    </row>
    <row r="12" spans="1:11" ht="6" customHeight="1">
      <c r="A12" s="50"/>
      <c r="B12" s="52"/>
      <c r="C12" s="52"/>
      <c r="D12" s="52"/>
      <c r="E12" s="52"/>
      <c r="F12" s="52"/>
      <c r="G12" s="61"/>
      <c r="H12" s="52"/>
    </row>
    <row r="13" spans="1:11" ht="14.1" customHeight="1">
      <c r="A13" s="50" t="s">
        <v>275</v>
      </c>
      <c r="B13" s="15">
        <v>984</v>
      </c>
      <c r="C13" s="15">
        <v>939</v>
      </c>
      <c r="D13" s="15">
        <v>919</v>
      </c>
      <c r="E13" s="52">
        <v>904</v>
      </c>
      <c r="F13" s="52">
        <f>F14+F15</f>
        <v>931</v>
      </c>
      <c r="G13" s="61"/>
      <c r="H13" s="52">
        <f>H14+H15</f>
        <v>126400</v>
      </c>
    </row>
    <row r="14" spans="1:11" ht="14.1" customHeight="1">
      <c r="A14" s="50" t="s">
        <v>274</v>
      </c>
      <c r="B14" s="15">
        <v>34</v>
      </c>
      <c r="C14" s="15">
        <v>22</v>
      </c>
      <c r="D14" s="15">
        <v>22</v>
      </c>
      <c r="E14" s="52">
        <v>13</v>
      </c>
      <c r="F14" s="52">
        <v>16</v>
      </c>
      <c r="G14" s="61"/>
      <c r="H14" s="52">
        <v>1680</v>
      </c>
    </row>
    <row r="15" spans="1:11" ht="14.1" customHeight="1">
      <c r="A15" s="50" t="s">
        <v>273</v>
      </c>
      <c r="B15" s="15">
        <v>950</v>
      </c>
      <c r="C15" s="15">
        <v>917</v>
      </c>
      <c r="D15" s="15">
        <v>897</v>
      </c>
      <c r="E15" s="52">
        <v>891</v>
      </c>
      <c r="F15" s="52">
        <f>69+846</f>
        <v>915</v>
      </c>
      <c r="G15" s="61"/>
      <c r="H15" s="52">
        <f>114634+10086</f>
        <v>124720</v>
      </c>
    </row>
    <row r="16" spans="1:11" ht="14.1" customHeight="1">
      <c r="A16" s="50"/>
      <c r="B16" s="54"/>
      <c r="C16" s="54"/>
      <c r="D16" s="54"/>
      <c r="E16" s="52"/>
      <c r="F16" s="52"/>
      <c r="G16" s="61"/>
      <c r="H16" s="52"/>
    </row>
    <row r="17" spans="1:14" ht="14.1" customHeight="1">
      <c r="A17" s="185" t="s">
        <v>279</v>
      </c>
      <c r="B17" s="54"/>
      <c r="C17" s="54"/>
      <c r="D17" s="54"/>
      <c r="E17" s="52"/>
      <c r="F17" s="52"/>
      <c r="G17" s="61"/>
      <c r="H17" s="52"/>
    </row>
    <row r="18" spans="1:14" ht="6" customHeight="1">
      <c r="A18" s="50"/>
      <c r="B18" s="54"/>
      <c r="C18" s="54"/>
      <c r="D18" s="54"/>
      <c r="E18" s="52"/>
      <c r="F18" s="52"/>
      <c r="G18" s="61"/>
      <c r="H18" s="52"/>
    </row>
    <row r="19" spans="1:14" ht="14.1" customHeight="1">
      <c r="A19" s="50" t="s">
        <v>277</v>
      </c>
      <c r="B19" s="15">
        <v>306</v>
      </c>
      <c r="C19" s="15">
        <v>276</v>
      </c>
      <c r="D19" s="15">
        <v>234</v>
      </c>
      <c r="E19" s="52">
        <v>231</v>
      </c>
      <c r="F19" s="52">
        <v>287</v>
      </c>
      <c r="G19" s="61"/>
      <c r="H19" s="52">
        <v>37297</v>
      </c>
      <c r="I19" s="137"/>
      <c r="J19" s="137"/>
      <c r="N19" s="9" t="s">
        <v>121</v>
      </c>
    </row>
    <row r="20" spans="1:14" ht="14.1" customHeight="1">
      <c r="A20" s="50" t="s">
        <v>276</v>
      </c>
      <c r="B20" s="15">
        <v>23</v>
      </c>
      <c r="C20" s="15">
        <v>15</v>
      </c>
      <c r="D20" s="15">
        <v>13</v>
      </c>
      <c r="E20" s="52">
        <v>5</v>
      </c>
      <c r="F20" s="52">
        <v>12</v>
      </c>
      <c r="G20" s="61"/>
      <c r="H20" s="52">
        <v>1000</v>
      </c>
      <c r="I20" s="137"/>
      <c r="J20" s="137"/>
    </row>
    <row r="21" spans="1:14" ht="6" customHeight="1">
      <c r="A21" s="50"/>
      <c r="B21" s="52"/>
      <c r="C21" s="52"/>
      <c r="D21" s="52"/>
      <c r="E21" s="52"/>
      <c r="F21" s="52"/>
      <c r="G21" s="61"/>
      <c r="H21" s="52"/>
      <c r="I21" s="137"/>
      <c r="J21" s="137"/>
    </row>
    <row r="22" spans="1:14" ht="14.1" customHeight="1">
      <c r="A22" s="50" t="s">
        <v>275</v>
      </c>
      <c r="B22" s="15">
        <v>465</v>
      </c>
      <c r="C22" s="15">
        <v>449</v>
      </c>
      <c r="D22" s="15">
        <v>381</v>
      </c>
      <c r="E22" s="52">
        <v>383</v>
      </c>
      <c r="F22" s="52">
        <f>F23+F24</f>
        <v>459</v>
      </c>
      <c r="G22" s="61"/>
      <c r="H22" s="52">
        <f>H23+H24</f>
        <v>57732</v>
      </c>
      <c r="I22" s="137"/>
      <c r="J22" s="137"/>
    </row>
    <row r="23" spans="1:14" ht="14.1" customHeight="1">
      <c r="A23" s="50" t="s">
        <v>274</v>
      </c>
      <c r="B23" s="15">
        <v>31</v>
      </c>
      <c r="C23" s="15">
        <v>17</v>
      </c>
      <c r="D23" s="15">
        <v>16</v>
      </c>
      <c r="E23" s="52">
        <v>8</v>
      </c>
      <c r="F23" s="52">
        <v>14</v>
      </c>
      <c r="G23" s="61"/>
      <c r="H23" s="52">
        <v>1230</v>
      </c>
      <c r="I23" s="137"/>
      <c r="J23" s="137"/>
      <c r="M23" s="101"/>
    </row>
    <row r="24" spans="1:14" ht="14.1" customHeight="1">
      <c r="A24" s="50" t="s">
        <v>273</v>
      </c>
      <c r="B24" s="15">
        <v>434</v>
      </c>
      <c r="C24" s="15">
        <v>432</v>
      </c>
      <c r="D24" s="15">
        <v>365</v>
      </c>
      <c r="E24" s="52">
        <v>375</v>
      </c>
      <c r="F24" s="52">
        <f>29+416</f>
        <v>445</v>
      </c>
      <c r="G24" s="61"/>
      <c r="H24" s="52">
        <f>51320+5182</f>
        <v>56502</v>
      </c>
      <c r="I24" s="137"/>
      <c r="J24" s="137"/>
      <c r="L24" s="101"/>
    </row>
    <row r="25" spans="1:14" ht="14.1" customHeight="1">
      <c r="A25" s="50"/>
      <c r="B25" s="52"/>
      <c r="C25" s="52"/>
      <c r="D25" s="52"/>
      <c r="E25" s="52"/>
      <c r="F25" s="52"/>
      <c r="G25" s="61"/>
      <c r="H25" s="52"/>
      <c r="I25" s="137"/>
      <c r="J25" s="137"/>
      <c r="L25" s="101"/>
    </row>
    <row r="26" spans="1:14" ht="14.1" customHeight="1">
      <c r="A26" s="185" t="s">
        <v>278</v>
      </c>
      <c r="B26" s="54"/>
      <c r="C26" s="54"/>
      <c r="D26" s="54"/>
      <c r="E26" s="52"/>
      <c r="F26" s="52"/>
      <c r="G26" s="61"/>
      <c r="H26" s="52"/>
      <c r="I26" s="137"/>
      <c r="J26" s="137"/>
      <c r="L26" s="181"/>
    </row>
    <row r="27" spans="1:14" ht="6" customHeight="1">
      <c r="A27" s="50"/>
      <c r="B27" s="54"/>
      <c r="C27" s="54"/>
      <c r="D27" s="54"/>
      <c r="E27" s="52"/>
      <c r="F27" s="52"/>
      <c r="G27" s="61"/>
      <c r="H27" s="52"/>
      <c r="I27" s="137"/>
      <c r="J27" s="137"/>
    </row>
    <row r="28" spans="1:14" ht="14.1" customHeight="1">
      <c r="A28" s="50" t="s">
        <v>277</v>
      </c>
      <c r="B28" s="15">
        <v>386</v>
      </c>
      <c r="C28" s="15">
        <v>369</v>
      </c>
      <c r="D28" s="15">
        <v>417</v>
      </c>
      <c r="E28" s="52">
        <v>407</v>
      </c>
      <c r="F28" s="52">
        <f>F10-F19</f>
        <v>368</v>
      </c>
      <c r="G28" s="61"/>
      <c r="H28" s="52">
        <v>52222</v>
      </c>
      <c r="I28" s="137"/>
      <c r="J28" s="137"/>
      <c r="L28" s="181"/>
    </row>
    <row r="29" spans="1:14" ht="14.1" customHeight="1">
      <c r="A29" s="50" t="s">
        <v>276</v>
      </c>
      <c r="B29" s="15">
        <v>2</v>
      </c>
      <c r="C29" s="15">
        <v>4</v>
      </c>
      <c r="D29" s="15">
        <v>6</v>
      </c>
      <c r="E29" s="15">
        <v>5</v>
      </c>
      <c r="F29" s="52">
        <v>1</v>
      </c>
      <c r="G29" s="61"/>
      <c r="H29" s="52">
        <v>348</v>
      </c>
      <c r="I29" s="137"/>
      <c r="J29" s="137"/>
      <c r="L29" s="181"/>
    </row>
    <row r="30" spans="1:14" ht="6" customHeight="1">
      <c r="A30" s="50"/>
      <c r="B30" s="52"/>
      <c r="C30" s="52"/>
      <c r="D30" s="52"/>
      <c r="E30" s="52"/>
      <c r="F30" s="52"/>
      <c r="G30" s="61"/>
      <c r="H30" s="52"/>
      <c r="I30" s="137"/>
      <c r="J30" s="137"/>
    </row>
    <row r="31" spans="1:14" ht="14.1" customHeight="1">
      <c r="A31" s="50" t="s">
        <v>275</v>
      </c>
      <c r="B31" s="15">
        <v>519</v>
      </c>
      <c r="C31" s="15">
        <v>490</v>
      </c>
      <c r="D31" s="15">
        <v>538</v>
      </c>
      <c r="E31" s="52">
        <v>521</v>
      </c>
      <c r="F31" s="52">
        <f>F32+F33</f>
        <v>472</v>
      </c>
      <c r="G31" s="61"/>
      <c r="H31" s="52">
        <f>H32+H33</f>
        <v>68668</v>
      </c>
      <c r="I31" s="137"/>
      <c r="J31" s="137"/>
    </row>
    <row r="32" spans="1:14" ht="14.1" customHeight="1">
      <c r="A32" s="50" t="s">
        <v>274</v>
      </c>
      <c r="B32" s="15">
        <v>3</v>
      </c>
      <c r="C32" s="15">
        <v>5</v>
      </c>
      <c r="D32" s="15">
        <v>6</v>
      </c>
      <c r="E32" s="52">
        <v>5</v>
      </c>
      <c r="F32" s="52">
        <f>F14-F23</f>
        <v>2</v>
      </c>
      <c r="G32" s="61"/>
      <c r="H32" s="52">
        <f>H14-H23</f>
        <v>450</v>
      </c>
      <c r="I32" s="137"/>
      <c r="J32" s="137"/>
    </row>
    <row r="33" spans="1:10" ht="14.1" customHeight="1">
      <c r="A33" s="50" t="s">
        <v>273</v>
      </c>
      <c r="B33" s="15">
        <v>516</v>
      </c>
      <c r="C33" s="15">
        <v>485</v>
      </c>
      <c r="D33" s="15">
        <v>532</v>
      </c>
      <c r="E33" s="52">
        <v>516</v>
      </c>
      <c r="F33" s="52">
        <f>F15-F24</f>
        <v>470</v>
      </c>
      <c r="G33" s="61"/>
      <c r="H33" s="52">
        <f>H15-H24</f>
        <v>68218</v>
      </c>
      <c r="I33" s="137"/>
      <c r="J33" s="137"/>
    </row>
    <row r="34" spans="1:10" ht="14.1" customHeight="1">
      <c r="A34" s="26"/>
      <c r="B34" s="27"/>
      <c r="C34" s="27"/>
      <c r="D34" s="27"/>
      <c r="E34" s="27"/>
      <c r="F34" s="27"/>
      <c r="G34" s="27"/>
      <c r="H34" s="29"/>
    </row>
    <row r="35" spans="1:10" ht="14.1" customHeight="1">
      <c r="A35" s="31" t="s">
        <v>272</v>
      </c>
    </row>
    <row r="36" spans="1:10" ht="13.5" customHeight="1">
      <c r="A36" s="100" t="s">
        <v>343</v>
      </c>
    </row>
    <row r="41" spans="1:10">
      <c r="A41" s="181"/>
    </row>
    <row r="42" spans="1:10">
      <c r="A42" s="184"/>
    </row>
    <row r="43" spans="1:10">
      <c r="A43" s="181"/>
    </row>
    <row r="45" spans="1:10">
      <c r="D45" s="9" t="s">
        <v>121</v>
      </c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/>
  </sheetViews>
  <sheetFormatPr baseColWidth="10" defaultRowHeight="12.75"/>
  <cols>
    <col min="1" max="1" width="29.85546875" style="9" customWidth="1"/>
    <col min="2" max="6" width="8.85546875" style="9" customWidth="1"/>
    <col min="7" max="7" width="7.140625" style="9" customWidth="1"/>
    <col min="8" max="8" width="10.85546875" style="9" customWidth="1"/>
    <col min="9" max="16384" width="11.42578125" style="9"/>
  </cols>
  <sheetData>
    <row r="1" spans="1:11" ht="14.1" customHeight="1" thickBot="1">
      <c r="A1" s="1" t="s">
        <v>194</v>
      </c>
      <c r="B1" s="1"/>
      <c r="C1" s="1"/>
      <c r="D1" s="1"/>
      <c r="E1" s="1"/>
      <c r="F1" s="2"/>
      <c r="G1" s="2"/>
      <c r="H1" s="2"/>
    </row>
    <row r="2" spans="1:11" ht="14.1" customHeight="1">
      <c r="A2" s="3"/>
      <c r="B2" s="3"/>
      <c r="C2" s="3"/>
      <c r="D2" s="3"/>
      <c r="E2" s="3"/>
      <c r="F2" s="3"/>
      <c r="G2" s="3"/>
      <c r="K2" s="263" t="s">
        <v>470</v>
      </c>
    </row>
    <row r="3" spans="1:11" ht="14.1" customHeight="1">
      <c r="A3" s="102" t="s">
        <v>442</v>
      </c>
      <c r="B3" s="102"/>
      <c r="C3" s="102"/>
      <c r="D3" s="102"/>
      <c r="E3" s="102"/>
      <c r="F3" s="3"/>
      <c r="G3" s="3"/>
    </row>
    <row r="4" spans="1:11" ht="14.1" customHeight="1">
      <c r="A4" s="102"/>
      <c r="B4" s="102"/>
      <c r="C4" s="102"/>
      <c r="D4" s="102"/>
      <c r="E4" s="102"/>
      <c r="F4" s="3"/>
      <c r="G4" s="3"/>
    </row>
    <row r="5" spans="1:11" ht="14.1" customHeight="1">
      <c r="A5" s="7"/>
      <c r="B5" s="175" t="s">
        <v>13</v>
      </c>
      <c r="C5" s="8"/>
      <c r="D5" s="8"/>
      <c r="E5" s="8"/>
      <c r="F5" s="7"/>
      <c r="G5" s="7"/>
      <c r="H5" s="175" t="s">
        <v>14</v>
      </c>
    </row>
    <row r="6" spans="1:11" ht="14.1" customHeight="1">
      <c r="A6" s="10"/>
      <c r="B6" s="11">
        <v>2009</v>
      </c>
      <c r="C6" s="11">
        <v>2010</v>
      </c>
      <c r="D6" s="11">
        <v>2011</v>
      </c>
      <c r="E6" s="11">
        <v>2012</v>
      </c>
      <c r="F6" s="11">
        <v>2013</v>
      </c>
      <c r="G6" s="57"/>
      <c r="H6" s="11">
        <v>2013</v>
      </c>
    </row>
    <row r="7" spans="1:11" ht="8.1" customHeight="1">
      <c r="A7" s="45"/>
      <c r="B7" s="45"/>
      <c r="C7" s="45"/>
      <c r="D7" s="45"/>
      <c r="E7" s="15"/>
      <c r="F7" s="15"/>
      <c r="G7" s="15"/>
    </row>
    <row r="8" spans="1:11" ht="14.1" customHeight="1">
      <c r="A8" s="47" t="s">
        <v>294</v>
      </c>
      <c r="B8" s="45"/>
      <c r="C8" s="45"/>
      <c r="D8" s="45"/>
      <c r="E8" s="15"/>
      <c r="F8" s="15"/>
      <c r="G8" s="15"/>
    </row>
    <row r="9" spans="1:11" ht="14.1" customHeight="1">
      <c r="A9" s="115" t="s">
        <v>293</v>
      </c>
      <c r="E9" s="52"/>
      <c r="F9" s="52"/>
      <c r="G9" s="14"/>
      <c r="H9" s="15"/>
    </row>
    <row r="10" spans="1:11" ht="14.1" customHeight="1">
      <c r="A10" s="24" t="s">
        <v>286</v>
      </c>
      <c r="B10" s="190">
        <v>41</v>
      </c>
      <c r="C10" s="190">
        <v>47</v>
      </c>
      <c r="D10" s="52">
        <v>27</v>
      </c>
      <c r="E10" s="52">
        <v>22</v>
      </c>
      <c r="F10" s="52">
        <v>40</v>
      </c>
      <c r="G10" s="14"/>
      <c r="H10" s="15">
        <v>2456</v>
      </c>
      <c r="I10" s="137"/>
    </row>
    <row r="11" spans="1:11" ht="14.1" customHeight="1">
      <c r="A11" s="24" t="s">
        <v>285</v>
      </c>
      <c r="B11" s="52" t="s">
        <v>63</v>
      </c>
      <c r="C11" s="52">
        <v>6</v>
      </c>
      <c r="D11" s="52">
        <v>1</v>
      </c>
      <c r="E11" s="52" t="s">
        <v>63</v>
      </c>
      <c r="F11" s="52">
        <v>2</v>
      </c>
      <c r="G11" s="14"/>
      <c r="H11" s="15">
        <v>63</v>
      </c>
      <c r="I11" s="137"/>
    </row>
    <row r="12" spans="1:11" ht="14.1" customHeight="1">
      <c r="A12" s="24" t="s">
        <v>284</v>
      </c>
      <c r="B12" s="52">
        <v>70</v>
      </c>
      <c r="C12" s="52">
        <v>88</v>
      </c>
      <c r="D12" s="52">
        <v>39</v>
      </c>
      <c r="E12" s="52">
        <v>35</v>
      </c>
      <c r="F12" s="52">
        <v>80</v>
      </c>
      <c r="G12" s="14"/>
      <c r="H12" s="15">
        <v>3880</v>
      </c>
      <c r="I12" s="137"/>
    </row>
    <row r="13" spans="1:11" ht="14.1" customHeight="1">
      <c r="A13" s="24" t="s">
        <v>283</v>
      </c>
      <c r="B13" s="52">
        <v>3</v>
      </c>
      <c r="C13" s="52">
        <v>5</v>
      </c>
      <c r="D13" s="52">
        <v>1</v>
      </c>
      <c r="E13" s="52">
        <v>2</v>
      </c>
      <c r="F13" s="52">
        <v>6</v>
      </c>
      <c r="G13" s="14"/>
      <c r="H13" s="15">
        <v>268</v>
      </c>
      <c r="I13" s="137"/>
    </row>
    <row r="14" spans="1:11" ht="6.75" customHeight="1">
      <c r="A14" s="115"/>
      <c r="B14" s="52"/>
      <c r="C14" s="52"/>
      <c r="D14" s="52"/>
      <c r="E14" s="52"/>
      <c r="F14" s="52"/>
      <c r="G14" s="14"/>
      <c r="H14" s="15"/>
      <c r="I14" s="137"/>
    </row>
    <row r="15" spans="1:11" ht="14.1" customHeight="1">
      <c r="A15" s="115" t="s">
        <v>292</v>
      </c>
      <c r="B15" s="52"/>
      <c r="C15" s="52"/>
      <c r="D15" s="52"/>
      <c r="E15" s="52"/>
      <c r="F15" s="52"/>
      <c r="G15" s="14"/>
      <c r="H15" s="15"/>
      <c r="I15" s="137"/>
    </row>
    <row r="16" spans="1:11" ht="14.1" customHeight="1">
      <c r="A16" s="24" t="s">
        <v>286</v>
      </c>
      <c r="B16" s="52">
        <v>21</v>
      </c>
      <c r="C16" s="52">
        <v>31</v>
      </c>
      <c r="D16" s="52">
        <v>12</v>
      </c>
      <c r="E16" s="52">
        <v>12</v>
      </c>
      <c r="F16" s="52">
        <v>15</v>
      </c>
      <c r="G16" s="14"/>
      <c r="H16" s="15">
        <v>8712</v>
      </c>
      <c r="I16" s="137"/>
    </row>
    <row r="17" spans="1:9" ht="14.1" customHeight="1">
      <c r="A17" s="24" t="s">
        <v>285</v>
      </c>
      <c r="B17" s="52" t="s">
        <v>63</v>
      </c>
      <c r="C17" s="52">
        <v>2</v>
      </c>
      <c r="D17" s="52" t="s">
        <v>63</v>
      </c>
      <c r="E17" s="52">
        <v>2</v>
      </c>
      <c r="F17" s="191" t="s">
        <v>63</v>
      </c>
      <c r="G17" s="14"/>
      <c r="H17" s="15">
        <v>227</v>
      </c>
      <c r="I17" s="137"/>
    </row>
    <row r="18" spans="1:9" ht="14.1" customHeight="1">
      <c r="A18" s="24" t="s">
        <v>284</v>
      </c>
      <c r="B18" s="52">
        <v>34</v>
      </c>
      <c r="C18" s="52">
        <v>42</v>
      </c>
      <c r="D18" s="52">
        <v>19</v>
      </c>
      <c r="E18" s="52">
        <v>18</v>
      </c>
      <c r="F18" s="52">
        <v>27</v>
      </c>
      <c r="G18" s="14"/>
      <c r="H18" s="15">
        <v>13657</v>
      </c>
      <c r="I18" s="137"/>
    </row>
    <row r="19" spans="1:9" ht="14.1" customHeight="1">
      <c r="A19" s="24" t="s">
        <v>283</v>
      </c>
      <c r="B19" s="52">
        <v>2</v>
      </c>
      <c r="C19" s="52">
        <v>1</v>
      </c>
      <c r="D19" s="52">
        <v>1</v>
      </c>
      <c r="E19" s="52" t="s">
        <v>63</v>
      </c>
      <c r="F19" s="52" t="s">
        <v>63</v>
      </c>
      <c r="G19" s="14"/>
      <c r="H19" s="15">
        <v>815</v>
      </c>
      <c r="I19" s="137"/>
    </row>
    <row r="20" spans="1:9" ht="6.75" customHeight="1">
      <c r="A20" s="115"/>
      <c r="B20" s="188"/>
      <c r="C20" s="188"/>
      <c r="D20" s="52"/>
      <c r="E20" s="52"/>
      <c r="F20" s="52"/>
      <c r="G20" s="14"/>
      <c r="H20" s="15"/>
      <c r="I20" s="137"/>
    </row>
    <row r="21" spans="1:9" ht="14.1" customHeight="1">
      <c r="A21" s="115" t="s">
        <v>291</v>
      </c>
      <c r="B21" s="52"/>
      <c r="C21" s="52"/>
      <c r="D21" s="52"/>
      <c r="E21" s="52"/>
      <c r="F21" s="52"/>
      <c r="G21" s="14"/>
      <c r="H21" s="15"/>
      <c r="I21" s="137"/>
    </row>
    <row r="22" spans="1:9" ht="14.1" customHeight="1">
      <c r="A22" s="24" t="s">
        <v>286</v>
      </c>
      <c r="B22" s="52">
        <v>350</v>
      </c>
      <c r="C22" s="52">
        <v>279</v>
      </c>
      <c r="D22" s="52">
        <v>182</v>
      </c>
      <c r="E22" s="52">
        <v>185</v>
      </c>
      <c r="F22" s="52">
        <v>208</v>
      </c>
      <c r="G22" s="14"/>
      <c r="H22" s="15">
        <v>23395</v>
      </c>
      <c r="I22" s="137"/>
    </row>
    <row r="23" spans="1:9" ht="14.1" customHeight="1">
      <c r="A23" s="24" t="s">
        <v>285</v>
      </c>
      <c r="B23" s="52">
        <v>30</v>
      </c>
      <c r="C23" s="52">
        <v>10</v>
      </c>
      <c r="D23" s="52">
        <v>13</v>
      </c>
      <c r="E23" s="52">
        <v>6</v>
      </c>
      <c r="F23" s="52">
        <v>10</v>
      </c>
      <c r="G23" s="14"/>
      <c r="H23" s="15">
        <v>848</v>
      </c>
      <c r="I23" s="137"/>
    </row>
    <row r="24" spans="1:9" ht="14.1" customHeight="1">
      <c r="A24" s="24" t="s">
        <v>284</v>
      </c>
      <c r="B24" s="52">
        <v>483</v>
      </c>
      <c r="C24" s="52">
        <v>415</v>
      </c>
      <c r="D24" s="52">
        <v>294</v>
      </c>
      <c r="E24" s="52">
        <v>304</v>
      </c>
      <c r="F24" s="52">
        <v>308</v>
      </c>
      <c r="G24" s="14"/>
      <c r="H24" s="15">
        <v>35019</v>
      </c>
      <c r="I24" s="137"/>
    </row>
    <row r="25" spans="1:9" ht="14.1" customHeight="1">
      <c r="A25" s="24" t="s">
        <v>283</v>
      </c>
      <c r="B25" s="52">
        <v>42</v>
      </c>
      <c r="C25" s="52">
        <v>44</v>
      </c>
      <c r="D25" s="52">
        <v>24</v>
      </c>
      <c r="E25" s="52">
        <v>29</v>
      </c>
      <c r="F25" s="52">
        <v>19</v>
      </c>
      <c r="G25" s="14"/>
      <c r="H25" s="15">
        <v>3621</v>
      </c>
      <c r="I25" s="137"/>
    </row>
    <row r="26" spans="1:9" ht="6.75" customHeight="1">
      <c r="A26" s="115"/>
      <c r="B26" s="52"/>
      <c r="C26" s="52"/>
      <c r="D26" s="52"/>
      <c r="E26" s="52"/>
      <c r="F26" s="52"/>
      <c r="G26" s="14"/>
      <c r="H26" s="15"/>
      <c r="I26" s="137"/>
    </row>
    <row r="27" spans="1:9" ht="14.1" customHeight="1">
      <c r="A27" s="115" t="s">
        <v>290</v>
      </c>
      <c r="B27" s="52"/>
      <c r="C27" s="52"/>
      <c r="D27" s="52"/>
      <c r="E27" s="52"/>
      <c r="F27" s="52"/>
      <c r="G27" s="14"/>
      <c r="H27" s="15"/>
      <c r="I27" s="137"/>
    </row>
    <row r="28" spans="1:9" ht="14.1" customHeight="1">
      <c r="A28" s="24" t="s">
        <v>286</v>
      </c>
      <c r="B28" s="188">
        <v>23</v>
      </c>
      <c r="C28" s="188">
        <v>18</v>
      </c>
      <c r="D28" s="52">
        <v>12</v>
      </c>
      <c r="E28" s="52">
        <v>9</v>
      </c>
      <c r="F28" s="52">
        <v>19</v>
      </c>
      <c r="G28" s="14"/>
      <c r="H28" s="15">
        <v>1329</v>
      </c>
      <c r="I28" s="137"/>
    </row>
    <row r="29" spans="1:9" ht="14.1" customHeight="1">
      <c r="A29" s="24" t="s">
        <v>285</v>
      </c>
      <c r="B29" s="188">
        <v>2</v>
      </c>
      <c r="C29" s="188" t="s">
        <v>63</v>
      </c>
      <c r="D29" s="52">
        <v>2</v>
      </c>
      <c r="E29" s="188" t="s">
        <v>63</v>
      </c>
      <c r="F29" s="52">
        <v>1</v>
      </c>
      <c r="G29" s="14"/>
      <c r="H29" s="15">
        <v>55</v>
      </c>
      <c r="I29" s="137"/>
    </row>
    <row r="30" spans="1:9" ht="14.1" customHeight="1">
      <c r="A30" s="24" t="s">
        <v>284</v>
      </c>
      <c r="B30" s="188">
        <v>30</v>
      </c>
      <c r="C30" s="188">
        <v>21</v>
      </c>
      <c r="D30" s="52">
        <v>12</v>
      </c>
      <c r="E30" s="52">
        <v>12</v>
      </c>
      <c r="F30" s="52">
        <v>23</v>
      </c>
      <c r="G30" s="14"/>
      <c r="H30" s="15">
        <v>1870</v>
      </c>
      <c r="I30" s="137"/>
    </row>
    <row r="31" spans="1:9" ht="14.1" customHeight="1">
      <c r="A31" s="24" t="s">
        <v>283</v>
      </c>
      <c r="B31" s="52">
        <v>4</v>
      </c>
      <c r="C31" s="52">
        <v>1</v>
      </c>
      <c r="D31" s="52">
        <v>1</v>
      </c>
      <c r="E31" s="52">
        <v>1</v>
      </c>
      <c r="F31" s="52">
        <v>4</v>
      </c>
      <c r="G31" s="14"/>
      <c r="H31" s="15">
        <v>274</v>
      </c>
      <c r="I31" s="137"/>
    </row>
    <row r="32" spans="1:9" ht="6.75" customHeight="1">
      <c r="A32" s="189"/>
      <c r="B32" s="52"/>
      <c r="C32" s="52"/>
      <c r="D32" s="52"/>
      <c r="E32" s="52"/>
      <c r="F32" s="52"/>
      <c r="G32" s="14"/>
      <c r="H32" s="15"/>
      <c r="I32" s="137"/>
    </row>
    <row r="33" spans="1:9" ht="14.1" customHeight="1">
      <c r="A33" s="189" t="s">
        <v>289</v>
      </c>
      <c r="B33" s="52"/>
      <c r="C33" s="52"/>
      <c r="D33" s="72"/>
      <c r="E33" s="72"/>
      <c r="F33" s="72"/>
      <c r="G33" s="72"/>
      <c r="H33" s="72"/>
      <c r="I33" s="137"/>
    </row>
    <row r="34" spans="1:9" ht="14.1" customHeight="1">
      <c r="A34" s="24" t="s">
        <v>286</v>
      </c>
      <c r="B34" s="52">
        <v>2</v>
      </c>
      <c r="C34" s="52">
        <v>4</v>
      </c>
      <c r="D34" s="52" t="s">
        <v>63</v>
      </c>
      <c r="E34" s="52">
        <v>2</v>
      </c>
      <c r="F34" s="188">
        <v>3</v>
      </c>
      <c r="G34" s="14"/>
      <c r="H34" s="15">
        <v>94</v>
      </c>
      <c r="I34" s="137"/>
    </row>
    <row r="35" spans="1:9" ht="14.1" customHeight="1">
      <c r="A35" s="24" t="s">
        <v>285</v>
      </c>
      <c r="B35" s="52" t="s">
        <v>63</v>
      </c>
      <c r="C35" s="52" t="s">
        <v>63</v>
      </c>
      <c r="D35" s="52" t="s">
        <v>63</v>
      </c>
      <c r="E35" s="188" t="s">
        <v>63</v>
      </c>
      <c r="F35" s="52">
        <v>1</v>
      </c>
      <c r="G35" s="14"/>
      <c r="H35" s="15">
        <v>2</v>
      </c>
      <c r="I35" s="137"/>
    </row>
    <row r="36" spans="1:9" ht="14.1" customHeight="1">
      <c r="A36" s="24" t="s">
        <v>284</v>
      </c>
      <c r="B36" s="52">
        <v>3</v>
      </c>
      <c r="C36" s="52">
        <v>7</v>
      </c>
      <c r="D36" s="52" t="s">
        <v>63</v>
      </c>
      <c r="E36" s="52">
        <v>2</v>
      </c>
      <c r="F36" s="188">
        <v>3</v>
      </c>
      <c r="G36" s="14"/>
      <c r="H36" s="15">
        <v>146</v>
      </c>
      <c r="I36" s="137"/>
    </row>
    <row r="37" spans="1:9" ht="14.1" customHeight="1">
      <c r="A37" s="24" t="s">
        <v>283</v>
      </c>
      <c r="B37" s="52" t="s">
        <v>63</v>
      </c>
      <c r="C37" s="52" t="s">
        <v>63</v>
      </c>
      <c r="D37" s="52" t="s">
        <v>63</v>
      </c>
      <c r="E37" s="188">
        <v>1</v>
      </c>
      <c r="F37" s="188" t="s">
        <v>63</v>
      </c>
      <c r="G37" s="14"/>
      <c r="H37" s="15">
        <v>13</v>
      </c>
      <c r="I37" s="137"/>
    </row>
    <row r="38" spans="1:9" ht="6.75" customHeight="1">
      <c r="A38" s="189"/>
      <c r="B38" s="52"/>
      <c r="C38" s="52"/>
      <c r="D38" s="52"/>
      <c r="E38" s="52"/>
      <c r="F38" s="52"/>
      <c r="G38" s="14"/>
      <c r="H38" s="15"/>
      <c r="I38" s="137"/>
    </row>
    <row r="39" spans="1:9" ht="14.1" customHeight="1">
      <c r="A39" s="189" t="s">
        <v>288</v>
      </c>
      <c r="B39" s="52"/>
      <c r="C39" s="52"/>
      <c r="D39" s="52"/>
      <c r="E39" s="52"/>
      <c r="F39" s="52"/>
      <c r="G39" s="14"/>
      <c r="H39" s="15"/>
      <c r="I39" s="137"/>
    </row>
    <row r="40" spans="1:9" ht="14.1" customHeight="1">
      <c r="A40" s="24" t="s">
        <v>286</v>
      </c>
      <c r="B40" s="52">
        <v>4</v>
      </c>
      <c r="C40" s="52">
        <v>3</v>
      </c>
      <c r="D40" s="52">
        <v>1</v>
      </c>
      <c r="E40" s="52">
        <v>1</v>
      </c>
      <c r="F40" s="52">
        <v>1</v>
      </c>
      <c r="G40" s="14"/>
      <c r="H40" s="15">
        <v>222</v>
      </c>
      <c r="I40" s="137"/>
    </row>
    <row r="41" spans="1:9" ht="14.1" customHeight="1">
      <c r="A41" s="24" t="s">
        <v>285</v>
      </c>
      <c r="B41" s="52" t="s">
        <v>63</v>
      </c>
      <c r="C41" s="52" t="s">
        <v>63</v>
      </c>
      <c r="D41" s="52" t="s">
        <v>63</v>
      </c>
      <c r="E41" s="188" t="s">
        <v>63</v>
      </c>
      <c r="F41" s="52" t="s">
        <v>63</v>
      </c>
      <c r="G41" s="14"/>
      <c r="H41" s="15">
        <v>3</v>
      </c>
    </row>
    <row r="42" spans="1:9" ht="14.1" customHeight="1">
      <c r="A42" s="24" t="s">
        <v>284</v>
      </c>
      <c r="B42" s="52">
        <v>7</v>
      </c>
      <c r="C42" s="52">
        <v>4</v>
      </c>
      <c r="D42" s="52">
        <v>1</v>
      </c>
      <c r="E42" s="52">
        <v>4</v>
      </c>
      <c r="F42" s="52">
        <v>1</v>
      </c>
      <c r="G42" s="14"/>
      <c r="H42" s="15">
        <v>364</v>
      </c>
    </row>
    <row r="43" spans="1:9" ht="14.1" customHeight="1">
      <c r="A43" s="24" t="s">
        <v>283</v>
      </c>
      <c r="B43" s="52" t="s">
        <v>63</v>
      </c>
      <c r="C43" s="52" t="s">
        <v>63</v>
      </c>
      <c r="D43" s="52" t="s">
        <v>63</v>
      </c>
      <c r="E43" s="188" t="s">
        <v>63</v>
      </c>
      <c r="F43" s="52" t="s">
        <v>63</v>
      </c>
      <c r="G43" s="14"/>
      <c r="H43" s="15">
        <v>24</v>
      </c>
    </row>
    <row r="44" spans="1:9" ht="6.75" customHeight="1">
      <c r="A44" s="3"/>
      <c r="B44" s="52"/>
      <c r="C44" s="52"/>
      <c r="D44" s="52"/>
      <c r="E44" s="52"/>
      <c r="F44" s="52"/>
      <c r="G44" s="14"/>
      <c r="H44" s="15"/>
    </row>
    <row r="45" spans="1:9" ht="14.1" customHeight="1">
      <c r="A45" s="187" t="s">
        <v>287</v>
      </c>
      <c r="B45" s="52"/>
      <c r="C45" s="52"/>
      <c r="D45" s="52"/>
      <c r="E45" s="52"/>
      <c r="F45" s="52"/>
      <c r="G45" s="14"/>
      <c r="H45" s="15"/>
    </row>
    <row r="46" spans="1:9" ht="14.1" customHeight="1">
      <c r="A46" s="24" t="s">
        <v>286</v>
      </c>
      <c r="B46" s="52">
        <v>251</v>
      </c>
      <c r="C46" s="52">
        <v>263</v>
      </c>
      <c r="D46" s="52">
        <v>417</v>
      </c>
      <c r="E46" s="52">
        <v>407</v>
      </c>
      <c r="F46" s="188">
        <f>1+368</f>
        <v>369</v>
      </c>
      <c r="G46" s="14"/>
      <c r="H46" s="15">
        <f>1089+52222</f>
        <v>53311</v>
      </c>
      <c r="I46" s="137"/>
    </row>
    <row r="47" spans="1:9" ht="14.1" customHeight="1">
      <c r="A47" s="24" t="s">
        <v>285</v>
      </c>
      <c r="B47" s="52">
        <v>2</v>
      </c>
      <c r="C47" s="52">
        <v>4</v>
      </c>
      <c r="D47" s="52">
        <v>6</v>
      </c>
      <c r="E47" s="52">
        <v>5</v>
      </c>
      <c r="F47" s="188">
        <f>0+2</f>
        <v>2</v>
      </c>
      <c r="G47" s="14"/>
      <c r="H47" s="15">
        <f>32+450</f>
        <v>482</v>
      </c>
    </row>
    <row r="48" spans="1:9" ht="14.1" customHeight="1">
      <c r="A48" s="24" t="s">
        <v>284</v>
      </c>
      <c r="B48" s="52">
        <v>323</v>
      </c>
      <c r="C48" s="52">
        <v>340</v>
      </c>
      <c r="D48" s="52">
        <v>532</v>
      </c>
      <c r="E48" s="52">
        <v>516</v>
      </c>
      <c r="F48" s="188">
        <f>3+470</f>
        <v>473</v>
      </c>
      <c r="G48" s="14"/>
      <c r="H48" s="15">
        <f>1566+68218</f>
        <v>69784</v>
      </c>
    </row>
    <row r="49" spans="1:8" ht="14.1" customHeight="1">
      <c r="A49" s="24" t="s">
        <v>283</v>
      </c>
      <c r="B49" s="52">
        <v>25</v>
      </c>
      <c r="C49" s="52">
        <v>26</v>
      </c>
      <c r="D49" s="52">
        <v>48</v>
      </c>
      <c r="E49" s="52">
        <v>38</v>
      </c>
      <c r="F49" s="188">
        <f>0+40</f>
        <v>40</v>
      </c>
      <c r="G49" s="14"/>
      <c r="H49" s="15">
        <f>167+4904</f>
        <v>5071</v>
      </c>
    </row>
    <row r="50" spans="1:8" ht="8.1" customHeight="1">
      <c r="A50" s="24"/>
      <c r="B50" s="27"/>
      <c r="C50" s="27"/>
      <c r="D50" s="27"/>
      <c r="E50" s="27"/>
      <c r="F50" s="27"/>
      <c r="G50" s="27"/>
      <c r="H50" s="29"/>
    </row>
    <row r="51" spans="1:8" ht="14.1" customHeight="1">
      <c r="A51" s="31" t="s">
        <v>282</v>
      </c>
    </row>
    <row r="52" spans="1:8">
      <c r="A52" s="100" t="s">
        <v>271</v>
      </c>
    </row>
    <row r="53" spans="1:8">
      <c r="A53" s="177" t="s">
        <v>281</v>
      </c>
    </row>
    <row r="54" spans="1:8" ht="9.9499999999999993" customHeight="1">
      <c r="A54" s="177" t="s">
        <v>280</v>
      </c>
    </row>
    <row r="61" spans="1:8">
      <c r="D61" s="9" t="s">
        <v>121</v>
      </c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Normal="100" workbookViewId="0"/>
  </sheetViews>
  <sheetFormatPr baseColWidth="10" defaultRowHeight="12.75"/>
  <cols>
    <col min="1" max="1" width="34.85546875" style="9" customWidth="1"/>
    <col min="2" max="2" width="7.7109375" style="9" customWidth="1"/>
    <col min="3" max="6" width="8.7109375" style="9" customWidth="1"/>
    <col min="7" max="7" width="3.7109375" style="9" customWidth="1"/>
    <col min="8" max="8" width="10.85546875" style="9" customWidth="1"/>
    <col min="9" max="9" width="2.7109375" style="9" customWidth="1"/>
    <col min="10" max="16384" width="11.42578125" style="9"/>
  </cols>
  <sheetData>
    <row r="1" spans="1:15" ht="14.1" customHeight="1" thickBot="1">
      <c r="A1" s="1" t="s">
        <v>194</v>
      </c>
      <c r="B1" s="1"/>
      <c r="C1" s="1"/>
      <c r="D1" s="2"/>
      <c r="E1" s="2"/>
      <c r="F1" s="2"/>
      <c r="G1" s="2"/>
      <c r="H1" s="2"/>
    </row>
    <row r="2" spans="1:15" ht="14.1" customHeight="1">
      <c r="A2" s="3"/>
      <c r="B2" s="3"/>
      <c r="C2" s="3"/>
      <c r="D2" s="3"/>
      <c r="E2" s="3"/>
      <c r="F2" s="3"/>
      <c r="G2" s="3"/>
      <c r="L2" s="263" t="s">
        <v>470</v>
      </c>
    </row>
    <row r="3" spans="1:15">
      <c r="A3" s="102" t="s">
        <v>443</v>
      </c>
      <c r="B3" s="102"/>
      <c r="C3" s="102"/>
      <c r="D3" s="3"/>
      <c r="E3" s="3"/>
      <c r="F3" s="198"/>
      <c r="G3" s="198"/>
      <c r="H3" s="182"/>
      <c r="J3" s="137"/>
    </row>
    <row r="4" spans="1:15">
      <c r="A4" s="13"/>
      <c r="B4" s="13"/>
      <c r="C4" s="13"/>
      <c r="D4" s="13"/>
      <c r="E4" s="13"/>
      <c r="F4" s="197"/>
      <c r="G4" s="197"/>
      <c r="H4" s="182"/>
      <c r="J4" s="137"/>
    </row>
    <row r="5" spans="1:15">
      <c r="A5" s="7"/>
      <c r="B5" s="175" t="s">
        <v>13</v>
      </c>
      <c r="C5" s="8"/>
      <c r="D5" s="7"/>
      <c r="E5" s="7"/>
      <c r="F5" s="7"/>
      <c r="G5" s="7"/>
      <c r="H5" s="175" t="s">
        <v>14</v>
      </c>
      <c r="J5" s="257"/>
    </row>
    <row r="6" spans="1:15">
      <c r="A6" s="10"/>
      <c r="B6" s="11">
        <v>2010</v>
      </c>
      <c r="C6" s="11" t="s">
        <v>435</v>
      </c>
      <c r="D6" s="11" t="s">
        <v>234</v>
      </c>
      <c r="E6" s="11" t="s">
        <v>233</v>
      </c>
      <c r="F6" s="11" t="s">
        <v>405</v>
      </c>
      <c r="G6" s="57"/>
      <c r="H6" s="11" t="s">
        <v>405</v>
      </c>
      <c r="I6" s="196"/>
      <c r="J6" s="137"/>
    </row>
    <row r="7" spans="1:15">
      <c r="A7" s="45"/>
      <c r="B7" s="45"/>
      <c r="C7" s="15"/>
      <c r="D7" s="15"/>
      <c r="E7" s="15"/>
      <c r="F7" s="15"/>
      <c r="G7" s="15"/>
      <c r="J7" s="137"/>
      <c r="K7" s="172"/>
      <c r="L7" s="172"/>
      <c r="M7" s="172"/>
      <c r="N7" s="109"/>
      <c r="O7" s="109"/>
    </row>
    <row r="8" spans="1:15">
      <c r="A8" s="193" t="s">
        <v>299</v>
      </c>
      <c r="C8" s="52"/>
      <c r="D8" s="52"/>
      <c r="E8" s="52"/>
      <c r="F8" s="52"/>
      <c r="G8" s="14"/>
      <c r="H8" s="15"/>
      <c r="J8" s="137"/>
    </row>
    <row r="9" spans="1:15">
      <c r="A9" s="15" t="s">
        <v>297</v>
      </c>
      <c r="B9" s="52">
        <v>800</v>
      </c>
      <c r="C9" s="52">
        <v>669</v>
      </c>
      <c r="D9" s="52">
        <v>784</v>
      </c>
      <c r="E9" s="52">
        <v>531</v>
      </c>
      <c r="F9" s="52">
        <v>636</v>
      </c>
      <c r="G9" s="14"/>
      <c r="H9" s="173">
        <f>H10+H11</f>
        <v>1594386</v>
      </c>
      <c r="J9"/>
      <c r="K9"/>
      <c r="M9" s="195"/>
      <c r="N9" s="195"/>
      <c r="O9" s="195"/>
    </row>
    <row r="10" spans="1:15">
      <c r="A10" s="15" t="s">
        <v>296</v>
      </c>
      <c r="B10" s="52">
        <v>551</v>
      </c>
      <c r="C10" s="52">
        <v>526</v>
      </c>
      <c r="D10" s="52">
        <v>594</v>
      </c>
      <c r="E10" s="52">
        <v>472</v>
      </c>
      <c r="F10" s="52">
        <v>561</v>
      </c>
      <c r="G10" s="14"/>
      <c r="H10" s="173">
        <f>585152+838643</f>
        <v>1423795</v>
      </c>
      <c r="J10"/>
      <c r="K10"/>
    </row>
    <row r="11" spans="1:15">
      <c r="A11" s="15" t="s">
        <v>295</v>
      </c>
      <c r="B11" s="52">
        <v>249</v>
      </c>
      <c r="C11" s="52">
        <v>143</v>
      </c>
      <c r="D11" s="52">
        <v>190</v>
      </c>
      <c r="E11" s="52">
        <v>59</v>
      </c>
      <c r="F11" s="52">
        <v>75</v>
      </c>
      <c r="G11" s="14"/>
      <c r="H11" s="173">
        <f>170591</f>
        <v>170591</v>
      </c>
      <c r="J11"/>
      <c r="K11"/>
    </row>
    <row r="12" spans="1:15">
      <c r="A12" s="15"/>
      <c r="B12" s="52"/>
      <c r="C12" s="194"/>
      <c r="D12" s="52"/>
      <c r="E12" s="52"/>
      <c r="F12" s="52"/>
      <c r="G12" s="14"/>
      <c r="J12" s="137"/>
      <c r="K12"/>
    </row>
    <row r="13" spans="1:15">
      <c r="A13" s="193" t="s">
        <v>298</v>
      </c>
      <c r="B13" s="52"/>
      <c r="C13" s="52"/>
      <c r="D13" s="52"/>
      <c r="E13" s="52"/>
      <c r="F13" s="52"/>
      <c r="G13" s="14"/>
      <c r="J13" s="137"/>
      <c r="K13"/>
      <c r="M13" s="192"/>
      <c r="N13" s="192"/>
      <c r="O13" s="192"/>
    </row>
    <row r="14" spans="1:15">
      <c r="A14" s="15" t="s">
        <v>297</v>
      </c>
      <c r="B14" s="52">
        <v>17</v>
      </c>
      <c r="C14" s="52">
        <v>12</v>
      </c>
      <c r="D14" s="173">
        <v>14</v>
      </c>
      <c r="E14" s="52">
        <v>9</v>
      </c>
      <c r="F14" s="52">
        <v>12</v>
      </c>
      <c r="G14" s="14"/>
      <c r="H14" s="173">
        <v>194978.21</v>
      </c>
      <c r="J14" s="137"/>
      <c r="K14"/>
      <c r="L14" s="172"/>
      <c r="M14" s="109"/>
      <c r="N14" s="109"/>
      <c r="O14" s="109"/>
    </row>
    <row r="15" spans="1:15">
      <c r="A15" s="15" t="s">
        <v>296</v>
      </c>
      <c r="B15" s="52">
        <v>12</v>
      </c>
      <c r="C15" s="52">
        <v>11</v>
      </c>
      <c r="D15" s="173">
        <v>13</v>
      </c>
      <c r="E15" s="52">
        <v>8</v>
      </c>
      <c r="F15" s="52">
        <v>10</v>
      </c>
      <c r="G15" s="14"/>
      <c r="H15" s="173">
        <f>57550.023+121795.393</f>
        <v>179345.416</v>
      </c>
      <c r="K15"/>
      <c r="M15" s="192"/>
      <c r="N15" s="192"/>
      <c r="O15" s="192"/>
    </row>
    <row r="16" spans="1:15">
      <c r="A16" s="15" t="s">
        <v>295</v>
      </c>
      <c r="B16" s="52">
        <v>5</v>
      </c>
      <c r="C16" s="52">
        <v>1</v>
      </c>
      <c r="D16" s="173">
        <v>1</v>
      </c>
      <c r="E16" s="52">
        <v>1</v>
      </c>
      <c r="F16" s="52">
        <v>1</v>
      </c>
      <c r="G16" s="14"/>
      <c r="H16" s="173">
        <f>984.972+14647.822</f>
        <v>15632.794</v>
      </c>
      <c r="K16"/>
    </row>
    <row r="17" spans="1:12">
      <c r="A17" s="115"/>
      <c r="B17" s="52"/>
      <c r="C17" s="52"/>
      <c r="D17" s="52"/>
      <c r="E17" s="52"/>
      <c r="F17" s="52"/>
      <c r="G17" s="14"/>
      <c r="H17" s="15"/>
    </row>
    <row r="18" spans="1:12">
      <c r="A18" s="31" t="s">
        <v>203</v>
      </c>
      <c r="B18" s="31"/>
      <c r="C18" s="31"/>
      <c r="D18" s="31"/>
      <c r="E18" s="31"/>
      <c r="F18" s="31"/>
      <c r="G18" s="31"/>
      <c r="H18" s="31"/>
    </row>
    <row r="19" spans="1:12">
      <c r="A19" s="177" t="s">
        <v>349</v>
      </c>
    </row>
    <row r="24" spans="1:12">
      <c r="L24" s="9" t="s">
        <v>121</v>
      </c>
    </row>
  </sheetData>
  <hyperlinks>
    <hyperlink ref="L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zoomScaleNormal="100" workbookViewId="0"/>
  </sheetViews>
  <sheetFormatPr baseColWidth="10" defaultRowHeight="12.75"/>
  <cols>
    <col min="1" max="1" width="29.85546875" style="9" customWidth="1"/>
    <col min="2" max="6" width="8.5703125" style="9" customWidth="1"/>
    <col min="7" max="7" width="7.5703125" style="9" customWidth="1"/>
    <col min="8" max="8" width="11.85546875" style="9" customWidth="1"/>
    <col min="9" max="16384" width="11.42578125" style="9"/>
  </cols>
  <sheetData>
    <row r="1" spans="1:15" ht="14.1" customHeight="1" thickBot="1">
      <c r="A1" s="1" t="s">
        <v>194</v>
      </c>
      <c r="B1" s="1"/>
      <c r="C1" s="1"/>
      <c r="D1" s="1"/>
      <c r="E1" s="1"/>
      <c r="F1" s="2"/>
      <c r="G1" s="2"/>
      <c r="H1" s="2"/>
    </row>
    <row r="2" spans="1:15" ht="14.1" customHeight="1">
      <c r="A2" s="3"/>
      <c r="B2" s="3"/>
      <c r="C2" s="3"/>
      <c r="D2" s="3"/>
      <c r="E2" s="3"/>
      <c r="F2" s="3"/>
      <c r="G2" s="3"/>
      <c r="K2" s="263" t="s">
        <v>470</v>
      </c>
    </row>
    <row r="3" spans="1:15" ht="14.1" customHeight="1">
      <c r="A3" s="102" t="s">
        <v>445</v>
      </c>
      <c r="B3" s="102"/>
      <c r="C3" s="102"/>
      <c r="D3" s="102"/>
      <c r="E3" s="102"/>
      <c r="F3" s="3"/>
      <c r="G3" s="3"/>
      <c r="J3" s="199"/>
    </row>
    <row r="4" spans="1:15" ht="14.1" customHeight="1">
      <c r="A4" s="102"/>
      <c r="B4" s="102"/>
      <c r="C4" s="102"/>
      <c r="D4" s="102"/>
      <c r="E4" s="102"/>
      <c r="F4" s="3"/>
      <c r="G4" s="3"/>
    </row>
    <row r="5" spans="1:15" ht="14.1" customHeight="1">
      <c r="A5" s="7"/>
      <c r="B5" s="175" t="s">
        <v>13</v>
      </c>
      <c r="C5" s="8"/>
      <c r="D5" s="8"/>
      <c r="E5" s="8"/>
      <c r="F5" s="7"/>
      <c r="G5" s="7"/>
      <c r="H5" s="175" t="s">
        <v>14</v>
      </c>
      <c r="J5" s="172"/>
      <c r="K5" s="172"/>
      <c r="L5" s="172"/>
      <c r="M5" s="172"/>
      <c r="N5" s="172"/>
      <c r="O5" s="172"/>
    </row>
    <row r="6" spans="1:15" ht="14.1" customHeight="1">
      <c r="A6" s="10"/>
      <c r="B6" s="11">
        <v>2010</v>
      </c>
      <c r="C6" s="11">
        <v>2011</v>
      </c>
      <c r="D6" s="11">
        <v>2012</v>
      </c>
      <c r="E6" s="11">
        <v>2013</v>
      </c>
      <c r="F6" s="11">
        <v>2014</v>
      </c>
      <c r="G6" s="57"/>
      <c r="H6" s="11">
        <v>2014</v>
      </c>
    </row>
    <row r="7" spans="1:15" ht="14.1" customHeight="1">
      <c r="A7" s="45"/>
      <c r="B7" s="45"/>
      <c r="C7" s="15"/>
      <c r="D7" s="15"/>
      <c r="E7" s="15"/>
      <c r="F7" s="15"/>
      <c r="G7" s="15"/>
    </row>
    <row r="8" spans="1:15" ht="14.1" customHeight="1">
      <c r="A8" s="174" t="s">
        <v>211</v>
      </c>
      <c r="B8" s="52">
        <v>410</v>
      </c>
      <c r="C8" s="173">
        <v>414</v>
      </c>
      <c r="D8" s="173">
        <v>422</v>
      </c>
      <c r="E8" s="173">
        <v>397</v>
      </c>
      <c r="F8" s="173">
        <v>406</v>
      </c>
      <c r="G8" s="61"/>
      <c r="H8" s="15">
        <v>125494</v>
      </c>
      <c r="J8" s="137"/>
    </row>
    <row r="9" spans="1:15" ht="14.1" customHeight="1">
      <c r="A9" s="115" t="s">
        <v>306</v>
      </c>
      <c r="B9" s="52">
        <v>167</v>
      </c>
      <c r="C9" s="173">
        <v>170</v>
      </c>
      <c r="D9" s="173">
        <v>176</v>
      </c>
      <c r="E9" s="173">
        <v>169</v>
      </c>
      <c r="F9" s="173">
        <v>174</v>
      </c>
      <c r="G9" s="61"/>
      <c r="H9" s="15">
        <v>69422</v>
      </c>
      <c r="J9" s="137"/>
    </row>
    <row r="10" spans="1:15" ht="14.1" customHeight="1">
      <c r="A10" s="115" t="s">
        <v>305</v>
      </c>
      <c r="B10" s="52">
        <v>68</v>
      </c>
      <c r="C10" s="173">
        <v>64</v>
      </c>
      <c r="D10" s="173">
        <v>64</v>
      </c>
      <c r="E10" s="173">
        <v>63</v>
      </c>
      <c r="F10" s="173">
        <v>63</v>
      </c>
      <c r="G10" s="61"/>
      <c r="H10" s="15">
        <v>11830</v>
      </c>
      <c r="J10" s="137"/>
    </row>
    <row r="11" spans="1:15" ht="14.1" customHeight="1">
      <c r="A11" s="115" t="s">
        <v>350</v>
      </c>
      <c r="B11" s="52">
        <v>175</v>
      </c>
      <c r="C11" s="173">
        <v>180</v>
      </c>
      <c r="D11" s="173">
        <v>182</v>
      </c>
      <c r="E11" s="173">
        <v>165</v>
      </c>
      <c r="F11" s="173">
        <v>169</v>
      </c>
      <c r="G11" s="61"/>
      <c r="H11" s="15">
        <v>43284</v>
      </c>
      <c r="J11" s="137"/>
    </row>
    <row r="12" spans="1:15" ht="14.1" customHeight="1">
      <c r="A12" s="115" t="s">
        <v>304</v>
      </c>
      <c r="B12" s="52">
        <v>174</v>
      </c>
      <c r="C12" s="173">
        <v>179</v>
      </c>
      <c r="D12" s="173">
        <v>181</v>
      </c>
      <c r="E12" s="173">
        <v>164</v>
      </c>
      <c r="F12" s="173">
        <v>167</v>
      </c>
      <c r="G12" s="61"/>
      <c r="H12" s="15">
        <v>41777</v>
      </c>
      <c r="J12" s="137"/>
    </row>
    <row r="13" spans="1:15" ht="14.1" customHeight="1">
      <c r="A13" s="115" t="s">
        <v>303</v>
      </c>
      <c r="B13" s="52">
        <v>1</v>
      </c>
      <c r="C13" s="173">
        <v>1</v>
      </c>
      <c r="D13" s="173">
        <v>1</v>
      </c>
      <c r="E13" s="173">
        <v>1</v>
      </c>
      <c r="F13" s="173">
        <v>2</v>
      </c>
      <c r="G13" s="61"/>
      <c r="H13" s="15">
        <v>1507</v>
      </c>
      <c r="J13" s="137"/>
    </row>
    <row r="14" spans="1:15" ht="14.1" customHeight="1">
      <c r="A14" s="115" t="s">
        <v>302</v>
      </c>
      <c r="B14" s="52" t="s">
        <v>63</v>
      </c>
      <c r="C14" s="173" t="s">
        <v>63</v>
      </c>
      <c r="D14" s="173" t="s">
        <v>63</v>
      </c>
      <c r="E14" s="173" t="s">
        <v>63</v>
      </c>
      <c r="F14" s="173" t="s">
        <v>63</v>
      </c>
      <c r="G14" s="61"/>
      <c r="H14" s="15">
        <v>958</v>
      </c>
      <c r="J14" s="137"/>
    </row>
    <row r="15" spans="1:15" ht="14.1" customHeight="1">
      <c r="A15" s="26"/>
      <c r="B15" s="26"/>
      <c r="C15" s="26"/>
      <c r="D15" s="26"/>
      <c r="E15" s="26"/>
      <c r="F15" s="27"/>
      <c r="G15" s="27"/>
      <c r="H15" s="29"/>
      <c r="J15" s="109"/>
    </row>
    <row r="16" spans="1:15" ht="14.1" customHeight="1">
      <c r="A16" s="31" t="s">
        <v>203</v>
      </c>
      <c r="J16" s="109"/>
    </row>
    <row r="17" spans="1:15" ht="14.1" customHeight="1">
      <c r="J17" s="109"/>
    </row>
    <row r="18" spans="1:15" ht="14.1" customHeight="1">
      <c r="A18"/>
      <c r="B18"/>
      <c r="C18"/>
      <c r="D18"/>
      <c r="E18"/>
      <c r="F18"/>
      <c r="G18"/>
      <c r="J18" s="109"/>
    </row>
    <row r="19" spans="1:15" ht="14.1" customHeight="1">
      <c r="A19"/>
      <c r="B19"/>
      <c r="C19"/>
      <c r="D19"/>
      <c r="E19"/>
      <c r="F19"/>
      <c r="G19"/>
    </row>
    <row r="20" spans="1:15" ht="14.1" customHeight="1">
      <c r="A20"/>
      <c r="B20"/>
      <c r="C20"/>
      <c r="D20"/>
      <c r="E20"/>
      <c r="F20"/>
      <c r="G20"/>
      <c r="L20" s="9" t="s">
        <v>121</v>
      </c>
    </row>
    <row r="21" spans="1:15" ht="14.1" customHeight="1">
      <c r="A21"/>
      <c r="B21"/>
      <c r="C21"/>
      <c r="D21"/>
      <c r="E21"/>
      <c r="F21"/>
      <c r="G21"/>
    </row>
    <row r="22" spans="1:15" ht="14.1" customHeight="1">
      <c r="A22"/>
      <c r="B22"/>
      <c r="C22"/>
      <c r="D22"/>
      <c r="E22"/>
      <c r="F22"/>
      <c r="G22"/>
    </row>
    <row r="23" spans="1:15" ht="14.1" customHeight="1">
      <c r="A23" s="3"/>
      <c r="B23" s="3"/>
      <c r="C23" s="3"/>
      <c r="D23" s="3"/>
      <c r="E23" s="3"/>
      <c r="F23" s="3"/>
      <c r="G23" s="3"/>
    </row>
    <row r="24" spans="1:15" ht="14.1" customHeight="1">
      <c r="A24" s="102" t="s">
        <v>444</v>
      </c>
      <c r="B24" s="102"/>
      <c r="C24" s="102"/>
      <c r="D24" s="102"/>
      <c r="E24" s="102"/>
      <c r="F24" s="3"/>
      <c r="G24" s="3"/>
    </row>
    <row r="25" spans="1:15" ht="14.1" customHeight="1">
      <c r="A25" s="102"/>
      <c r="B25" s="102"/>
      <c r="C25" s="102"/>
      <c r="D25" s="102"/>
      <c r="E25" s="102"/>
      <c r="F25" s="3"/>
      <c r="G25" s="3"/>
    </row>
    <row r="26" spans="1:15" ht="14.1" customHeight="1">
      <c r="A26" s="7"/>
      <c r="B26" s="175" t="s">
        <v>13</v>
      </c>
      <c r="C26" s="8"/>
      <c r="D26" s="8"/>
      <c r="E26" s="8"/>
      <c r="F26" s="7"/>
      <c r="G26" s="7"/>
      <c r="H26" s="175" t="s">
        <v>14</v>
      </c>
    </row>
    <row r="27" spans="1:15" ht="14.1" customHeight="1">
      <c r="A27" s="10"/>
      <c r="B27" s="11">
        <v>2010</v>
      </c>
      <c r="C27" s="11">
        <v>2011</v>
      </c>
      <c r="D27" s="11">
        <v>2012</v>
      </c>
      <c r="E27" s="11">
        <v>2013</v>
      </c>
      <c r="F27" s="11">
        <v>2014</v>
      </c>
      <c r="G27" s="57"/>
      <c r="H27" s="11">
        <v>2014</v>
      </c>
      <c r="J27" s="172"/>
      <c r="K27" s="172"/>
      <c r="L27" s="172"/>
      <c r="M27" s="172"/>
      <c r="N27" s="172"/>
      <c r="O27" s="172"/>
    </row>
    <row r="28" spans="1:15" ht="14.1" customHeight="1">
      <c r="A28" s="45"/>
      <c r="B28" s="45"/>
      <c r="C28" s="15"/>
      <c r="D28" s="15"/>
      <c r="E28" s="15"/>
      <c r="F28" s="15"/>
      <c r="G28" s="15"/>
    </row>
    <row r="29" spans="1:15" ht="14.1" customHeight="1">
      <c r="A29" s="174" t="s">
        <v>211</v>
      </c>
      <c r="B29" s="52">
        <v>172</v>
      </c>
      <c r="C29" s="52">
        <v>174</v>
      </c>
      <c r="D29" s="52">
        <v>180</v>
      </c>
      <c r="E29" s="52">
        <v>171</v>
      </c>
      <c r="F29" s="52">
        <v>177</v>
      </c>
      <c r="G29" s="52"/>
      <c r="H29" s="173">
        <v>67566</v>
      </c>
      <c r="I29" s="109"/>
      <c r="J29" s="109"/>
    </row>
    <row r="30" spans="1:15" ht="14.1" customHeight="1">
      <c r="A30" s="115" t="s">
        <v>306</v>
      </c>
      <c r="B30" s="52">
        <v>157</v>
      </c>
      <c r="C30" s="52">
        <v>159</v>
      </c>
      <c r="D30" s="52">
        <v>165</v>
      </c>
      <c r="E30" s="52">
        <v>159</v>
      </c>
      <c r="F30" s="52">
        <v>165</v>
      </c>
      <c r="G30" s="14"/>
      <c r="H30" s="173">
        <v>62625</v>
      </c>
      <c r="I30" s="109"/>
    </row>
    <row r="31" spans="1:15" ht="14.1" customHeight="1">
      <c r="A31" s="115" t="s">
        <v>305</v>
      </c>
      <c r="B31" s="52">
        <v>1</v>
      </c>
      <c r="C31" s="52">
        <v>1</v>
      </c>
      <c r="D31" s="52">
        <v>1</v>
      </c>
      <c r="E31" s="52">
        <v>1</v>
      </c>
      <c r="F31" s="52">
        <v>1</v>
      </c>
      <c r="G31" s="14"/>
      <c r="H31" s="173">
        <v>483</v>
      </c>
    </row>
    <row r="32" spans="1:15" ht="14.1" customHeight="1">
      <c r="A32" s="115" t="s">
        <v>350</v>
      </c>
      <c r="B32" s="52">
        <v>14</v>
      </c>
      <c r="C32" s="52">
        <v>14</v>
      </c>
      <c r="D32" s="52">
        <v>14</v>
      </c>
      <c r="E32" s="52">
        <v>11</v>
      </c>
      <c r="F32" s="52">
        <v>11</v>
      </c>
      <c r="G32" s="14"/>
      <c r="H32" s="173">
        <v>4157</v>
      </c>
    </row>
    <row r="33" spans="1:11" ht="14.1" customHeight="1">
      <c r="A33" s="115" t="s">
        <v>304</v>
      </c>
      <c r="B33" s="52">
        <v>13</v>
      </c>
      <c r="C33" s="52">
        <v>13</v>
      </c>
      <c r="D33" s="52">
        <v>13</v>
      </c>
      <c r="E33" s="52">
        <v>10</v>
      </c>
      <c r="F33" s="52">
        <v>10</v>
      </c>
      <c r="G33" s="14"/>
      <c r="H33" s="173">
        <v>3553</v>
      </c>
    </row>
    <row r="34" spans="1:11" ht="14.1" customHeight="1">
      <c r="A34" s="115" t="s">
        <v>303</v>
      </c>
      <c r="B34" s="52">
        <v>1</v>
      </c>
      <c r="C34" s="52">
        <v>1</v>
      </c>
      <c r="D34" s="52">
        <v>1</v>
      </c>
      <c r="E34" s="52">
        <v>1</v>
      </c>
      <c r="F34" s="52">
        <v>2</v>
      </c>
      <c r="G34" s="14"/>
      <c r="H34" s="173">
        <v>827</v>
      </c>
    </row>
    <row r="35" spans="1:11" ht="14.1" customHeight="1">
      <c r="A35" s="189" t="s">
        <v>302</v>
      </c>
      <c r="B35" s="52" t="s">
        <v>63</v>
      </c>
      <c r="C35" s="52" t="s">
        <v>63</v>
      </c>
      <c r="D35" s="52" t="s">
        <v>63</v>
      </c>
      <c r="E35" s="52" t="s">
        <v>63</v>
      </c>
      <c r="F35" s="52" t="s">
        <v>63</v>
      </c>
      <c r="G35" s="14"/>
      <c r="H35" s="173">
        <v>625</v>
      </c>
    </row>
    <row r="36" spans="1:11" ht="14.1" customHeight="1">
      <c r="A36" s="115"/>
      <c r="B36" s="52"/>
      <c r="C36" s="52"/>
      <c r="D36" s="52"/>
      <c r="E36" s="52"/>
      <c r="F36" s="52"/>
      <c r="G36" s="14"/>
      <c r="H36" s="15"/>
    </row>
    <row r="37" spans="1:11" ht="14.1" customHeight="1">
      <c r="A37" s="31" t="s">
        <v>203</v>
      </c>
      <c r="B37" s="31"/>
      <c r="C37" s="31"/>
      <c r="D37" s="31"/>
      <c r="E37" s="31"/>
      <c r="F37" s="31"/>
      <c r="G37" s="31"/>
      <c r="H37" s="31"/>
    </row>
    <row r="38" spans="1:11" ht="14.1" customHeight="1">
      <c r="A38" s="177" t="s">
        <v>301</v>
      </c>
      <c r="J38" s="9" t="s">
        <v>121</v>
      </c>
    </row>
    <row r="39" spans="1:11" ht="9.9499999999999993" customHeight="1">
      <c r="A39" s="177" t="s">
        <v>300</v>
      </c>
    </row>
    <row r="40" spans="1:11" ht="14.1" customHeight="1">
      <c r="J40" s="9" t="s">
        <v>121</v>
      </c>
      <c r="K40" s="52"/>
    </row>
    <row r="41" spans="1:11" ht="14.1" customHeight="1"/>
    <row r="42" spans="1:11" ht="14.1" customHeight="1">
      <c r="A42"/>
      <c r="B42"/>
      <c r="C42"/>
      <c r="D42"/>
      <c r="E42"/>
      <c r="F42"/>
      <c r="G42"/>
      <c r="H42"/>
    </row>
    <row r="43" spans="1:11" ht="14.1" customHeight="1">
      <c r="A43"/>
      <c r="B43"/>
      <c r="C43"/>
      <c r="D43"/>
      <c r="E43"/>
      <c r="F43"/>
      <c r="G43"/>
      <c r="H43"/>
    </row>
    <row r="44" spans="1:11" ht="14.1" customHeight="1">
      <c r="A44"/>
      <c r="B44"/>
      <c r="C44"/>
      <c r="D44"/>
      <c r="E44"/>
      <c r="F44"/>
      <c r="G44"/>
      <c r="H44"/>
    </row>
    <row r="45" spans="1:11" ht="14.1" customHeight="1">
      <c r="F45" s="9" t="s">
        <v>121</v>
      </c>
    </row>
    <row r="46" spans="1:11" ht="14.1" customHeight="1"/>
    <row r="47" spans="1:11" ht="14.1" customHeight="1"/>
    <row r="48" spans="1:11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Normal="100" workbookViewId="0"/>
  </sheetViews>
  <sheetFormatPr baseColWidth="10" defaultRowHeight="12.75"/>
  <cols>
    <col min="1" max="1" width="27.28515625" style="9" customWidth="1"/>
    <col min="2" max="2" width="8.5703125" style="9" customWidth="1"/>
    <col min="3" max="6" width="9.7109375" style="9" customWidth="1"/>
    <col min="7" max="7" width="4.5703125" style="9" customWidth="1"/>
    <col min="8" max="8" width="12.85546875" style="9" customWidth="1"/>
    <col min="9" max="16384" width="11.42578125" style="9"/>
  </cols>
  <sheetData>
    <row r="1" spans="1:11" ht="14.1" customHeight="1" thickBot="1">
      <c r="A1" s="1" t="s">
        <v>194</v>
      </c>
      <c r="B1" s="1"/>
      <c r="C1" s="1"/>
      <c r="D1" s="1"/>
      <c r="E1" s="1"/>
      <c r="F1" s="2"/>
      <c r="G1" s="2"/>
      <c r="H1" s="2"/>
    </row>
    <row r="2" spans="1:11" ht="14.1" customHeight="1">
      <c r="A2" s="3"/>
      <c r="B2" s="3"/>
      <c r="C2" s="3"/>
      <c r="D2" s="3"/>
      <c r="E2" s="3"/>
      <c r="F2" s="3"/>
      <c r="G2" s="3"/>
      <c r="K2" s="263" t="s">
        <v>470</v>
      </c>
    </row>
    <row r="3" spans="1:11" ht="14.1" customHeight="1">
      <c r="A3" s="102" t="s">
        <v>446</v>
      </c>
      <c r="B3" s="102"/>
      <c r="C3" s="102"/>
      <c r="D3" s="102"/>
      <c r="E3" s="102"/>
      <c r="F3" s="3"/>
      <c r="G3" s="3"/>
    </row>
    <row r="4" spans="1:11" ht="14.1" customHeight="1">
      <c r="A4" s="102" t="s">
        <v>351</v>
      </c>
      <c r="B4" s="102"/>
      <c r="C4" s="102"/>
      <c r="D4" s="102"/>
      <c r="E4" s="102"/>
      <c r="F4" s="3"/>
      <c r="G4" s="3"/>
    </row>
    <row r="5" spans="1:11" ht="14.1" customHeight="1">
      <c r="A5" s="102"/>
      <c r="B5" s="102"/>
      <c r="C5" s="102"/>
      <c r="D5" s="102"/>
      <c r="E5" s="102"/>
      <c r="F5" s="3"/>
      <c r="G5" s="3"/>
    </row>
    <row r="6" spans="1:11" ht="14.1" customHeight="1">
      <c r="A6" s="7"/>
      <c r="B6" s="175" t="s">
        <v>13</v>
      </c>
      <c r="C6" s="8"/>
      <c r="D6" s="8"/>
      <c r="E6" s="8"/>
      <c r="F6" s="7"/>
      <c r="G6" s="7"/>
      <c r="H6" s="175" t="s">
        <v>14</v>
      </c>
    </row>
    <row r="7" spans="1:11" ht="14.1" customHeight="1">
      <c r="A7" s="10"/>
      <c r="B7" s="11">
        <v>2010</v>
      </c>
      <c r="C7" s="11">
        <v>2011</v>
      </c>
      <c r="D7" s="11">
        <v>2012</v>
      </c>
      <c r="E7" s="11">
        <v>2013</v>
      </c>
      <c r="F7" s="11">
        <v>2014</v>
      </c>
      <c r="G7" s="57"/>
      <c r="H7" s="11">
        <v>2014</v>
      </c>
    </row>
    <row r="8" spans="1:11" ht="14.1" customHeight="1">
      <c r="A8" s="45"/>
      <c r="B8" s="45"/>
      <c r="C8" s="15"/>
      <c r="D8" s="15"/>
      <c r="E8" s="15"/>
      <c r="F8" s="15"/>
      <c r="G8" s="15"/>
    </row>
    <row r="9" spans="1:11" ht="14.1" customHeight="1">
      <c r="A9" s="187" t="s">
        <v>211</v>
      </c>
      <c r="B9" s="52">
        <v>3402</v>
      </c>
      <c r="C9" s="201">
        <v>3333</v>
      </c>
      <c r="D9" s="201">
        <v>3077</v>
      </c>
      <c r="E9" s="201">
        <v>3013</v>
      </c>
      <c r="F9" s="201">
        <v>2903</v>
      </c>
      <c r="G9" s="61"/>
      <c r="H9" s="15">
        <v>302037</v>
      </c>
      <c r="J9" s="137"/>
    </row>
    <row r="10" spans="1:11" ht="14.1" customHeight="1">
      <c r="A10" s="189" t="s">
        <v>318</v>
      </c>
      <c r="B10" s="52">
        <v>1972</v>
      </c>
      <c r="C10" s="201">
        <v>1893</v>
      </c>
      <c r="D10" s="201">
        <v>1763</v>
      </c>
      <c r="E10" s="201">
        <v>1684</v>
      </c>
      <c r="F10" s="201">
        <v>1619</v>
      </c>
      <c r="G10" s="61"/>
      <c r="H10" s="15">
        <v>159425</v>
      </c>
      <c r="I10" s="244"/>
      <c r="J10" s="137"/>
    </row>
    <row r="11" spans="1:11" ht="14.1" customHeight="1">
      <c r="A11" s="115" t="s">
        <v>317</v>
      </c>
      <c r="B11" s="52">
        <v>1430</v>
      </c>
      <c r="C11" s="201">
        <v>1440</v>
      </c>
      <c r="D11" s="201">
        <v>1314</v>
      </c>
      <c r="E11" s="201">
        <v>1329</v>
      </c>
      <c r="F11" s="201">
        <v>1284</v>
      </c>
      <c r="G11" s="61"/>
      <c r="H11" s="15">
        <v>142612</v>
      </c>
      <c r="I11" s="137"/>
      <c r="J11" s="137"/>
    </row>
    <row r="12" spans="1:11" ht="14.1" customHeight="1">
      <c r="A12" s="26"/>
      <c r="B12" s="26"/>
      <c r="C12" s="26"/>
      <c r="D12" s="26"/>
      <c r="E12" s="26"/>
      <c r="F12" s="27"/>
      <c r="G12" s="27"/>
      <c r="H12" s="29"/>
    </row>
    <row r="13" spans="1:11" ht="14.1" customHeight="1">
      <c r="A13" s="31" t="s">
        <v>307</v>
      </c>
    </row>
    <row r="14" spans="1:11" ht="14.1" customHeight="1">
      <c r="A14" s="177" t="s">
        <v>316</v>
      </c>
    </row>
    <row r="15" spans="1:11" ht="14.1" customHeight="1">
      <c r="A15" s="177"/>
    </row>
    <row r="16" spans="1:11" ht="14.1" customHeight="1">
      <c r="A16" s="177"/>
      <c r="H16" s="9" t="s">
        <v>121</v>
      </c>
    </row>
    <row r="17" spans="1:11" ht="14.1" customHeight="1">
      <c r="A17" s="177"/>
    </row>
    <row r="18" spans="1:11" ht="14.1" customHeight="1">
      <c r="A18" s="177"/>
    </row>
    <row r="19" spans="1:11" ht="14.1" customHeight="1">
      <c r="A19" s="177"/>
    </row>
    <row r="20" spans="1:11" ht="14.1" customHeight="1">
      <c r="A20" s="3"/>
      <c r="B20" s="3"/>
      <c r="C20" s="3"/>
      <c r="D20" s="3"/>
      <c r="E20" s="3"/>
      <c r="F20" s="3"/>
      <c r="G20" s="3"/>
    </row>
    <row r="21" spans="1:11" ht="14.1" customHeight="1">
      <c r="A21" s="102" t="s">
        <v>447</v>
      </c>
      <c r="B21" s="102"/>
      <c r="C21" s="102"/>
      <c r="D21" s="102"/>
      <c r="E21" s="102"/>
      <c r="F21" s="3"/>
      <c r="G21" s="3"/>
    </row>
    <row r="22" spans="1:11" ht="14.1" customHeight="1">
      <c r="A22" s="102"/>
      <c r="B22" s="102"/>
      <c r="C22" s="102"/>
      <c r="D22" s="102"/>
      <c r="E22" s="102"/>
      <c r="F22" s="3"/>
      <c r="G22" s="3"/>
    </row>
    <row r="23" spans="1:11" ht="14.1" customHeight="1">
      <c r="A23" s="7"/>
      <c r="B23" s="175" t="s">
        <v>13</v>
      </c>
      <c r="C23" s="8"/>
      <c r="D23" s="8"/>
      <c r="E23" s="8"/>
      <c r="F23" s="7"/>
      <c r="G23" s="7"/>
      <c r="H23" s="175" t="s">
        <v>14</v>
      </c>
    </row>
    <row r="24" spans="1:11" ht="14.1" customHeight="1">
      <c r="A24" s="10"/>
      <c r="B24" s="11">
        <v>2010</v>
      </c>
      <c r="C24" s="11">
        <v>2011</v>
      </c>
      <c r="D24" s="11">
        <v>2012</v>
      </c>
      <c r="E24" s="11">
        <v>2013</v>
      </c>
      <c r="F24" s="11">
        <v>2014</v>
      </c>
      <c r="G24" s="57"/>
      <c r="H24" s="11">
        <v>2014</v>
      </c>
    </row>
    <row r="25" spans="1:11" ht="14.1" customHeight="1">
      <c r="A25" s="45"/>
      <c r="B25" s="45"/>
      <c r="C25" s="15"/>
      <c r="D25" s="15"/>
      <c r="E25" s="15"/>
      <c r="F25" s="15"/>
      <c r="G25" s="15"/>
    </row>
    <row r="26" spans="1:11" ht="14.1" customHeight="1">
      <c r="A26" s="187" t="s">
        <v>315</v>
      </c>
      <c r="B26" s="52"/>
      <c r="C26" s="52"/>
      <c r="D26" s="52"/>
      <c r="E26" s="52"/>
      <c r="F26" s="52"/>
      <c r="G26" s="52"/>
      <c r="H26" s="52"/>
      <c r="J26" s="137"/>
      <c r="K26" s="137"/>
    </row>
    <row r="27" spans="1:11" ht="14.1" customHeight="1">
      <c r="A27" s="189" t="s">
        <v>314</v>
      </c>
      <c r="B27" s="52">
        <v>1635828.0940000014</v>
      </c>
      <c r="C27" s="52">
        <v>949816.52400000021</v>
      </c>
      <c r="D27" s="52">
        <v>910617.78599999903</v>
      </c>
      <c r="E27" s="52">
        <v>645620.59699999983</v>
      </c>
      <c r="F27" s="52">
        <v>829588.74600000004</v>
      </c>
      <c r="G27" s="61"/>
      <c r="H27" s="52">
        <v>136397500.38199991</v>
      </c>
      <c r="K27" s="137"/>
    </row>
    <row r="28" spans="1:11" ht="14.1" customHeight="1">
      <c r="A28" s="115" t="s">
        <v>313</v>
      </c>
      <c r="B28" s="52"/>
      <c r="C28" s="52"/>
      <c r="D28" s="52"/>
      <c r="E28" s="52"/>
      <c r="F28" s="52"/>
      <c r="G28" s="52"/>
      <c r="H28" s="52"/>
      <c r="K28" s="137"/>
    </row>
    <row r="29" spans="1:11" ht="14.1" customHeight="1">
      <c r="A29" s="115" t="s">
        <v>312</v>
      </c>
      <c r="B29" s="52">
        <v>749019.96200000122</v>
      </c>
      <c r="C29" s="52">
        <v>760394.86500000278</v>
      </c>
      <c r="D29" s="52">
        <v>605164.11899999878</v>
      </c>
      <c r="E29" s="52">
        <v>637473.23299999884</v>
      </c>
      <c r="F29" s="52">
        <v>661431.74899999832</v>
      </c>
      <c r="G29" s="61"/>
      <c r="H29" s="52">
        <v>26030461.97799971</v>
      </c>
      <c r="K29" s="137"/>
    </row>
    <row r="30" spans="1:11" ht="14.1" customHeight="1">
      <c r="A30" s="189" t="s">
        <v>311</v>
      </c>
      <c r="B30" s="52">
        <v>770907.16200000048</v>
      </c>
      <c r="C30" s="52">
        <v>771820.93900000199</v>
      </c>
      <c r="D30" s="52">
        <v>602540.63699999871</v>
      </c>
      <c r="E30" s="52">
        <v>655565.27799999854</v>
      </c>
      <c r="F30" s="52">
        <v>651452.17799999879</v>
      </c>
      <c r="G30" s="61"/>
      <c r="H30" s="52">
        <v>26030461.977999769</v>
      </c>
      <c r="K30" s="137"/>
    </row>
    <row r="31" spans="1:11" ht="14.1" customHeight="1">
      <c r="A31" s="189" t="s">
        <v>121</v>
      </c>
      <c r="B31" s="52"/>
      <c r="C31" s="52"/>
      <c r="D31" s="52"/>
      <c r="E31" s="52"/>
      <c r="F31" s="52"/>
      <c r="G31" s="52"/>
      <c r="H31" s="52"/>
      <c r="K31" s="137"/>
    </row>
    <row r="32" spans="1:11" ht="14.1" customHeight="1">
      <c r="A32" s="187" t="s">
        <v>310</v>
      </c>
      <c r="B32" s="52"/>
      <c r="C32" s="52"/>
      <c r="D32" s="52"/>
      <c r="E32" s="52"/>
      <c r="F32" s="52"/>
      <c r="G32" s="52"/>
      <c r="H32" s="52"/>
      <c r="J32" s="109"/>
      <c r="K32" s="137"/>
    </row>
    <row r="33" spans="1:8" ht="14.1" customHeight="1">
      <c r="A33" s="189" t="s">
        <v>309</v>
      </c>
      <c r="B33" s="52">
        <v>18330.68399999999</v>
      </c>
      <c r="C33" s="52">
        <v>21659.561999999994</v>
      </c>
      <c r="D33" s="52">
        <v>18420.762000000006</v>
      </c>
      <c r="E33" s="52">
        <v>16739.882000000001</v>
      </c>
      <c r="F33" s="52">
        <v>15064.745999999996</v>
      </c>
      <c r="G33" s="52"/>
      <c r="H33" s="52">
        <v>2119283.6810000059</v>
      </c>
    </row>
    <row r="34" spans="1:8" ht="14.1" customHeight="1">
      <c r="A34" s="189" t="s">
        <v>308</v>
      </c>
      <c r="B34" s="52">
        <v>25215.274999999991</v>
      </c>
      <c r="C34" s="52">
        <v>26363.484000000008</v>
      </c>
      <c r="D34" s="52">
        <v>20039.306</v>
      </c>
      <c r="E34" s="52">
        <v>18271.479000000003</v>
      </c>
      <c r="F34" s="52">
        <v>15599.855</v>
      </c>
      <c r="G34" s="52"/>
      <c r="H34" s="52">
        <v>2391934.4680000003</v>
      </c>
    </row>
    <row r="35" spans="1:8" ht="14.1" customHeight="1">
      <c r="A35" s="115"/>
      <c r="B35" s="52"/>
      <c r="C35" s="52"/>
      <c r="D35" s="52"/>
      <c r="E35" s="52"/>
      <c r="F35" s="52"/>
      <c r="G35" s="14"/>
      <c r="H35" s="15"/>
    </row>
    <row r="36" spans="1:8" ht="14.1" customHeight="1">
      <c r="A36" s="31" t="s">
        <v>307</v>
      </c>
      <c r="B36" s="31"/>
      <c r="C36" s="31"/>
      <c r="D36" s="31"/>
      <c r="E36" s="31"/>
      <c r="F36" s="31"/>
      <c r="G36" s="31"/>
      <c r="H36" s="31"/>
    </row>
    <row r="37" spans="1:8" ht="14.1" customHeight="1"/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zoomScaleNormal="100" workbookViewId="0"/>
  </sheetViews>
  <sheetFormatPr baseColWidth="10" defaultRowHeight="12.75"/>
  <cols>
    <col min="1" max="1" width="26.85546875" style="9" customWidth="1"/>
    <col min="2" max="2" width="9.5703125" style="9" customWidth="1"/>
    <col min="3" max="3" width="8.140625" style="9" customWidth="1"/>
    <col min="4" max="4" width="3.28515625" style="9" customWidth="1"/>
    <col min="5" max="5" width="9.140625" style="9" customWidth="1"/>
    <col min="6" max="6" width="8" style="9" customWidth="1"/>
    <col min="7" max="7" width="2.85546875" style="9" customWidth="1"/>
    <col min="8" max="8" width="5.5703125" style="9" customWidth="1"/>
    <col min="9" max="9" width="9.5703125" style="9" customWidth="1"/>
    <col min="10" max="10" width="9.140625" style="9" customWidth="1"/>
    <col min="11" max="12" width="11.42578125" style="9"/>
    <col min="15" max="16384" width="11.42578125" style="9"/>
  </cols>
  <sheetData>
    <row r="1" spans="1:19" ht="14.1" customHeight="1" thickBot="1">
      <c r="A1" s="1" t="s">
        <v>194</v>
      </c>
      <c r="B1" s="1"/>
      <c r="C1" s="1"/>
      <c r="D1" s="1"/>
      <c r="E1" s="1"/>
      <c r="F1" s="2"/>
      <c r="G1" s="2"/>
      <c r="H1" s="2"/>
      <c r="I1" s="2"/>
      <c r="J1" s="2"/>
    </row>
    <row r="2" spans="1:19" ht="14.1" customHeight="1">
      <c r="A2" s="3"/>
      <c r="B2" s="3"/>
      <c r="C2" s="3"/>
      <c r="D2" s="3"/>
      <c r="E2" s="3"/>
      <c r="F2" s="3"/>
      <c r="G2" s="3"/>
      <c r="H2" s="3"/>
      <c r="M2" s="263" t="s">
        <v>470</v>
      </c>
    </row>
    <row r="3" spans="1:19" ht="14.1" customHeight="1">
      <c r="A3" s="102" t="s">
        <v>448</v>
      </c>
      <c r="B3" s="102"/>
      <c r="C3" s="102"/>
      <c r="D3" s="102"/>
      <c r="E3" s="102"/>
      <c r="F3" s="3"/>
      <c r="G3" s="3"/>
      <c r="H3" s="3"/>
    </row>
    <row r="4" spans="1:19" ht="14.1" customHeight="1">
      <c r="A4" s="102"/>
      <c r="B4" s="102"/>
      <c r="C4" s="102"/>
      <c r="D4" s="102"/>
      <c r="E4" s="102"/>
      <c r="F4" s="3"/>
      <c r="G4" s="3"/>
      <c r="H4" s="3"/>
    </row>
    <row r="5" spans="1:19" ht="14.1" customHeight="1">
      <c r="A5" s="7"/>
      <c r="B5" s="175" t="s">
        <v>13</v>
      </c>
      <c r="C5" s="8"/>
      <c r="D5" s="8"/>
      <c r="E5" s="8"/>
      <c r="F5" s="7"/>
      <c r="G5" s="7"/>
      <c r="H5" s="7"/>
      <c r="I5" s="175" t="s">
        <v>14</v>
      </c>
      <c r="J5" s="7"/>
    </row>
    <row r="6" spans="1:19" ht="14.1" customHeight="1">
      <c r="A6" s="41"/>
      <c r="B6" s="175">
        <v>2013</v>
      </c>
      <c r="C6" s="7"/>
      <c r="D6" s="8"/>
      <c r="E6" s="175">
        <v>2014</v>
      </c>
      <c r="F6" s="7"/>
      <c r="G6" s="41"/>
      <c r="H6" s="41"/>
      <c r="I6" s="175">
        <v>2014</v>
      </c>
      <c r="J6" s="7"/>
    </row>
    <row r="7" spans="1:19" ht="21" customHeight="1">
      <c r="A7" s="10"/>
      <c r="B7" s="202" t="s">
        <v>322</v>
      </c>
      <c r="C7" s="202" t="s">
        <v>353</v>
      </c>
      <c r="D7" s="179"/>
      <c r="E7" s="202" t="s">
        <v>322</v>
      </c>
      <c r="F7" s="202" t="s">
        <v>353</v>
      </c>
      <c r="G7" s="179"/>
      <c r="H7" s="179"/>
      <c r="I7" s="202" t="s">
        <v>322</v>
      </c>
      <c r="J7" s="202" t="s">
        <v>353</v>
      </c>
    </row>
    <row r="8" spans="1:19" ht="14.1" customHeight="1">
      <c r="A8" s="189"/>
      <c r="C8" s="52"/>
      <c r="F8" s="52"/>
      <c r="G8" s="52"/>
      <c r="H8" s="14"/>
      <c r="J8" s="52"/>
    </row>
    <row r="9" spans="1:19" ht="14.1" customHeight="1">
      <c r="A9" s="187" t="s">
        <v>315</v>
      </c>
      <c r="C9" s="52"/>
      <c r="F9" s="52"/>
      <c r="G9" s="52"/>
      <c r="H9" s="14"/>
      <c r="J9" s="52"/>
    </row>
    <row r="10" spans="1:19" ht="8.1" customHeight="1">
      <c r="A10" s="189"/>
      <c r="C10" s="52"/>
      <c r="F10" s="52"/>
      <c r="G10" s="52"/>
      <c r="H10" s="14"/>
      <c r="J10" s="52"/>
    </row>
    <row r="11" spans="1:19" ht="14.1" customHeight="1">
      <c r="A11" s="189" t="s">
        <v>314</v>
      </c>
      <c r="B11" s="46">
        <v>3668.500098999998</v>
      </c>
      <c r="C11" s="46">
        <v>100.895272881</v>
      </c>
      <c r="D11" s="46"/>
      <c r="E11" s="46">
        <v>4398.3589539999994</v>
      </c>
      <c r="F11" s="46">
        <v>99</v>
      </c>
      <c r="G11" s="46"/>
      <c r="H11" s="46"/>
      <c r="I11" s="46">
        <v>851029.67652299919</v>
      </c>
      <c r="J11" s="46">
        <v>36553.87910495494</v>
      </c>
      <c r="K11" s="200"/>
      <c r="L11" s="200"/>
      <c r="O11" s="200"/>
      <c r="P11" s="200"/>
      <c r="Q11" s="200"/>
      <c r="R11" s="200"/>
      <c r="S11" s="200"/>
    </row>
    <row r="12" spans="1:19" ht="8.1" customHeight="1">
      <c r="A12" s="115"/>
      <c r="B12" s="46"/>
      <c r="C12" s="46"/>
      <c r="D12" s="46"/>
      <c r="E12" s="46"/>
      <c r="F12" s="46"/>
      <c r="G12" s="46"/>
      <c r="H12" s="46"/>
      <c r="I12" s="46"/>
      <c r="J12" s="46"/>
    </row>
    <row r="13" spans="1:19" ht="14.1" customHeight="1">
      <c r="A13" s="115" t="s">
        <v>313</v>
      </c>
      <c r="B13" s="46"/>
      <c r="C13" s="46"/>
      <c r="D13" s="46"/>
      <c r="E13" s="46"/>
      <c r="F13" s="46"/>
      <c r="G13" s="46"/>
      <c r="H13" s="46"/>
      <c r="I13" s="46"/>
      <c r="J13" s="46"/>
    </row>
    <row r="14" spans="1:19" ht="14.1" customHeight="1">
      <c r="A14" s="24" t="s">
        <v>321</v>
      </c>
      <c r="B14" s="46">
        <v>5255.8373880000054</v>
      </c>
      <c r="C14" s="46">
        <v>1137.6552161320003</v>
      </c>
      <c r="D14" s="46"/>
      <c r="E14" s="46">
        <v>5165.1919450000023</v>
      </c>
      <c r="F14" s="46">
        <v>1088.6442832720008</v>
      </c>
      <c r="G14" s="46"/>
      <c r="H14" s="46"/>
      <c r="I14" s="46">
        <v>265780.2186129996</v>
      </c>
      <c r="J14" s="46">
        <v>91633.862522673939</v>
      </c>
    </row>
    <row r="15" spans="1:19" ht="14.1" customHeight="1">
      <c r="A15" s="23" t="s">
        <v>320</v>
      </c>
      <c r="B15" s="46">
        <v>5443.6195020000077</v>
      </c>
      <c r="C15" s="46">
        <v>1380.608461768001</v>
      </c>
      <c r="D15" s="46"/>
      <c r="E15" s="46">
        <v>5745.4496199999985</v>
      </c>
      <c r="F15" s="46">
        <v>1280.6828864080007</v>
      </c>
      <c r="G15" s="46"/>
      <c r="H15" s="46"/>
      <c r="I15" s="46">
        <v>265780.21861299954</v>
      </c>
      <c r="J15" s="46">
        <v>91633.862522673924</v>
      </c>
    </row>
    <row r="16" spans="1:19" ht="9.9499999999999993" customHeight="1">
      <c r="A16" s="189"/>
      <c r="B16" s="46"/>
      <c r="C16" s="46"/>
      <c r="D16" s="46"/>
      <c r="E16" s="46"/>
      <c r="F16" s="46"/>
      <c r="G16" s="46"/>
      <c r="H16" s="46"/>
      <c r="I16" s="46"/>
      <c r="J16" s="46"/>
    </row>
    <row r="17" spans="1:10" ht="9.9499999999999993" customHeight="1">
      <c r="A17" s="189"/>
      <c r="B17" s="46"/>
      <c r="C17" s="46"/>
      <c r="D17" s="46"/>
      <c r="E17" s="46"/>
      <c r="F17" s="46"/>
      <c r="G17" s="46"/>
      <c r="H17" s="46"/>
      <c r="I17" s="46"/>
      <c r="J17" s="46"/>
    </row>
    <row r="18" spans="1:10" ht="14.1" customHeight="1">
      <c r="A18" s="187" t="s">
        <v>310</v>
      </c>
      <c r="B18" s="46"/>
      <c r="C18" s="46"/>
      <c r="D18" s="46"/>
      <c r="E18" s="46"/>
      <c r="F18" s="46"/>
      <c r="G18" s="46"/>
      <c r="H18" s="46"/>
      <c r="I18" s="46"/>
      <c r="J18" s="46"/>
    </row>
    <row r="19" spans="1:10" ht="14.1" customHeight="1">
      <c r="A19" s="189" t="s">
        <v>309</v>
      </c>
      <c r="B19" s="46">
        <v>298.53899100000001</v>
      </c>
      <c r="C19" s="46">
        <v>251.43924333199996</v>
      </c>
      <c r="D19" s="46"/>
      <c r="E19" s="46">
        <v>141.677907</v>
      </c>
      <c r="F19" s="46">
        <v>135.72430908499999</v>
      </c>
      <c r="G19" s="46"/>
      <c r="H19" s="46"/>
      <c r="I19" s="46">
        <v>25884.256290000008</v>
      </c>
      <c r="J19" s="46">
        <v>25201.458422289994</v>
      </c>
    </row>
    <row r="20" spans="1:10" ht="14.1" customHeight="1">
      <c r="A20" s="189" t="s">
        <v>308</v>
      </c>
      <c r="B20" s="46">
        <v>264.71908299999996</v>
      </c>
      <c r="C20" s="46">
        <v>272.34280861300005</v>
      </c>
      <c r="D20" s="46"/>
      <c r="E20" s="46">
        <v>183.657691</v>
      </c>
      <c r="F20" s="46">
        <v>146.67742854500003</v>
      </c>
      <c r="G20" s="46"/>
      <c r="H20" s="46"/>
      <c r="I20" s="46">
        <v>33551.504962000014</v>
      </c>
      <c r="J20" s="46">
        <v>36553.763477519009</v>
      </c>
    </row>
    <row r="21" spans="1:10" ht="14.1" customHeight="1">
      <c r="A21" s="26"/>
      <c r="B21" s="26"/>
      <c r="C21" s="26"/>
      <c r="D21" s="26"/>
      <c r="E21" s="26"/>
      <c r="F21" s="27"/>
      <c r="G21" s="27"/>
      <c r="H21" s="27"/>
      <c r="I21" s="29"/>
      <c r="J21" s="29"/>
    </row>
    <row r="22" spans="1:10" ht="14.1" customHeight="1">
      <c r="A22" s="31" t="s">
        <v>307</v>
      </c>
    </row>
    <row r="23" spans="1:10" ht="14.1" customHeight="1">
      <c r="A23" s="177" t="s">
        <v>319</v>
      </c>
    </row>
    <row r="24" spans="1:10" ht="15.95" customHeight="1">
      <c r="A24" s="177"/>
    </row>
    <row r="25" spans="1:10" ht="15.95" customHeight="1">
      <c r="A25" s="177"/>
    </row>
    <row r="26" spans="1:10" ht="15.95" customHeight="1">
      <c r="A26" s="3"/>
      <c r="B26" s="3"/>
      <c r="C26" s="3"/>
      <c r="D26" s="3"/>
      <c r="G26" s="3"/>
      <c r="H26" s="3"/>
    </row>
  </sheetData>
  <hyperlinks>
    <hyperlink ref="M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Normal="100" workbookViewId="0"/>
  </sheetViews>
  <sheetFormatPr baseColWidth="10" defaultRowHeight="12.75"/>
  <cols>
    <col min="1" max="1" width="40.7109375" style="9" customWidth="1"/>
    <col min="2" max="6" width="10.28515625" style="9" customWidth="1"/>
    <col min="7" max="16384" width="11.42578125" style="9"/>
  </cols>
  <sheetData>
    <row r="1" spans="1:19" ht="13.5" thickBot="1">
      <c r="A1" s="1" t="s">
        <v>194</v>
      </c>
      <c r="B1" s="2"/>
      <c r="C1" s="2"/>
      <c r="D1" s="2"/>
      <c r="E1" s="2"/>
      <c r="F1" s="2"/>
      <c r="G1" s="3"/>
      <c r="H1" s="3"/>
    </row>
    <row r="2" spans="1:19" ht="14.25">
      <c r="H2" s="263" t="s">
        <v>470</v>
      </c>
    </row>
    <row r="3" spans="1:19" ht="14.1" customHeight="1">
      <c r="A3" s="67" t="s">
        <v>368</v>
      </c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>
      <c r="A5" s="39" t="s">
        <v>398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1" customHeight="1">
      <c r="A7" s="40" t="s">
        <v>33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9.9499999999999993" customHeight="1">
      <c r="A8" s="6"/>
      <c r="B8" s="13"/>
      <c r="C8" s="13"/>
      <c r="D8" s="13"/>
      <c r="E8" s="13"/>
      <c r="F8" s="1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0.5" customHeight="1">
      <c r="A9" s="7"/>
      <c r="B9" s="164" t="s">
        <v>169</v>
      </c>
      <c r="C9" s="164" t="s">
        <v>170</v>
      </c>
      <c r="D9" s="164" t="s">
        <v>171</v>
      </c>
      <c r="E9" s="164" t="s">
        <v>172</v>
      </c>
      <c r="F9" s="165" t="s">
        <v>173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s="34" customFormat="1" ht="10.5" customHeight="1">
      <c r="A10" s="41"/>
      <c r="B10" s="42" t="s">
        <v>174</v>
      </c>
      <c r="C10" s="42" t="s">
        <v>175</v>
      </c>
      <c r="D10" s="42" t="s">
        <v>176</v>
      </c>
      <c r="E10" s="42" t="s">
        <v>177</v>
      </c>
      <c r="F10" s="166" t="s">
        <v>178</v>
      </c>
      <c r="H10" s="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0.5" customHeight="1">
      <c r="A11" s="10"/>
      <c r="B11" s="167"/>
      <c r="C11" s="167"/>
      <c r="D11" s="167"/>
      <c r="E11" s="167"/>
      <c r="F11" s="167" t="s">
        <v>179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>
      <c r="A12" s="13"/>
      <c r="B12" s="14"/>
      <c r="C12" s="14"/>
      <c r="D12" s="3"/>
      <c r="E12" s="14"/>
      <c r="F12" s="1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>
      <c r="A13" s="43" t="s">
        <v>13</v>
      </c>
      <c r="B13" s="15">
        <v>6126</v>
      </c>
      <c r="C13" s="15">
        <v>18197</v>
      </c>
      <c r="D13" s="15">
        <v>3195534</v>
      </c>
      <c r="E13" s="15">
        <v>263673</v>
      </c>
      <c r="F13" s="15">
        <v>61422</v>
      </c>
      <c r="H13" s="15"/>
      <c r="I13" s="19"/>
      <c r="J13" s="3"/>
      <c r="K13" s="19"/>
      <c r="L13" s="3"/>
      <c r="M13" s="3"/>
      <c r="N13" s="3"/>
      <c r="O13" s="3"/>
      <c r="P13" s="3"/>
      <c r="Q13" s="3"/>
      <c r="R13" s="3"/>
      <c r="S13" s="3"/>
    </row>
    <row r="14" spans="1:19" ht="14.1" customHeight="1">
      <c r="A14" s="44" t="s">
        <v>64</v>
      </c>
      <c r="B14" s="15">
        <v>486</v>
      </c>
      <c r="C14" s="15">
        <v>1889</v>
      </c>
      <c r="D14" s="15">
        <v>254687</v>
      </c>
      <c r="E14" s="15">
        <v>33442</v>
      </c>
      <c r="F14" s="15">
        <v>7714</v>
      </c>
      <c r="L14" s="3"/>
      <c r="M14" s="3"/>
      <c r="N14" s="3"/>
      <c r="O14" s="3"/>
      <c r="P14" s="3"/>
      <c r="Q14" s="3"/>
      <c r="R14" s="3"/>
      <c r="S14" s="3"/>
    </row>
    <row r="15" spans="1:19" ht="14.1" customHeight="1">
      <c r="A15" s="45" t="s">
        <v>129</v>
      </c>
      <c r="B15" s="15"/>
      <c r="C15" s="15"/>
      <c r="D15" s="15"/>
      <c r="E15" s="15"/>
      <c r="F15" s="15"/>
      <c r="L15" s="3"/>
      <c r="M15" s="3"/>
      <c r="N15" s="3"/>
      <c r="O15" s="3"/>
      <c r="P15" s="3"/>
      <c r="Q15" s="3"/>
      <c r="R15" s="3"/>
      <c r="S15" s="3"/>
    </row>
    <row r="16" spans="1:19" ht="12" customHeight="1">
      <c r="A16" s="45" t="s">
        <v>119</v>
      </c>
      <c r="B16" s="15">
        <v>1762</v>
      </c>
      <c r="C16" s="15">
        <v>6167</v>
      </c>
      <c r="D16" s="15">
        <v>1643236</v>
      </c>
      <c r="E16" s="15">
        <v>114203</v>
      </c>
      <c r="F16" s="15">
        <v>34064</v>
      </c>
      <c r="I16" s="137"/>
      <c r="L16" s="3"/>
      <c r="M16" s="3"/>
      <c r="N16" s="3"/>
      <c r="O16" s="3"/>
      <c r="P16" s="3"/>
      <c r="Q16" s="3"/>
      <c r="R16" s="3"/>
      <c r="S16" s="3"/>
    </row>
    <row r="17" spans="1:19" ht="14.1" customHeight="1">
      <c r="A17" s="45" t="s">
        <v>66</v>
      </c>
      <c r="B17" s="15">
        <v>3878</v>
      </c>
      <c r="C17" s="15">
        <v>10141</v>
      </c>
      <c r="D17" s="15">
        <v>1297612</v>
      </c>
      <c r="E17" s="15">
        <v>116028</v>
      </c>
      <c r="F17" s="15">
        <v>19644</v>
      </c>
      <c r="I17" s="137"/>
      <c r="L17" s="3"/>
      <c r="M17" s="3"/>
      <c r="N17" s="3"/>
      <c r="O17" s="3"/>
      <c r="P17" s="3"/>
      <c r="Q17" s="3"/>
      <c r="R17" s="3"/>
      <c r="S17" s="3"/>
    </row>
    <row r="18" spans="1:19" ht="14.1" customHeight="1">
      <c r="A18" s="45"/>
      <c r="B18" s="15"/>
      <c r="C18" s="15"/>
      <c r="D18" s="15"/>
      <c r="E18" s="15"/>
      <c r="F18" s="15"/>
      <c r="H18" s="15"/>
      <c r="I18" s="19"/>
      <c r="J18" s="3"/>
      <c r="K18" s="19"/>
      <c r="L18" s="3"/>
      <c r="M18" s="3"/>
      <c r="N18" s="3"/>
      <c r="O18" s="3"/>
      <c r="P18" s="3"/>
      <c r="Q18" s="3"/>
      <c r="R18" s="3"/>
      <c r="S18" s="3"/>
    </row>
    <row r="19" spans="1:19" ht="14.1" customHeight="1">
      <c r="A19" s="47" t="s">
        <v>14</v>
      </c>
      <c r="B19" s="15">
        <v>863161</v>
      </c>
      <c r="C19" s="15">
        <v>2945761</v>
      </c>
      <c r="D19" s="15">
        <v>619685550</v>
      </c>
      <c r="E19" s="15">
        <v>46846590</v>
      </c>
      <c r="F19" s="15">
        <v>8412799</v>
      </c>
      <c r="H19" s="15"/>
      <c r="I19" s="105"/>
      <c r="J19" s="3"/>
      <c r="K19" s="19"/>
      <c r="L19" s="3"/>
      <c r="M19" s="3"/>
      <c r="N19" s="3"/>
      <c r="O19" s="3"/>
      <c r="P19" s="3"/>
      <c r="Q19" s="3"/>
      <c r="R19" s="3"/>
      <c r="S19" s="3"/>
    </row>
    <row r="20" spans="1:19" ht="14.1" customHeight="1">
      <c r="A20" s="44" t="s">
        <v>64</v>
      </c>
      <c r="B20" s="15">
        <v>75967</v>
      </c>
      <c r="C20" s="15">
        <v>280166</v>
      </c>
      <c r="D20" s="15">
        <v>54182358</v>
      </c>
      <c r="E20" s="15">
        <v>4950623</v>
      </c>
      <c r="F20" s="15">
        <v>1067437</v>
      </c>
      <c r="I20" s="105"/>
      <c r="J20" s="3"/>
      <c r="K20" s="19"/>
      <c r="L20" s="3"/>
      <c r="M20" s="3"/>
      <c r="N20" s="3"/>
      <c r="O20" s="3"/>
      <c r="P20" s="3"/>
      <c r="Q20" s="3"/>
      <c r="R20" s="3"/>
      <c r="S20" s="3"/>
    </row>
    <row r="21" spans="1:19" ht="14.1" customHeight="1">
      <c r="A21" s="45" t="s">
        <v>65</v>
      </c>
      <c r="B21" s="15"/>
      <c r="C21" s="15"/>
      <c r="D21" s="15"/>
      <c r="E21" s="15"/>
      <c r="F21" s="15"/>
      <c r="H21" s="15"/>
      <c r="I21" s="105"/>
      <c r="J21" s="3"/>
      <c r="K21" s="19"/>
      <c r="L21" s="3"/>
      <c r="M21" s="3"/>
      <c r="N21" s="3"/>
      <c r="O21" s="3"/>
      <c r="P21" s="3"/>
      <c r="Q21" s="3"/>
      <c r="R21" s="3"/>
      <c r="S21" s="3"/>
    </row>
    <row r="22" spans="1:19" ht="12" customHeight="1">
      <c r="A22" s="45" t="s">
        <v>119</v>
      </c>
      <c r="B22" s="15">
        <v>230066</v>
      </c>
      <c r="C22" s="15">
        <v>1003493</v>
      </c>
      <c r="D22" s="15">
        <v>360571139</v>
      </c>
      <c r="E22" s="15">
        <v>22255450</v>
      </c>
      <c r="F22" s="15">
        <v>3853553</v>
      </c>
      <c r="H22" s="15"/>
      <c r="I22" s="105"/>
      <c r="J22" s="3"/>
      <c r="K22" s="19"/>
      <c r="L22" s="3"/>
      <c r="M22" s="3"/>
      <c r="N22" s="3"/>
      <c r="O22" s="3"/>
      <c r="P22" s="3"/>
      <c r="Q22" s="3"/>
      <c r="R22" s="3"/>
      <c r="S22" s="3"/>
    </row>
    <row r="23" spans="1:19" ht="14.1" customHeight="1">
      <c r="A23" s="45" t="s">
        <v>67</v>
      </c>
      <c r="B23" s="15">
        <v>557129</v>
      </c>
      <c r="C23" s="15">
        <v>1662102</v>
      </c>
      <c r="D23" s="15">
        <v>204932053</v>
      </c>
      <c r="E23" s="15">
        <v>19640518</v>
      </c>
      <c r="F23" s="15">
        <v>3491810</v>
      </c>
      <c r="H23" s="15"/>
      <c r="I23" s="105"/>
      <c r="J23" s="3"/>
      <c r="K23" s="19"/>
      <c r="L23" s="3"/>
      <c r="M23" s="3"/>
      <c r="N23" s="3"/>
      <c r="O23" s="3"/>
      <c r="P23" s="3"/>
      <c r="Q23" s="3"/>
      <c r="R23" s="3"/>
      <c r="S23" s="3"/>
    </row>
    <row r="24" spans="1:19" ht="14.1" customHeight="1">
      <c r="A24" s="48"/>
      <c r="B24" s="14"/>
      <c r="C24" s="49"/>
      <c r="D24" s="14"/>
      <c r="E24" s="15"/>
      <c r="F24" s="1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4.1" customHeight="1">
      <c r="A25" s="31" t="s">
        <v>45</v>
      </c>
      <c r="B25" s="32"/>
      <c r="C25" s="32"/>
      <c r="D25" s="32"/>
      <c r="E25" s="32"/>
      <c r="F25" s="33"/>
      <c r="G25" s="50"/>
      <c r="K25" s="3"/>
      <c r="L25" s="3"/>
      <c r="M25" s="3"/>
      <c r="N25" s="3"/>
      <c r="O25" s="3"/>
      <c r="P25" s="3"/>
      <c r="Q25" s="3"/>
      <c r="R25" s="3"/>
      <c r="S25" s="3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Normal="100" zoomScaleSheetLayoutView="100" workbookViewId="0"/>
  </sheetViews>
  <sheetFormatPr baseColWidth="10" defaultRowHeight="12.75"/>
  <cols>
    <col min="1" max="1" width="29" style="9" customWidth="1"/>
    <col min="2" max="4" width="8.7109375" style="9" customWidth="1"/>
    <col min="5" max="5" width="2.7109375" style="9" customWidth="1"/>
    <col min="6" max="7" width="8.7109375" style="9" customWidth="1"/>
    <col min="8" max="8" width="4.140625" style="9" customWidth="1"/>
    <col min="9" max="9" width="12.7109375" style="9" customWidth="1"/>
    <col min="10" max="10" width="11.42578125" style="9"/>
    <col min="11" max="11" width="11.85546875" style="9" customWidth="1"/>
    <col min="12" max="13" width="8.85546875" style="9" customWidth="1"/>
    <col min="14" max="16384" width="11.42578125" style="9"/>
  </cols>
  <sheetData>
    <row r="1" spans="1:16" ht="14.1" customHeight="1">
      <c r="A1" s="102" t="s">
        <v>449</v>
      </c>
      <c r="B1" s="102"/>
      <c r="C1" s="102"/>
      <c r="D1" s="102"/>
      <c r="E1" s="102"/>
      <c r="F1" s="102"/>
      <c r="G1" s="3"/>
      <c r="H1" s="3"/>
      <c r="I1" s="3"/>
    </row>
    <row r="2" spans="1:16" ht="14.1" customHeight="1">
      <c r="A2" s="102" t="s">
        <v>400</v>
      </c>
      <c r="B2" s="102"/>
      <c r="C2" s="102"/>
      <c r="D2" s="102"/>
      <c r="E2" s="102"/>
      <c r="F2" s="102"/>
      <c r="G2" s="3"/>
      <c r="H2" s="3"/>
      <c r="I2" s="3"/>
      <c r="L2" s="263" t="s">
        <v>470</v>
      </c>
    </row>
    <row r="3" spans="1:16" ht="14.1" customHeight="1">
      <c r="A3" s="102"/>
      <c r="B3" s="102"/>
      <c r="C3" s="102"/>
      <c r="D3" s="102"/>
      <c r="E3" s="102"/>
      <c r="F3" s="102"/>
      <c r="G3" s="3"/>
      <c r="H3" s="3"/>
      <c r="I3" s="3"/>
    </row>
    <row r="4" spans="1:16" ht="14.1" customHeight="1">
      <c r="A4" s="7"/>
      <c r="B4" s="175" t="s">
        <v>13</v>
      </c>
      <c r="C4" s="175"/>
      <c r="D4" s="8"/>
      <c r="E4" s="8"/>
      <c r="F4" s="8"/>
      <c r="G4" s="7"/>
      <c r="H4" s="7"/>
      <c r="I4" s="175" t="s">
        <v>14</v>
      </c>
    </row>
    <row r="5" spans="1:16" ht="14.1" customHeight="1">
      <c r="A5" s="41"/>
      <c r="B5" s="164" t="s">
        <v>337</v>
      </c>
      <c r="C5" s="164" t="s">
        <v>339</v>
      </c>
      <c r="D5" s="164" t="s">
        <v>339</v>
      </c>
      <c r="E5" s="8"/>
      <c r="F5" s="275" t="s">
        <v>338</v>
      </c>
      <c r="G5" s="275"/>
      <c r="H5" s="41"/>
      <c r="I5" s="164" t="s">
        <v>337</v>
      </c>
    </row>
    <row r="6" spans="1:16" ht="14.1" customHeight="1">
      <c r="A6" s="10"/>
      <c r="B6" s="179" t="s">
        <v>334</v>
      </c>
      <c r="C6" s="179" t="s">
        <v>336</v>
      </c>
      <c r="D6" s="179" t="s">
        <v>335</v>
      </c>
      <c r="E6" s="179"/>
      <c r="F6" s="202" t="s">
        <v>308</v>
      </c>
      <c r="G6" s="202" t="s">
        <v>309</v>
      </c>
      <c r="H6" s="179"/>
      <c r="I6" s="179" t="s">
        <v>334</v>
      </c>
    </row>
    <row r="7" spans="1:16" ht="14.1" customHeight="1">
      <c r="A7" s="45"/>
      <c r="B7" s="45"/>
      <c r="C7" s="45"/>
      <c r="D7" s="45"/>
      <c r="E7" s="45"/>
      <c r="F7" s="45"/>
      <c r="G7" s="15"/>
      <c r="H7" s="15"/>
      <c r="I7" s="15"/>
    </row>
    <row r="8" spans="1:16" ht="14.1" customHeight="1">
      <c r="A8" s="189"/>
      <c r="B8" s="52"/>
      <c r="C8" s="52"/>
      <c r="D8" s="52"/>
      <c r="E8" s="52"/>
      <c r="F8" s="52"/>
      <c r="G8" s="52"/>
      <c r="H8" s="52"/>
      <c r="I8" s="52"/>
    </row>
    <row r="9" spans="1:16" ht="14.1" customHeight="1">
      <c r="A9" s="187" t="s">
        <v>211</v>
      </c>
      <c r="B9" s="52">
        <v>2142472.6730000009</v>
      </c>
      <c r="C9" s="52">
        <v>372776.06099999993</v>
      </c>
      <c r="D9" s="52">
        <v>456812.68500000017</v>
      </c>
      <c r="E9" s="52"/>
      <c r="F9" s="52">
        <v>651452.17799999996</v>
      </c>
      <c r="G9" s="52">
        <v>661431.74899999984</v>
      </c>
      <c r="H9" s="52"/>
      <c r="I9" s="52">
        <v>162427962</v>
      </c>
      <c r="J9" s="52"/>
      <c r="K9" s="52"/>
      <c r="L9" s="61"/>
    </row>
    <row r="10" spans="1:16" ht="14.1" customHeight="1">
      <c r="A10" s="189"/>
      <c r="H10" s="52"/>
      <c r="J10" s="52"/>
    </row>
    <row r="11" spans="1:16" ht="14.1" customHeight="1">
      <c r="A11" s="189" t="s">
        <v>333</v>
      </c>
      <c r="B11" s="52">
        <v>110964.001</v>
      </c>
      <c r="C11" s="52" t="s">
        <v>63</v>
      </c>
      <c r="D11" s="52">
        <v>19458.456999999999</v>
      </c>
      <c r="F11" s="52">
        <v>53083.032000000007</v>
      </c>
      <c r="G11" s="52">
        <v>38422.512000000002</v>
      </c>
      <c r="H11" s="61"/>
      <c r="I11" s="15">
        <v>9739148.730999995</v>
      </c>
      <c r="J11" s="206"/>
      <c r="K11" s="213"/>
      <c r="L11" s="205"/>
      <c r="M11" s="205"/>
      <c r="N11" s="205"/>
      <c r="O11" s="205"/>
      <c r="P11" s="205"/>
    </row>
    <row r="12" spans="1:16" ht="14.1" customHeight="1">
      <c r="A12" s="115" t="s">
        <v>332</v>
      </c>
      <c r="B12" s="52">
        <v>216133.28200000012</v>
      </c>
      <c r="C12" s="52">
        <v>500.98700000000002</v>
      </c>
      <c r="D12" s="52">
        <v>19107.573999999997</v>
      </c>
      <c r="F12" s="52">
        <v>106183.33800000003</v>
      </c>
      <c r="G12" s="52">
        <v>90341.383000000089</v>
      </c>
      <c r="H12" s="61"/>
      <c r="I12" s="15">
        <v>16192492.750999957</v>
      </c>
      <c r="J12" s="204"/>
      <c r="K12" s="213"/>
      <c r="L12" s="203"/>
      <c r="M12" s="203"/>
      <c r="N12" s="203"/>
      <c r="O12" s="203"/>
      <c r="P12" s="203"/>
    </row>
    <row r="13" spans="1:16" ht="14.1" customHeight="1">
      <c r="A13" s="115" t="s">
        <v>331</v>
      </c>
      <c r="B13" s="52">
        <v>521.20500000000004</v>
      </c>
      <c r="C13" s="52" t="s">
        <v>63</v>
      </c>
      <c r="D13" s="52" t="s">
        <v>63</v>
      </c>
      <c r="F13" s="52" t="s">
        <v>63</v>
      </c>
      <c r="G13" s="52">
        <v>521.20500000000004</v>
      </c>
      <c r="H13" s="61"/>
      <c r="I13" s="15">
        <v>624869.60000000009</v>
      </c>
      <c r="J13" s="204"/>
      <c r="K13" s="213"/>
      <c r="L13" s="203"/>
      <c r="M13" s="203"/>
      <c r="N13" s="203"/>
      <c r="O13" s="203"/>
      <c r="P13" s="203"/>
    </row>
    <row r="14" spans="1:16" ht="14.1" customHeight="1">
      <c r="A14" s="115" t="s">
        <v>330</v>
      </c>
      <c r="B14" s="191">
        <v>39607.297999999995</v>
      </c>
      <c r="C14" s="52" t="s">
        <v>63</v>
      </c>
      <c r="D14" s="191">
        <v>9349.628999999999</v>
      </c>
      <c r="F14" s="191">
        <v>14726.742999999995</v>
      </c>
      <c r="G14" s="191">
        <v>15530.926000000001</v>
      </c>
      <c r="H14" s="61"/>
      <c r="I14" s="15">
        <v>3715601.088999995</v>
      </c>
      <c r="J14" s="204"/>
      <c r="K14" s="213"/>
      <c r="L14" s="203"/>
      <c r="M14" s="203"/>
      <c r="N14" s="203"/>
      <c r="O14" s="203"/>
      <c r="P14" s="203"/>
    </row>
    <row r="15" spans="1:16" ht="14.1" customHeight="1">
      <c r="A15" s="115" t="s">
        <v>329</v>
      </c>
      <c r="B15" s="52">
        <v>9080.768</v>
      </c>
      <c r="C15" s="52">
        <v>348.06</v>
      </c>
      <c r="D15" s="52">
        <v>348.06</v>
      </c>
      <c r="F15" s="52">
        <v>5902.0019999999995</v>
      </c>
      <c r="G15" s="52">
        <v>2482.6459999999997</v>
      </c>
      <c r="H15" s="61"/>
      <c r="I15" s="15">
        <v>1892440.2210000004</v>
      </c>
      <c r="J15" s="204"/>
      <c r="K15" s="213"/>
      <c r="L15" s="203"/>
      <c r="M15" s="203"/>
      <c r="N15" s="203"/>
      <c r="O15" s="203"/>
      <c r="P15" s="203"/>
    </row>
    <row r="16" spans="1:16" ht="14.1" customHeight="1">
      <c r="A16" s="189" t="s">
        <v>328</v>
      </c>
      <c r="B16" s="52">
        <v>37246.302999999993</v>
      </c>
      <c r="C16" s="191">
        <v>7502.1779999999999</v>
      </c>
      <c r="D16" s="52">
        <v>840.58399999999995</v>
      </c>
      <c r="F16" s="52">
        <v>12659.990999999998</v>
      </c>
      <c r="G16" s="52">
        <v>16243.549999999996</v>
      </c>
      <c r="H16" s="61"/>
      <c r="I16" s="15">
        <v>2445721.0649999981</v>
      </c>
      <c r="J16" s="204"/>
      <c r="K16" s="213"/>
      <c r="L16" s="203"/>
      <c r="M16" s="203"/>
      <c r="N16" s="203"/>
      <c r="O16" s="203"/>
      <c r="P16" s="203"/>
    </row>
    <row r="17" spans="1:17" ht="27.95" customHeight="1">
      <c r="A17" s="248" t="s">
        <v>433</v>
      </c>
      <c r="B17" s="52">
        <v>279166.55199999997</v>
      </c>
      <c r="C17" s="52">
        <v>99516.790999999997</v>
      </c>
      <c r="D17" s="52">
        <v>76433.594000000012</v>
      </c>
      <c r="F17" s="52">
        <v>56957.271999999997</v>
      </c>
      <c r="G17" s="52">
        <v>46258.895000000019</v>
      </c>
      <c r="H17" s="61"/>
      <c r="I17" s="15">
        <v>24482188.658999957</v>
      </c>
      <c r="J17" s="204"/>
      <c r="K17" s="213"/>
      <c r="L17" s="203"/>
      <c r="M17" s="203"/>
      <c r="N17" s="203"/>
      <c r="O17" s="203"/>
      <c r="P17" s="203"/>
    </row>
    <row r="18" spans="1:17" ht="14.1" customHeight="1">
      <c r="A18" s="189" t="s">
        <v>326</v>
      </c>
      <c r="B18" s="52">
        <v>43700.281999999999</v>
      </c>
      <c r="C18" s="52">
        <v>13097.483000000002</v>
      </c>
      <c r="D18" s="52">
        <v>6379.8359999999993</v>
      </c>
      <c r="F18" s="52">
        <v>9695.137999999999</v>
      </c>
      <c r="G18" s="52">
        <v>14527.824999999999</v>
      </c>
      <c r="H18" s="61"/>
      <c r="I18" s="15">
        <v>1360409.4319999993</v>
      </c>
      <c r="J18" s="204"/>
      <c r="K18" s="213"/>
      <c r="L18" s="203"/>
      <c r="M18" s="203"/>
      <c r="N18" s="203"/>
      <c r="O18" s="203"/>
      <c r="P18" s="203"/>
    </row>
    <row r="19" spans="1:17" ht="14.1" customHeight="1">
      <c r="A19" s="189" t="s">
        <v>325</v>
      </c>
      <c r="B19" s="52">
        <v>22029.743999999999</v>
      </c>
      <c r="C19" s="52">
        <v>1665.4979999999998</v>
      </c>
      <c r="D19" s="52">
        <v>2517.1639999999998</v>
      </c>
      <c r="F19" s="52">
        <v>9644.0239999999994</v>
      </c>
      <c r="G19" s="52">
        <v>8203.0579999999991</v>
      </c>
      <c r="H19" s="61"/>
      <c r="I19" s="15">
        <v>3045569.4730000002</v>
      </c>
      <c r="J19"/>
      <c r="K19" s="213"/>
      <c r="L19"/>
      <c r="M19"/>
      <c r="N19"/>
      <c r="O19"/>
      <c r="P19"/>
      <c r="Q19"/>
    </row>
    <row r="20" spans="1:17" ht="14.1" customHeight="1">
      <c r="A20" s="189" t="s">
        <v>324</v>
      </c>
      <c r="B20" s="52">
        <v>490794.30900000001</v>
      </c>
      <c r="C20" s="52">
        <v>103902.28300000002</v>
      </c>
      <c r="D20" s="52">
        <v>81556.816000000006</v>
      </c>
      <c r="F20" s="52">
        <v>154760.38399999999</v>
      </c>
      <c r="G20" s="52">
        <v>150574.82600000003</v>
      </c>
      <c r="H20" s="61"/>
      <c r="I20" s="15">
        <v>27084878.949000094</v>
      </c>
      <c r="J20"/>
      <c r="K20" s="213"/>
      <c r="L20"/>
      <c r="M20"/>
      <c r="N20"/>
      <c r="O20"/>
      <c r="P20"/>
      <c r="Q20"/>
    </row>
    <row r="21" spans="1:17">
      <c r="A21" s="189" t="s">
        <v>323</v>
      </c>
      <c r="B21" s="52">
        <v>893228.929</v>
      </c>
      <c r="C21" s="52">
        <v>146242.78099999996</v>
      </c>
      <c r="D21" s="52">
        <v>240820.97100000017</v>
      </c>
      <c r="F21" s="52">
        <v>227840.25400000013</v>
      </c>
      <c r="G21" s="52">
        <v>278324.92299999984</v>
      </c>
      <c r="H21" s="61"/>
      <c r="I21" s="15">
        <v>71844642.390000135</v>
      </c>
      <c r="J21"/>
      <c r="K21" s="213"/>
      <c r="L21"/>
      <c r="M21"/>
      <c r="N21"/>
      <c r="O21"/>
      <c r="P21"/>
      <c r="Q21"/>
    </row>
    <row r="22" spans="1:17">
      <c r="A22" s="115"/>
      <c r="B22" s="52"/>
      <c r="C22" s="52"/>
      <c r="D22" s="52"/>
      <c r="E22" s="52"/>
      <c r="F22" s="52"/>
      <c r="G22" s="52"/>
      <c r="H22" s="52"/>
      <c r="I22" s="14"/>
    </row>
    <row r="23" spans="1:17">
      <c r="A23" s="31" t="s">
        <v>307</v>
      </c>
      <c r="B23" s="31"/>
      <c r="C23" s="31"/>
      <c r="D23" s="31"/>
      <c r="E23" s="31"/>
      <c r="F23" s="31"/>
      <c r="G23" s="31"/>
      <c r="H23" s="31"/>
      <c r="I23" s="31"/>
    </row>
    <row r="25" spans="1:17">
      <c r="B25" s="245"/>
      <c r="C25" s="109"/>
      <c r="D25" s="109"/>
      <c r="E25" s="109"/>
      <c r="F25" s="109"/>
      <c r="G25" s="109"/>
      <c r="H25" s="109"/>
      <c r="I25" s="109"/>
    </row>
    <row r="26" spans="1:17">
      <c r="B26" s="109"/>
      <c r="C26" s="109"/>
      <c r="D26" s="109"/>
      <c r="E26" s="109"/>
      <c r="F26" s="109"/>
      <c r="G26" s="109"/>
    </row>
    <row r="28" spans="1:17">
      <c r="B28" s="137"/>
    </row>
  </sheetData>
  <mergeCells count="1">
    <mergeCell ref="F5:G5"/>
  </mergeCells>
  <hyperlinks>
    <hyperlink ref="L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zoomScaleNormal="100" workbookViewId="0"/>
  </sheetViews>
  <sheetFormatPr baseColWidth="10" defaultRowHeight="12.75"/>
  <cols>
    <col min="1" max="1" width="29" style="9" customWidth="1"/>
    <col min="2" max="4" width="8.7109375" style="9" customWidth="1"/>
    <col min="5" max="5" width="2.7109375" style="9" customWidth="1"/>
    <col min="6" max="7" width="8.7109375" style="9" customWidth="1"/>
    <col min="8" max="8" width="4.140625" style="9" customWidth="1"/>
    <col min="9" max="9" width="12.7109375" style="9" customWidth="1"/>
    <col min="10" max="10" width="11.42578125" style="9"/>
    <col min="11" max="11" width="16.28515625" style="9" customWidth="1"/>
    <col min="12" max="12" width="19" style="9" customWidth="1"/>
    <col min="13" max="16384" width="11.42578125" style="9"/>
  </cols>
  <sheetData>
    <row r="1" spans="1:12" ht="15.95" customHeight="1" thickBot="1">
      <c r="A1" s="1" t="s">
        <v>194</v>
      </c>
      <c r="B1" s="1"/>
      <c r="C1" s="1"/>
      <c r="D1" s="1"/>
      <c r="E1" s="1"/>
      <c r="F1" s="1"/>
      <c r="G1" s="2"/>
      <c r="H1" s="2"/>
      <c r="I1" s="2"/>
    </row>
    <row r="2" spans="1:12" ht="14.1" customHeight="1">
      <c r="A2" s="3"/>
      <c r="B2" s="3"/>
      <c r="C2" s="3"/>
      <c r="D2" s="3"/>
      <c r="E2" s="3"/>
      <c r="F2" s="3"/>
      <c r="G2" s="3"/>
      <c r="H2" s="3"/>
      <c r="L2" s="263" t="s">
        <v>470</v>
      </c>
    </row>
    <row r="3" spans="1:12" ht="14.1" customHeight="1">
      <c r="A3" s="102" t="s">
        <v>450</v>
      </c>
      <c r="B3" s="102"/>
      <c r="C3" s="102"/>
      <c r="D3" s="102"/>
      <c r="E3" s="102"/>
      <c r="F3" s="102"/>
      <c r="G3" s="3"/>
      <c r="H3" s="3"/>
    </row>
    <row r="4" spans="1:12" ht="14.1" customHeight="1">
      <c r="A4" s="102" t="s">
        <v>401</v>
      </c>
      <c r="B4" s="102"/>
      <c r="C4" s="102"/>
      <c r="D4" s="102"/>
      <c r="E4" s="102"/>
      <c r="F4" s="102"/>
      <c r="G4" s="3"/>
      <c r="H4" s="3"/>
    </row>
    <row r="5" spans="1:12" ht="14.1" customHeight="1">
      <c r="A5" s="102"/>
      <c r="B5" s="102"/>
      <c r="C5" s="102"/>
      <c r="D5" s="102"/>
      <c r="E5" s="102"/>
      <c r="F5" s="102"/>
      <c r="G5" s="3"/>
      <c r="H5" s="3"/>
    </row>
    <row r="6" spans="1:12" ht="14.1" customHeight="1">
      <c r="A6" s="176" t="s">
        <v>342</v>
      </c>
      <c r="B6" s="102"/>
      <c r="C6" s="102"/>
      <c r="D6" s="102"/>
      <c r="E6" s="102"/>
      <c r="F6" s="102"/>
      <c r="G6" s="3"/>
      <c r="H6" s="3"/>
    </row>
    <row r="7" spans="1:12" ht="9.9499999999999993" customHeight="1">
      <c r="A7" s="102"/>
      <c r="B7" s="102"/>
      <c r="C7" s="102"/>
      <c r="D7" s="102"/>
      <c r="E7" s="102"/>
      <c r="F7" s="102"/>
      <c r="G7" s="3"/>
      <c r="H7" s="3"/>
    </row>
    <row r="8" spans="1:12" ht="14.1" customHeight="1">
      <c r="A8" s="7"/>
      <c r="B8" s="175" t="s">
        <v>13</v>
      </c>
      <c r="C8" s="175"/>
      <c r="D8" s="8"/>
      <c r="E8" s="8"/>
      <c r="F8" s="8"/>
      <c r="G8" s="7"/>
      <c r="H8" s="7"/>
      <c r="I8" s="175" t="s">
        <v>14</v>
      </c>
    </row>
    <row r="9" spans="1:12" ht="14.1" customHeight="1">
      <c r="A9" s="41"/>
      <c r="B9" s="164" t="s">
        <v>337</v>
      </c>
      <c r="C9" s="164" t="s">
        <v>339</v>
      </c>
      <c r="D9" s="164" t="s">
        <v>339</v>
      </c>
      <c r="E9" s="164"/>
      <c r="F9" s="276" t="s">
        <v>338</v>
      </c>
      <c r="G9" s="276"/>
      <c r="H9" s="208"/>
      <c r="I9" s="164" t="s">
        <v>337</v>
      </c>
    </row>
    <row r="10" spans="1:12" ht="14.1" customHeight="1">
      <c r="A10" s="10"/>
      <c r="B10" s="179" t="s">
        <v>334</v>
      </c>
      <c r="C10" s="179" t="s">
        <v>340</v>
      </c>
      <c r="D10" s="179" t="s">
        <v>335</v>
      </c>
      <c r="E10" s="179"/>
      <c r="F10" s="202" t="s">
        <v>308</v>
      </c>
      <c r="G10" s="202" t="s">
        <v>309</v>
      </c>
      <c r="H10" s="207"/>
      <c r="I10" s="179" t="s">
        <v>334</v>
      </c>
    </row>
    <row r="11" spans="1:12" ht="14.1" customHeight="1">
      <c r="A11" s="189"/>
      <c r="G11" s="52"/>
      <c r="H11" s="52"/>
      <c r="I11" s="15"/>
    </row>
    <row r="12" spans="1:12" ht="14.1" customHeight="1">
      <c r="A12" s="187" t="s">
        <v>211</v>
      </c>
      <c r="B12" s="15">
        <v>15309</v>
      </c>
      <c r="C12" s="15">
        <v>1788</v>
      </c>
      <c r="D12" s="15">
        <v>2610</v>
      </c>
      <c r="E12" s="15"/>
      <c r="F12" s="15">
        <v>5745</v>
      </c>
      <c r="G12" s="15">
        <v>5165</v>
      </c>
      <c r="H12" s="15"/>
      <c r="I12" s="15">
        <v>1116810</v>
      </c>
    </row>
    <row r="13" spans="1:12" ht="14.1" customHeight="1">
      <c r="A13" s="189"/>
      <c r="E13" s="15"/>
      <c r="H13" s="15"/>
      <c r="I13" s="15"/>
    </row>
    <row r="14" spans="1:12" ht="14.1" customHeight="1">
      <c r="A14" s="189" t="s">
        <v>333</v>
      </c>
      <c r="B14" s="15">
        <v>1818</v>
      </c>
      <c r="C14" s="15"/>
      <c r="D14" s="15">
        <v>327</v>
      </c>
      <c r="E14" s="15"/>
      <c r="F14" s="15">
        <v>767</v>
      </c>
      <c r="G14" s="15">
        <v>724</v>
      </c>
      <c r="H14" s="15"/>
      <c r="I14" s="15">
        <v>130251.52981300002</v>
      </c>
      <c r="J14" s="109"/>
    </row>
    <row r="15" spans="1:12" ht="14.1" customHeight="1">
      <c r="A15" s="115" t="s">
        <v>332</v>
      </c>
      <c r="B15" s="15">
        <v>3153</v>
      </c>
      <c r="C15" s="52">
        <v>7</v>
      </c>
      <c r="D15" s="15">
        <v>239</v>
      </c>
      <c r="E15" s="15"/>
      <c r="F15" s="52">
        <v>1653</v>
      </c>
      <c r="G15" s="15">
        <v>1253</v>
      </c>
      <c r="H15" s="15"/>
      <c r="I15" s="15">
        <v>204360.12254800007</v>
      </c>
      <c r="J15" s="109"/>
    </row>
    <row r="16" spans="1:12" ht="14.1" customHeight="1">
      <c r="A16" s="115" t="s">
        <v>331</v>
      </c>
      <c r="B16" s="52" t="s">
        <v>63</v>
      </c>
      <c r="C16" s="52" t="s">
        <v>63</v>
      </c>
      <c r="D16" s="15">
        <v>0</v>
      </c>
      <c r="E16" s="15"/>
      <c r="F16" s="52" t="s">
        <v>63</v>
      </c>
      <c r="G16" s="52" t="s">
        <v>63</v>
      </c>
      <c r="H16" s="15"/>
      <c r="I16" s="15">
        <v>15525.082237999995</v>
      </c>
      <c r="J16" s="109"/>
    </row>
    <row r="17" spans="1:11" ht="14.1" customHeight="1">
      <c r="A17" s="115" t="s">
        <v>330</v>
      </c>
      <c r="B17" s="15">
        <v>588</v>
      </c>
      <c r="C17" s="15"/>
      <c r="D17" s="15">
        <v>42</v>
      </c>
      <c r="E17" s="15"/>
      <c r="F17" s="15">
        <v>296</v>
      </c>
      <c r="G17" s="15">
        <v>250</v>
      </c>
      <c r="H17" s="15"/>
      <c r="I17" s="15">
        <v>49423.57389900001</v>
      </c>
      <c r="J17" s="109"/>
    </row>
    <row r="18" spans="1:11" ht="14.1" customHeight="1">
      <c r="A18" s="115" t="s">
        <v>329</v>
      </c>
      <c r="B18" s="15">
        <v>198</v>
      </c>
      <c r="C18" s="15">
        <v>3</v>
      </c>
      <c r="D18" s="15">
        <v>3</v>
      </c>
      <c r="E18" s="15"/>
      <c r="F18" s="15">
        <v>138</v>
      </c>
      <c r="G18" s="15">
        <v>54</v>
      </c>
      <c r="H18" s="15"/>
      <c r="I18" s="15">
        <v>30925.945997000013</v>
      </c>
      <c r="J18" s="109"/>
    </row>
    <row r="19" spans="1:11" ht="14.1" customHeight="1">
      <c r="A19" s="189" t="s">
        <v>328</v>
      </c>
      <c r="B19" s="15">
        <v>428</v>
      </c>
      <c r="C19" s="15">
        <v>50</v>
      </c>
      <c r="D19" s="15">
        <v>7</v>
      </c>
      <c r="E19" s="15"/>
      <c r="F19" s="15">
        <v>118</v>
      </c>
      <c r="G19" s="15">
        <v>253</v>
      </c>
      <c r="H19" s="15"/>
      <c r="I19" s="15">
        <v>35847.924337000004</v>
      </c>
      <c r="J19" s="109"/>
    </row>
    <row r="20" spans="1:11" ht="14.1" customHeight="1">
      <c r="A20" s="189" t="s">
        <v>327</v>
      </c>
      <c r="B20" s="15">
        <v>4378</v>
      </c>
      <c r="C20" s="15">
        <v>1156</v>
      </c>
      <c r="D20" s="15">
        <v>1346</v>
      </c>
      <c r="E20" s="15"/>
      <c r="F20" s="15">
        <v>1113</v>
      </c>
      <c r="G20" s="15">
        <v>764</v>
      </c>
      <c r="H20" s="15"/>
      <c r="I20" s="15">
        <v>385623.75834299991</v>
      </c>
      <c r="J20" s="109"/>
    </row>
    <row r="21" spans="1:11" ht="14.1" customHeight="1">
      <c r="A21" s="189" t="s">
        <v>326</v>
      </c>
      <c r="B21" s="15">
        <v>812</v>
      </c>
      <c r="C21" s="15">
        <v>107</v>
      </c>
      <c r="D21" s="15">
        <v>110</v>
      </c>
      <c r="E21" s="15"/>
      <c r="F21" s="15">
        <v>231</v>
      </c>
      <c r="G21" s="15">
        <v>364</v>
      </c>
      <c r="H21" s="15"/>
      <c r="I21" s="15">
        <v>22539.909407000006</v>
      </c>
      <c r="J21" s="109"/>
    </row>
    <row r="22" spans="1:11" ht="14.1" customHeight="1">
      <c r="A22" s="189" t="s">
        <v>325</v>
      </c>
      <c r="B22" s="15">
        <v>237</v>
      </c>
      <c r="C22" s="15">
        <v>4</v>
      </c>
      <c r="D22" s="15">
        <v>8</v>
      </c>
      <c r="E22" s="15"/>
      <c r="F22" s="15">
        <v>104</v>
      </c>
      <c r="G22" s="15">
        <v>120</v>
      </c>
      <c r="H22" s="15"/>
      <c r="I22" s="15">
        <v>40899.178480000017</v>
      </c>
      <c r="J22" s="109"/>
    </row>
    <row r="23" spans="1:11" ht="14.1" customHeight="1">
      <c r="A23" s="189" t="s">
        <v>324</v>
      </c>
      <c r="B23" s="15">
        <v>3698</v>
      </c>
      <c r="C23" s="15">
        <v>461</v>
      </c>
      <c r="D23" s="15">
        <v>529</v>
      </c>
      <c r="E23" s="15"/>
      <c r="F23" s="15">
        <v>1325</v>
      </c>
      <c r="G23" s="15">
        <v>1383</v>
      </c>
      <c r="H23" s="15"/>
      <c r="I23" s="15">
        <v>201412.87007399986</v>
      </c>
      <c r="J23" s="109"/>
    </row>
    <row r="24" spans="1:11" ht="14.1" customHeight="1">
      <c r="A24" s="115"/>
      <c r="B24" s="52"/>
      <c r="C24" s="52"/>
      <c r="D24" s="52"/>
      <c r="E24" s="52"/>
      <c r="F24" s="52"/>
      <c r="G24" s="52"/>
      <c r="H24" s="52"/>
      <c r="I24" s="15"/>
    </row>
    <row r="25" spans="1:11" ht="14.1" customHeight="1">
      <c r="A25" s="31" t="s">
        <v>307</v>
      </c>
      <c r="B25" s="31"/>
      <c r="C25" s="31"/>
      <c r="D25" s="31"/>
      <c r="E25" s="31"/>
      <c r="F25" s="31"/>
      <c r="G25" s="31"/>
      <c r="H25" s="31"/>
      <c r="I25" s="31"/>
    </row>
    <row r="26" spans="1:11" ht="15.95" customHeight="1">
      <c r="A26" s="177"/>
      <c r="B26" s="109"/>
      <c r="C26" s="109"/>
      <c r="D26" s="109"/>
      <c r="E26" s="109"/>
      <c r="F26" s="109"/>
      <c r="G26" s="109"/>
      <c r="H26" s="109"/>
      <c r="I26" s="109"/>
      <c r="K26" s="109"/>
    </row>
    <row r="27" spans="1:11" ht="15.95" customHeight="1">
      <c r="A27" s="177"/>
    </row>
    <row r="28" spans="1:11" ht="15.95" customHeight="1">
      <c r="A28" s="3"/>
      <c r="B28" s="3"/>
      <c r="C28" s="3"/>
      <c r="D28" s="3"/>
      <c r="E28" s="3"/>
      <c r="F28" s="3"/>
      <c r="G28" s="3"/>
      <c r="H28" s="3"/>
    </row>
    <row r="29" spans="1:11" ht="14.1" customHeight="1">
      <c r="A29" s="102" t="s">
        <v>451</v>
      </c>
      <c r="B29" s="102"/>
      <c r="C29" s="102"/>
      <c r="D29" s="102"/>
      <c r="E29" s="102"/>
      <c r="F29" s="102"/>
      <c r="G29" s="3"/>
      <c r="H29" s="3"/>
    </row>
    <row r="30" spans="1:11" ht="14.1" customHeight="1">
      <c r="A30" s="102" t="s">
        <v>402</v>
      </c>
      <c r="B30" s="102"/>
      <c r="C30" s="102"/>
      <c r="D30" s="102"/>
      <c r="E30" s="102"/>
      <c r="F30" s="102"/>
      <c r="G30" s="3"/>
      <c r="H30" s="3"/>
    </row>
    <row r="31" spans="1:11" ht="14.1" customHeight="1">
      <c r="A31" s="102"/>
      <c r="B31" s="102"/>
      <c r="C31" s="102"/>
      <c r="D31" s="102"/>
      <c r="E31" s="102"/>
      <c r="F31" s="102"/>
      <c r="G31" s="3"/>
      <c r="H31" s="3"/>
    </row>
    <row r="32" spans="1:11" ht="14.1" customHeight="1">
      <c r="A32" s="176" t="s">
        <v>341</v>
      </c>
      <c r="B32" s="102"/>
      <c r="C32" s="102"/>
      <c r="D32" s="102"/>
      <c r="E32" s="102"/>
      <c r="F32" s="102"/>
      <c r="G32" s="3"/>
      <c r="H32" s="3"/>
    </row>
    <row r="33" spans="1:11" ht="9.9499999999999993" customHeight="1">
      <c r="A33" s="102"/>
      <c r="B33" s="102"/>
      <c r="C33" s="102"/>
      <c r="D33" s="102"/>
      <c r="E33" s="102"/>
      <c r="F33" s="102"/>
      <c r="G33" s="3"/>
      <c r="H33" s="3"/>
    </row>
    <row r="34" spans="1:11" ht="14.1" customHeight="1">
      <c r="A34" s="7"/>
      <c r="B34" s="175" t="s">
        <v>13</v>
      </c>
      <c r="C34" s="175"/>
      <c r="D34" s="8"/>
      <c r="E34" s="8"/>
      <c r="F34" s="8"/>
      <c r="G34" s="7"/>
      <c r="H34" s="7"/>
      <c r="I34" s="175" t="s">
        <v>14</v>
      </c>
    </row>
    <row r="35" spans="1:11" ht="14.1" customHeight="1">
      <c r="A35" s="41"/>
      <c r="B35" s="164" t="s">
        <v>337</v>
      </c>
      <c r="C35" s="164" t="s">
        <v>339</v>
      </c>
      <c r="D35" s="164" t="s">
        <v>339</v>
      </c>
      <c r="E35" s="175"/>
      <c r="F35" s="275" t="s">
        <v>338</v>
      </c>
      <c r="G35" s="275"/>
      <c r="H35" s="208"/>
      <c r="I35" s="164" t="s">
        <v>337</v>
      </c>
    </row>
    <row r="36" spans="1:11" ht="14.1" customHeight="1">
      <c r="A36" s="10"/>
      <c r="B36" s="179" t="s">
        <v>334</v>
      </c>
      <c r="C36" s="179" t="s">
        <v>340</v>
      </c>
      <c r="D36" s="179" t="s">
        <v>335</v>
      </c>
      <c r="E36" s="207"/>
      <c r="F36" s="202" t="s">
        <v>308</v>
      </c>
      <c r="G36" s="202" t="s">
        <v>309</v>
      </c>
      <c r="H36" s="207"/>
      <c r="I36" s="179" t="s">
        <v>334</v>
      </c>
    </row>
    <row r="37" spans="1:11" ht="14.1" customHeight="1">
      <c r="A37" s="45" t="s">
        <v>121</v>
      </c>
      <c r="B37" s="45"/>
      <c r="C37" s="45"/>
      <c r="D37" s="45"/>
      <c r="E37" s="45"/>
      <c r="F37" s="45"/>
      <c r="G37" s="15"/>
      <c r="H37" s="15"/>
    </row>
    <row r="38" spans="1:11" ht="14.1" customHeight="1">
      <c r="A38" s="187" t="s">
        <v>211</v>
      </c>
      <c r="B38" s="52">
        <v>2468.0581273779999</v>
      </c>
      <c r="C38" s="52">
        <v>8.2005546920000008</v>
      </c>
      <c r="D38" s="52">
        <v>90.530403006</v>
      </c>
      <c r="E38" s="52"/>
      <c r="F38" s="52">
        <v>1280.6828864080003</v>
      </c>
      <c r="G38" s="52">
        <v>1088.6442832719997</v>
      </c>
      <c r="H38" s="52"/>
      <c r="I38" s="52">
        <v>128187.74162762893</v>
      </c>
    </row>
    <row r="39" spans="1:11" ht="14.1" customHeight="1">
      <c r="A39" s="189"/>
      <c r="B39" s="52"/>
      <c r="C39" s="52"/>
      <c r="D39" s="52"/>
      <c r="E39" s="52"/>
      <c r="F39" s="52"/>
      <c r="G39" s="52"/>
      <c r="H39" s="52"/>
      <c r="I39" s="52"/>
    </row>
    <row r="40" spans="1:11" ht="14.1" customHeight="1">
      <c r="A40" s="189" t="s">
        <v>333</v>
      </c>
      <c r="B40" s="52">
        <v>355.93261134499983</v>
      </c>
      <c r="C40" s="52" t="s">
        <v>63</v>
      </c>
      <c r="D40" s="52">
        <v>26.248698203000004</v>
      </c>
      <c r="E40" s="52"/>
      <c r="F40" s="52">
        <v>166.84432640699995</v>
      </c>
      <c r="G40" s="52">
        <v>162.83958673499995</v>
      </c>
      <c r="H40" s="52"/>
      <c r="I40" s="52">
        <v>17978.656202444003</v>
      </c>
    </row>
    <row r="41" spans="1:11" ht="14.1" customHeight="1">
      <c r="A41" s="115" t="s">
        <v>332</v>
      </c>
      <c r="B41" s="52">
        <v>770.5898148780002</v>
      </c>
      <c r="C41" s="52" t="s">
        <v>63</v>
      </c>
      <c r="D41" s="52">
        <v>8.1863305710000009</v>
      </c>
      <c r="E41" s="52"/>
      <c r="F41" s="52">
        <v>481.28144834600016</v>
      </c>
      <c r="G41" s="52">
        <v>281.05189778100004</v>
      </c>
      <c r="H41" s="52"/>
      <c r="I41" s="52">
        <v>33219.575352778011</v>
      </c>
    </row>
    <row r="42" spans="1:11" ht="14.1" customHeight="1">
      <c r="A42" s="115" t="s">
        <v>331</v>
      </c>
      <c r="B42" s="52" t="s">
        <v>63</v>
      </c>
      <c r="C42" s="52" t="s">
        <v>63</v>
      </c>
      <c r="D42" s="52" t="s">
        <v>63</v>
      </c>
      <c r="E42" s="52"/>
      <c r="F42" s="52" t="s">
        <v>63</v>
      </c>
      <c r="G42" s="52" t="s">
        <v>63</v>
      </c>
      <c r="H42" s="52"/>
      <c r="I42" s="52">
        <v>893.80330988200035</v>
      </c>
    </row>
    <row r="43" spans="1:11" ht="14.1" customHeight="1">
      <c r="A43" s="115" t="s">
        <v>330</v>
      </c>
      <c r="B43" s="52">
        <v>88.791820443999995</v>
      </c>
      <c r="C43" s="52" t="s">
        <v>63</v>
      </c>
      <c r="D43" s="52">
        <v>1.4442457519999998</v>
      </c>
      <c r="E43" s="52"/>
      <c r="F43" s="52">
        <v>45.024586328999995</v>
      </c>
      <c r="G43" s="52">
        <v>42.322988362999993</v>
      </c>
      <c r="H43" s="52"/>
      <c r="I43" s="52">
        <v>4174.0703882139996</v>
      </c>
    </row>
    <row r="44" spans="1:11" ht="14.1" customHeight="1">
      <c r="A44" s="115" t="s">
        <v>329</v>
      </c>
      <c r="B44" s="52">
        <v>44.104595326000009</v>
      </c>
      <c r="C44" s="52" t="s">
        <v>63</v>
      </c>
      <c r="D44" s="52" t="s">
        <v>63</v>
      </c>
      <c r="E44" s="52"/>
      <c r="F44" s="52">
        <v>26.729321159000001</v>
      </c>
      <c r="G44" s="52">
        <v>17.158084727000002</v>
      </c>
      <c r="H44" s="52"/>
      <c r="I44" s="52">
        <v>2905.146119268999</v>
      </c>
    </row>
    <row r="45" spans="1:11" ht="14.1" customHeight="1">
      <c r="A45" s="189" t="s">
        <v>328</v>
      </c>
      <c r="B45" s="52">
        <v>112.23891871999999</v>
      </c>
      <c r="C45" s="52" t="s">
        <v>63</v>
      </c>
      <c r="D45" s="52" t="s">
        <v>63</v>
      </c>
      <c r="E45" s="52"/>
      <c r="F45" s="52">
        <v>36.026078141999996</v>
      </c>
      <c r="G45" s="52">
        <v>75.411026438000007</v>
      </c>
      <c r="H45" s="52"/>
      <c r="I45" s="52">
        <v>6832.7983035350035</v>
      </c>
      <c r="K45" s="9" t="s">
        <v>121</v>
      </c>
    </row>
    <row r="46" spans="1:11" ht="14.1" customHeight="1">
      <c r="A46" s="189" t="s">
        <v>327</v>
      </c>
      <c r="B46" s="52">
        <v>245.77046147699991</v>
      </c>
      <c r="C46" s="52">
        <v>4.8261047120000011</v>
      </c>
      <c r="D46" s="52">
        <v>27.138545791999995</v>
      </c>
      <c r="E46" s="52"/>
      <c r="F46" s="52">
        <v>128.65678453399994</v>
      </c>
      <c r="G46" s="52">
        <v>85.149026439000011</v>
      </c>
      <c r="H46" s="52"/>
      <c r="I46" s="52">
        <v>17720.959747009983</v>
      </c>
    </row>
    <row r="47" spans="1:11">
      <c r="A47" s="189" t="s">
        <v>326</v>
      </c>
      <c r="B47" s="52">
        <v>62.107956607999995</v>
      </c>
      <c r="C47" s="52">
        <v>0.60837724000000015</v>
      </c>
      <c r="D47" s="52">
        <v>2.6737525959999999</v>
      </c>
      <c r="E47" s="52"/>
      <c r="F47" s="52">
        <v>23.995004961999999</v>
      </c>
      <c r="G47" s="52">
        <v>34.830821810000003</v>
      </c>
      <c r="H47" s="52"/>
      <c r="I47" s="52">
        <v>2872.6066133920003</v>
      </c>
    </row>
    <row r="48" spans="1:11">
      <c r="A48" s="189" t="s">
        <v>325</v>
      </c>
      <c r="B48" s="52">
        <v>73.733311651999998</v>
      </c>
      <c r="C48" s="52" t="s">
        <v>63</v>
      </c>
      <c r="D48" s="52" t="s">
        <v>63</v>
      </c>
      <c r="E48" s="52"/>
      <c r="F48" s="52">
        <v>26.383341532999999</v>
      </c>
      <c r="G48" s="52">
        <v>47.126244905999997</v>
      </c>
      <c r="H48" s="52"/>
      <c r="I48" s="52">
        <v>7668.0378621629998</v>
      </c>
    </row>
    <row r="49" spans="1:9">
      <c r="A49" s="189" t="s">
        <v>324</v>
      </c>
      <c r="B49" s="52">
        <v>714.78024552700003</v>
      </c>
      <c r="C49" s="52">
        <v>2.2636718629999999</v>
      </c>
      <c r="D49" s="52">
        <v>24.028363995999996</v>
      </c>
      <c r="E49" s="52"/>
      <c r="F49" s="52">
        <v>345.74199499600041</v>
      </c>
      <c r="G49" s="52">
        <v>342.74621467199967</v>
      </c>
      <c r="H49" s="52"/>
      <c r="I49" s="52">
        <v>33922.08772894201</v>
      </c>
    </row>
    <row r="50" spans="1:9">
      <c r="A50" s="115"/>
      <c r="B50" s="52"/>
      <c r="C50" s="52"/>
      <c r="D50" s="52"/>
      <c r="E50" s="52"/>
      <c r="F50" s="52"/>
      <c r="G50" s="52"/>
      <c r="H50" s="52"/>
      <c r="I50" s="15"/>
    </row>
    <row r="51" spans="1:9">
      <c r="A51" s="31" t="s">
        <v>307</v>
      </c>
      <c r="B51" s="31"/>
      <c r="C51" s="31"/>
      <c r="D51" s="31"/>
      <c r="E51" s="31"/>
      <c r="F51" s="31"/>
      <c r="G51" s="31"/>
      <c r="H51" s="31"/>
      <c r="I51" s="31"/>
    </row>
    <row r="53" spans="1:9">
      <c r="B53" s="109"/>
      <c r="C53" s="109"/>
      <c r="D53" s="109"/>
      <c r="E53" s="109"/>
      <c r="F53" s="109"/>
      <c r="G53" s="109"/>
      <c r="H53" s="109"/>
      <c r="I53" s="109"/>
    </row>
  </sheetData>
  <mergeCells count="2">
    <mergeCell ref="F9:G9"/>
    <mergeCell ref="F35:G35"/>
  </mergeCells>
  <hyperlinks>
    <hyperlink ref="L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9" sqref="N1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/>
  <dimension ref="A1:K36"/>
  <sheetViews>
    <sheetView zoomScaleNormal="100" workbookViewId="0"/>
  </sheetViews>
  <sheetFormatPr baseColWidth="10" defaultRowHeight="12.75"/>
  <cols>
    <col min="1" max="1" width="40.7109375" style="9" customWidth="1"/>
    <col min="2" max="6" width="10.28515625" style="9" customWidth="1"/>
    <col min="7" max="16384" width="11.42578125" style="9"/>
  </cols>
  <sheetData>
    <row r="1" spans="1:11" ht="14.1" customHeight="1">
      <c r="A1" s="39" t="s">
        <v>367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4.1" customHeight="1">
      <c r="A2" s="3"/>
      <c r="B2" s="3"/>
      <c r="C2" s="3"/>
      <c r="D2" s="3"/>
      <c r="E2" s="3"/>
      <c r="F2" s="3"/>
      <c r="G2" s="3"/>
      <c r="H2" s="263" t="s">
        <v>470</v>
      </c>
      <c r="I2" s="3"/>
      <c r="J2" s="3"/>
      <c r="K2" s="3"/>
    </row>
    <row r="3" spans="1:11" ht="14.1" customHeight="1">
      <c r="A3" s="40" t="s">
        <v>167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9.9499999999999993" customHeight="1">
      <c r="A4" s="6"/>
      <c r="B4" s="13"/>
      <c r="C4" s="13"/>
      <c r="D4" s="13"/>
      <c r="E4" s="13"/>
      <c r="F4" s="13"/>
      <c r="G4" s="3"/>
      <c r="H4" s="3"/>
      <c r="I4" s="3"/>
      <c r="J4" s="3"/>
      <c r="K4" s="3"/>
    </row>
    <row r="5" spans="1:11" ht="15.95" customHeight="1">
      <c r="A5" s="159"/>
      <c r="B5" s="159">
        <v>2009</v>
      </c>
      <c r="C5" s="159">
        <v>2010</v>
      </c>
      <c r="D5" s="159">
        <v>2011</v>
      </c>
      <c r="E5" s="159">
        <v>2012</v>
      </c>
      <c r="F5" s="159">
        <v>2013</v>
      </c>
      <c r="H5" s="3"/>
      <c r="I5" s="3"/>
      <c r="J5" s="3"/>
      <c r="K5" s="3"/>
    </row>
    <row r="6" spans="1:11" s="34" customFormat="1" ht="14.1" customHeight="1">
      <c r="A6"/>
      <c r="B6"/>
      <c r="C6"/>
      <c r="D6"/>
      <c r="E6"/>
      <c r="F6"/>
      <c r="H6" s="6"/>
      <c r="I6" s="6"/>
      <c r="J6" s="6"/>
      <c r="K6" s="6"/>
    </row>
    <row r="7" spans="1:11" ht="14.1" customHeight="1">
      <c r="A7" s="43" t="s">
        <v>13</v>
      </c>
      <c r="B7" s="15">
        <v>18992</v>
      </c>
      <c r="C7" s="15">
        <v>19294</v>
      </c>
      <c r="D7" s="15">
        <v>19391</v>
      </c>
      <c r="E7" s="15">
        <v>17966</v>
      </c>
      <c r="F7" s="15">
        <v>18197</v>
      </c>
      <c r="G7" s="242"/>
      <c r="I7" s="3"/>
      <c r="J7" s="3"/>
      <c r="K7" s="3"/>
    </row>
    <row r="8" spans="1:11" ht="14.1" customHeight="1">
      <c r="A8" s="44" t="s">
        <v>64</v>
      </c>
      <c r="B8" s="15">
        <v>2272</v>
      </c>
      <c r="C8" s="15">
        <v>2240</v>
      </c>
      <c r="D8" s="15">
        <v>2051</v>
      </c>
      <c r="E8" s="15">
        <v>1929</v>
      </c>
      <c r="F8" s="15">
        <v>1889</v>
      </c>
      <c r="G8" s="242"/>
      <c r="I8" s="3"/>
      <c r="J8" s="3"/>
      <c r="K8" s="3"/>
    </row>
    <row r="9" spans="1:11" ht="14.1" customHeight="1">
      <c r="A9" s="45" t="s">
        <v>129</v>
      </c>
      <c r="B9" s="46"/>
      <c r="C9" s="46"/>
      <c r="D9" s="46"/>
      <c r="E9" s="46"/>
      <c r="F9" s="46"/>
      <c r="G9" s="242"/>
      <c r="I9" s="3"/>
      <c r="J9" s="3"/>
      <c r="K9" s="3"/>
    </row>
    <row r="10" spans="1:11" ht="14.1" customHeight="1">
      <c r="A10" s="45" t="s">
        <v>124</v>
      </c>
      <c r="B10" s="46">
        <v>6270</v>
      </c>
      <c r="C10" s="46">
        <v>6467</v>
      </c>
      <c r="D10" s="46">
        <v>6927</v>
      </c>
      <c r="E10" s="46">
        <v>6123</v>
      </c>
      <c r="F10" s="46">
        <v>6167</v>
      </c>
      <c r="G10" s="242"/>
      <c r="I10" s="3"/>
      <c r="J10" s="3"/>
      <c r="K10" s="3"/>
    </row>
    <row r="11" spans="1:11" ht="14.1" customHeight="1">
      <c r="A11" s="45" t="s">
        <v>66</v>
      </c>
      <c r="B11" s="46">
        <v>10450</v>
      </c>
      <c r="C11" s="46">
        <v>10588</v>
      </c>
      <c r="D11" s="46">
        <v>10413</v>
      </c>
      <c r="E11" s="46">
        <v>9914</v>
      </c>
      <c r="F11" s="46">
        <v>10141</v>
      </c>
      <c r="G11" s="242"/>
      <c r="I11" s="3"/>
      <c r="J11" s="3"/>
      <c r="K11" s="3"/>
    </row>
    <row r="12" spans="1:11" ht="12" customHeight="1">
      <c r="A12" s="45"/>
      <c r="B12" s="46"/>
      <c r="C12" s="46"/>
      <c r="D12" s="46"/>
      <c r="E12" s="46"/>
      <c r="F12" s="46"/>
      <c r="G12" s="242"/>
      <c r="I12" s="3"/>
      <c r="J12" s="3"/>
      <c r="K12" s="3"/>
    </row>
    <row r="13" spans="1:11" ht="14.1" customHeight="1">
      <c r="A13" s="47" t="s">
        <v>14</v>
      </c>
      <c r="B13" s="15">
        <v>3179571</v>
      </c>
      <c r="C13" s="15">
        <v>3137515</v>
      </c>
      <c r="D13" s="46">
        <v>3060908</v>
      </c>
      <c r="E13" s="46">
        <v>2995879</v>
      </c>
      <c r="F13" s="46">
        <v>2945761</v>
      </c>
      <c r="G13" s="242"/>
      <c r="I13" s="3"/>
      <c r="J13" s="3"/>
      <c r="K13" s="3"/>
    </row>
    <row r="14" spans="1:11" ht="14.1" customHeight="1">
      <c r="A14" s="44" t="s">
        <v>64</v>
      </c>
      <c r="B14" s="46">
        <v>325059</v>
      </c>
      <c r="C14" s="46">
        <v>322688</v>
      </c>
      <c r="D14" s="46">
        <v>304438</v>
      </c>
      <c r="E14" s="46">
        <v>289172</v>
      </c>
      <c r="F14" s="46">
        <v>280166</v>
      </c>
      <c r="G14" s="242"/>
      <c r="I14" s="3"/>
      <c r="J14" s="3"/>
      <c r="K14" s="3"/>
    </row>
    <row r="15" spans="1:11" ht="14.1" customHeight="1">
      <c r="A15" s="45" t="s">
        <v>65</v>
      </c>
      <c r="B15" s="46"/>
      <c r="C15" s="46"/>
      <c r="D15" s="46"/>
      <c r="E15" s="46"/>
      <c r="F15" s="46"/>
      <c r="G15" s="242"/>
      <c r="I15" s="3"/>
      <c r="J15" s="3"/>
      <c r="K15" s="3"/>
    </row>
    <row r="16" spans="1:11" ht="14.1" customHeight="1">
      <c r="A16" s="45" t="s">
        <v>119</v>
      </c>
      <c r="B16" s="46">
        <v>1080030</v>
      </c>
      <c r="C16" s="46">
        <v>1076782</v>
      </c>
      <c r="D16" s="46">
        <v>1057878</v>
      </c>
      <c r="E16" s="46">
        <v>1023638</v>
      </c>
      <c r="F16" s="46">
        <v>1003493</v>
      </c>
      <c r="G16" s="242"/>
      <c r="I16" s="3"/>
      <c r="J16" s="3"/>
      <c r="K16" s="3"/>
    </row>
    <row r="17" spans="1:11" ht="14.1" customHeight="1">
      <c r="A17" s="45" t="s">
        <v>67</v>
      </c>
      <c r="B17" s="46">
        <v>1774482</v>
      </c>
      <c r="C17" s="46">
        <v>1738045</v>
      </c>
      <c r="D17" s="46">
        <v>1698593</v>
      </c>
      <c r="E17" s="46">
        <v>1683069</v>
      </c>
      <c r="F17" s="46">
        <v>1662102</v>
      </c>
      <c r="G17" s="242"/>
      <c r="I17" s="3"/>
      <c r="J17" s="3"/>
      <c r="K17" s="3"/>
    </row>
    <row r="18" spans="1:11" ht="12" customHeight="1">
      <c r="A18" s="48"/>
      <c r="B18" s="14"/>
      <c r="C18" s="49"/>
      <c r="D18" s="14"/>
      <c r="E18" s="15"/>
      <c r="F18" s="15"/>
      <c r="H18" s="3"/>
      <c r="I18" s="3"/>
      <c r="J18" s="3"/>
      <c r="K18" s="3"/>
    </row>
    <row r="19" spans="1:11" ht="14.1" customHeight="1">
      <c r="A19" s="31" t="s">
        <v>45</v>
      </c>
      <c r="B19" s="32"/>
      <c r="C19" s="32"/>
      <c r="D19" s="32"/>
      <c r="E19" s="32"/>
      <c r="F19" s="33"/>
      <c r="H19" s="3"/>
      <c r="I19" s="3"/>
      <c r="J19" s="3"/>
      <c r="K19" s="3"/>
    </row>
    <row r="20" spans="1:11" ht="14.1" customHeight="1">
      <c r="G20" s="3"/>
      <c r="H20" s="3"/>
      <c r="I20" s="3"/>
      <c r="J20" s="3"/>
      <c r="K20" s="3"/>
    </row>
    <row r="21" spans="1:11" ht="14.1" customHeight="1">
      <c r="G21" s="50"/>
      <c r="H21" s="3"/>
      <c r="I21" s="3"/>
      <c r="J21" s="3"/>
      <c r="K21" s="3"/>
    </row>
    <row r="22" spans="1:11" ht="12" customHeight="1">
      <c r="A22" s="51"/>
      <c r="B22" s="14"/>
      <c r="C22" s="14"/>
      <c r="D22" s="14"/>
      <c r="E22" s="14"/>
      <c r="F22" s="15"/>
      <c r="G22" s="50"/>
      <c r="H22" s="3"/>
      <c r="I22" s="3"/>
      <c r="J22" s="3"/>
      <c r="K22" s="3"/>
    </row>
    <row r="23" spans="1:11" ht="12" customHeight="1">
      <c r="A23" s="51"/>
      <c r="B23" s="14"/>
      <c r="C23" s="14"/>
      <c r="D23" s="14"/>
      <c r="E23" s="14"/>
      <c r="F23" s="15"/>
      <c r="G23" s="50"/>
      <c r="H23" s="3"/>
      <c r="I23" s="3"/>
      <c r="J23" s="3"/>
      <c r="K23" s="3"/>
    </row>
    <row r="24" spans="1:11" ht="12" customHeight="1">
      <c r="A24" s="51"/>
      <c r="B24" s="14"/>
      <c r="C24" s="14"/>
      <c r="D24" s="14"/>
      <c r="E24" s="14"/>
      <c r="F24" s="15"/>
      <c r="G24" s="50"/>
      <c r="H24" s="3"/>
      <c r="I24" s="3"/>
      <c r="J24" s="3"/>
      <c r="K24" s="3"/>
    </row>
    <row r="25" spans="1:11" ht="12" customHeight="1">
      <c r="A25" s="51"/>
      <c r="B25" s="14"/>
      <c r="C25" s="14"/>
      <c r="D25" s="14"/>
      <c r="E25" s="14"/>
      <c r="F25" s="15"/>
      <c r="H25" s="3"/>
      <c r="I25" s="3"/>
      <c r="J25" s="3"/>
      <c r="K25" s="3"/>
    </row>
    <row r="26" spans="1:11" s="3" customFormat="1" ht="14.1" customHeight="1">
      <c r="F26" s="44"/>
      <c r="G26" s="46"/>
    </row>
    <row r="27" spans="1:11" s="3" customFormat="1" ht="14.1" customHeight="1"/>
    <row r="28" spans="1:11" s="3" customFormat="1" ht="14.1" customHeight="1">
      <c r="F28" s="44"/>
      <c r="G28" s="52"/>
    </row>
    <row r="29" spans="1:11" s="3" customFormat="1" ht="14.1" customHeight="1">
      <c r="G29" s="46"/>
    </row>
    <row r="30" spans="1:11" s="3" customFormat="1" ht="14.1" customHeight="1"/>
    <row r="31" spans="1:11" s="3" customFormat="1" ht="14.1" customHeight="1"/>
    <row r="32" spans="1:11" s="3" customFormat="1" ht="14.1" customHeight="1"/>
    <row r="33" s="3" customFormat="1" ht="14.1" customHeight="1"/>
    <row r="34" s="3" customFormat="1" ht="14.1" customHeight="1"/>
    <row r="35" s="3" customFormat="1" ht="14.1" customHeight="1"/>
    <row r="36" s="3" customFormat="1" ht="14.1" customHeight="1"/>
  </sheetData>
  <phoneticPr fontId="3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zoomScaleNormal="100" workbookViewId="0"/>
  </sheetViews>
  <sheetFormatPr baseColWidth="10" defaultRowHeight="12.75"/>
  <cols>
    <col min="1" max="1" width="40.7109375" style="9" customWidth="1"/>
    <col min="2" max="6" width="10.28515625" style="9" customWidth="1"/>
    <col min="7" max="8" width="11.42578125" style="9"/>
    <col min="9" max="11" width="17.140625" style="9" customWidth="1"/>
    <col min="12" max="16384" width="11.42578125" style="9"/>
  </cols>
  <sheetData>
    <row r="1" spans="1:18" ht="13.5" thickBot="1">
      <c r="A1" s="1" t="s">
        <v>194</v>
      </c>
      <c r="B1" s="2"/>
      <c r="C1" s="2"/>
      <c r="D1" s="2"/>
      <c r="E1" s="2"/>
      <c r="F1" s="2"/>
      <c r="G1" s="3"/>
      <c r="H1" s="3"/>
    </row>
    <row r="2" spans="1:18" ht="14.25">
      <c r="I2" s="263" t="s">
        <v>470</v>
      </c>
    </row>
    <row r="3" spans="1:18" ht="14.1" customHeight="1">
      <c r="A3" s="39" t="s">
        <v>369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>
      <c r="A5" s="40" t="s">
        <v>195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9.9499999999999993" customHeight="1">
      <c r="A6" s="6"/>
      <c r="B6" s="13"/>
      <c r="C6" s="13"/>
      <c r="D6" s="13"/>
      <c r="E6" s="13"/>
      <c r="F6" s="1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>
      <c r="A7" s="159"/>
      <c r="B7" s="159">
        <v>2009</v>
      </c>
      <c r="C7" s="159">
        <v>2010</v>
      </c>
      <c r="D7" s="159">
        <v>2011</v>
      </c>
      <c r="E7" s="159">
        <v>2012</v>
      </c>
      <c r="F7" s="159">
        <v>2013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s="34" customFormat="1" ht="14.1" customHeight="1">
      <c r="A8"/>
      <c r="B8"/>
      <c r="C8"/>
      <c r="D8"/>
      <c r="E8"/>
      <c r="F8"/>
      <c r="H8" s="3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4.1" customHeight="1">
      <c r="A9" s="43" t="s">
        <v>13</v>
      </c>
      <c r="B9" s="15">
        <v>3439145</v>
      </c>
      <c r="C9" s="15">
        <v>3506387</v>
      </c>
      <c r="D9" s="15">
        <v>3367465</v>
      </c>
      <c r="E9" s="15">
        <v>3110426.567603</v>
      </c>
      <c r="F9" s="46">
        <v>3195534</v>
      </c>
      <c r="G9" s="242"/>
      <c r="I9" s="3"/>
      <c r="J9" s="3"/>
      <c r="K9" s="3"/>
      <c r="L9" s="3"/>
      <c r="M9" s="3"/>
      <c r="P9" s="3"/>
      <c r="Q9" s="3"/>
      <c r="R9" s="3"/>
    </row>
    <row r="10" spans="1:18" ht="14.1" customHeight="1">
      <c r="A10" s="44" t="s">
        <v>64</v>
      </c>
      <c r="B10" s="160">
        <v>405006</v>
      </c>
      <c r="C10" s="160">
        <v>346521</v>
      </c>
      <c r="D10" s="15">
        <v>330316</v>
      </c>
      <c r="E10" s="15">
        <v>257421.19625899999</v>
      </c>
      <c r="F10" s="46">
        <v>254687</v>
      </c>
      <c r="G10" s="242"/>
      <c r="H10" s="45"/>
      <c r="I10" s="3"/>
      <c r="J10" s="3"/>
      <c r="K10" s="3"/>
      <c r="L10" s="3"/>
      <c r="M10" s="3"/>
      <c r="P10" s="3"/>
      <c r="Q10" s="3"/>
      <c r="R10" s="3"/>
    </row>
    <row r="11" spans="1:18" ht="14.1" customHeight="1">
      <c r="A11" s="45" t="s">
        <v>129</v>
      </c>
      <c r="B11" s="46"/>
      <c r="C11" s="161"/>
      <c r="D11" s="46"/>
      <c r="E11" s="46"/>
      <c r="F11" s="46"/>
      <c r="G11" s="242"/>
      <c r="H11" s="43"/>
      <c r="I11" s="15"/>
      <c r="J11" s="15"/>
      <c r="K11" s="15"/>
      <c r="L11" s="15"/>
      <c r="M11" s="15"/>
      <c r="P11" s="3"/>
      <c r="Q11" s="3"/>
      <c r="R11" s="3"/>
    </row>
    <row r="12" spans="1:18" ht="14.1" customHeight="1">
      <c r="A12" s="45" t="s">
        <v>124</v>
      </c>
      <c r="B12" s="161">
        <v>1666876</v>
      </c>
      <c r="C12" s="161">
        <v>1719739</v>
      </c>
      <c r="D12" s="46">
        <v>1588070</v>
      </c>
      <c r="E12" s="46">
        <v>1536530.4223140001</v>
      </c>
      <c r="F12" s="46">
        <v>1643236</v>
      </c>
      <c r="G12" s="242"/>
      <c r="H12" s="45"/>
      <c r="I12" s="15"/>
      <c r="J12" s="15"/>
      <c r="K12" s="15"/>
      <c r="L12" s="15"/>
      <c r="M12" s="15"/>
      <c r="P12" s="3"/>
      <c r="Q12" s="3"/>
      <c r="R12" s="3"/>
    </row>
    <row r="13" spans="1:18" ht="14.1" customHeight="1">
      <c r="A13" s="45" t="s">
        <v>66</v>
      </c>
      <c r="B13" s="161">
        <v>1367263</v>
      </c>
      <c r="C13" s="161">
        <v>1440128</v>
      </c>
      <c r="D13" s="46">
        <v>1449078</v>
      </c>
      <c r="E13" s="46">
        <v>1316474.94903</v>
      </c>
      <c r="F13" s="46">
        <v>1297612</v>
      </c>
      <c r="G13" s="242"/>
      <c r="H13" s="45"/>
      <c r="I13" s="46"/>
      <c r="J13" s="46"/>
      <c r="K13" s="46"/>
      <c r="L13" s="46"/>
      <c r="M13" s="46"/>
      <c r="P13" s="3"/>
      <c r="Q13" s="3"/>
      <c r="R13" s="3"/>
    </row>
    <row r="14" spans="1:18" ht="14.1" customHeight="1">
      <c r="A14" s="45"/>
      <c r="B14" s="46"/>
      <c r="C14" s="161"/>
      <c r="D14" s="46"/>
      <c r="E14" s="46"/>
      <c r="F14" s="46"/>
      <c r="G14" s="242"/>
      <c r="H14" s="45"/>
      <c r="I14" s="46"/>
      <c r="J14" s="46"/>
      <c r="K14" s="46"/>
      <c r="L14" s="46"/>
      <c r="M14" s="46"/>
      <c r="P14" s="3"/>
      <c r="Q14" s="3"/>
      <c r="R14" s="3"/>
    </row>
    <row r="15" spans="1:18" ht="14.1" customHeight="1">
      <c r="A15" s="47" t="s">
        <v>14</v>
      </c>
      <c r="B15" s="46">
        <v>645138867</v>
      </c>
      <c r="C15" s="15">
        <v>658327923</v>
      </c>
      <c r="D15" s="46">
        <v>654532895</v>
      </c>
      <c r="E15" s="46">
        <v>625704047</v>
      </c>
      <c r="F15" s="46">
        <v>619685550</v>
      </c>
      <c r="G15" s="242"/>
      <c r="H15" s="45"/>
      <c r="I15" s="46"/>
      <c r="J15" s="46"/>
      <c r="K15" s="46"/>
      <c r="L15" s="46"/>
      <c r="M15" s="46"/>
      <c r="P15" s="3"/>
      <c r="Q15" s="3"/>
      <c r="R15" s="3"/>
    </row>
    <row r="16" spans="1:18" ht="14.1" customHeight="1">
      <c r="A16" s="44" t="s">
        <v>64</v>
      </c>
      <c r="B16" s="46">
        <v>69842788</v>
      </c>
      <c r="C16" s="161">
        <v>70374802</v>
      </c>
      <c r="D16" s="46">
        <v>65684020</v>
      </c>
      <c r="E16" s="46">
        <v>54799856</v>
      </c>
      <c r="F16" s="46">
        <v>54182358</v>
      </c>
      <c r="G16" s="242"/>
      <c r="H16" s="45"/>
      <c r="I16" s="46"/>
      <c r="J16" s="46"/>
      <c r="K16" s="46"/>
      <c r="L16" s="46"/>
      <c r="M16" s="46"/>
      <c r="P16" s="3"/>
      <c r="Q16" s="3"/>
      <c r="R16" s="3"/>
    </row>
    <row r="17" spans="1:18" ht="14.1" customHeight="1">
      <c r="A17" s="45" t="s">
        <v>65</v>
      </c>
      <c r="C17" s="161"/>
      <c r="D17" s="46"/>
      <c r="E17" s="46"/>
      <c r="F17" s="46"/>
      <c r="G17" s="242"/>
      <c r="H17" s="47"/>
      <c r="I17" s="46"/>
      <c r="J17" s="46"/>
      <c r="K17" s="46"/>
      <c r="L17" s="46"/>
      <c r="M17" s="46"/>
      <c r="P17" s="3"/>
      <c r="Q17" s="3"/>
      <c r="R17" s="3"/>
    </row>
    <row r="18" spans="1:18" ht="14.1" customHeight="1">
      <c r="A18" s="45" t="s">
        <v>119</v>
      </c>
      <c r="B18" s="46">
        <v>355777011</v>
      </c>
      <c r="C18" s="161">
        <v>366570162</v>
      </c>
      <c r="D18" s="46">
        <v>371561302</v>
      </c>
      <c r="E18" s="46">
        <v>360416287</v>
      </c>
      <c r="F18" s="46">
        <v>360571139</v>
      </c>
      <c r="G18" s="242"/>
      <c r="H18" s="44"/>
      <c r="I18" s="46"/>
      <c r="J18" s="46"/>
      <c r="K18" s="46"/>
      <c r="L18" s="46"/>
      <c r="M18" s="46"/>
      <c r="P18" s="3"/>
      <c r="Q18" s="3"/>
      <c r="R18" s="3"/>
    </row>
    <row r="19" spans="1:18" ht="14.1" customHeight="1">
      <c r="A19" s="45" t="s">
        <v>67</v>
      </c>
      <c r="B19" s="46">
        <v>219519068</v>
      </c>
      <c r="C19" s="160">
        <v>221382959</v>
      </c>
      <c r="D19" s="46">
        <v>217287574</v>
      </c>
      <c r="E19" s="46">
        <v>210487903</v>
      </c>
      <c r="F19" s="46">
        <v>204932053</v>
      </c>
      <c r="G19" s="242"/>
      <c r="H19" s="45"/>
      <c r="I19" s="46"/>
      <c r="J19" s="46"/>
      <c r="K19" s="46"/>
      <c r="L19" s="46"/>
      <c r="M19" s="46"/>
      <c r="P19" s="3"/>
      <c r="Q19" s="3"/>
      <c r="R19" s="3"/>
    </row>
    <row r="20" spans="1:18" ht="14.1" customHeight="1">
      <c r="A20" s="48"/>
      <c r="B20" s="14"/>
      <c r="C20" s="49"/>
      <c r="D20" s="14"/>
      <c r="E20" s="15"/>
      <c r="F20" s="15"/>
      <c r="H20" s="45"/>
      <c r="I20" s="46"/>
      <c r="J20" s="46"/>
      <c r="K20" s="46"/>
      <c r="L20" s="46"/>
      <c r="M20" s="46"/>
      <c r="N20" s="3"/>
      <c r="O20" s="3"/>
      <c r="P20" s="3"/>
      <c r="Q20" s="3"/>
      <c r="R20" s="3"/>
    </row>
    <row r="21" spans="1:18" ht="14.1" customHeight="1">
      <c r="A21" s="31" t="s">
        <v>45</v>
      </c>
      <c r="B21" s="32"/>
      <c r="C21" s="32"/>
      <c r="D21" s="32"/>
      <c r="E21" s="32"/>
      <c r="F21" s="33"/>
      <c r="H21" s="45"/>
      <c r="I21" s="46"/>
      <c r="J21" s="46"/>
      <c r="K21" s="46"/>
      <c r="L21" s="46"/>
      <c r="M21" s="46"/>
      <c r="N21" s="3"/>
      <c r="O21" s="3"/>
      <c r="P21" s="3"/>
      <c r="Q21" s="3"/>
      <c r="R21" s="3"/>
    </row>
    <row r="22" spans="1:18" ht="14.1" customHeight="1">
      <c r="F22" s="16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4.1" customHeight="1">
      <c r="F23" s="160"/>
      <c r="G23" s="50"/>
      <c r="K23" s="3"/>
      <c r="L23" s="3"/>
      <c r="M23" s="3"/>
      <c r="N23" s="3"/>
      <c r="O23" s="3"/>
      <c r="P23" s="3"/>
      <c r="Q23" s="3"/>
      <c r="R23" s="3"/>
    </row>
    <row r="24" spans="1:18" ht="12" customHeight="1">
      <c r="G24" s="50"/>
      <c r="H24" s="44"/>
      <c r="I24" s="50"/>
      <c r="J24" s="50"/>
      <c r="K24" s="3"/>
      <c r="L24" s="3"/>
      <c r="M24" s="3"/>
      <c r="N24" s="3"/>
      <c r="O24" s="3"/>
      <c r="P24" s="3"/>
      <c r="Q24" s="3"/>
      <c r="R24" s="3"/>
    </row>
    <row r="25" spans="1:18" ht="12" customHeight="1">
      <c r="A25" s="269" t="s">
        <v>354</v>
      </c>
      <c r="B25" s="270"/>
      <c r="C25" s="270"/>
      <c r="D25" s="270"/>
      <c r="E25" s="270"/>
      <c r="F25" s="270"/>
      <c r="G25" s="50"/>
      <c r="H25" s="44"/>
      <c r="I25" s="50"/>
      <c r="J25" s="50"/>
      <c r="K25" s="3"/>
      <c r="L25" s="3"/>
      <c r="M25" s="3"/>
      <c r="N25" s="3"/>
      <c r="O25" s="3"/>
      <c r="P25" s="3"/>
      <c r="Q25" s="3"/>
      <c r="R25" s="3"/>
    </row>
    <row r="26" spans="1:18" ht="12" customHeight="1">
      <c r="A26" s="51"/>
      <c r="B26" s="14"/>
      <c r="C26" s="14"/>
      <c r="D26" s="14"/>
      <c r="E26" s="14"/>
      <c r="F26" s="161"/>
      <c r="G26" s="50"/>
      <c r="H26" s="44"/>
      <c r="I26" s="50"/>
      <c r="J26" s="50"/>
      <c r="K26" s="3"/>
      <c r="L26" s="3"/>
      <c r="M26" s="3"/>
      <c r="N26" s="3"/>
      <c r="O26" s="3"/>
      <c r="P26" s="3"/>
      <c r="Q26" s="3"/>
      <c r="R26" s="3"/>
    </row>
    <row r="27" spans="1:18" ht="12" customHeight="1">
      <c r="A27" s="51"/>
      <c r="B27" s="14"/>
      <c r="C27" s="14"/>
      <c r="D27" s="14"/>
      <c r="E27" s="14"/>
      <c r="F27" s="161"/>
      <c r="K27" s="3"/>
      <c r="L27" s="3"/>
      <c r="M27" s="3"/>
      <c r="N27" s="3"/>
      <c r="O27" s="3"/>
      <c r="P27" s="3"/>
      <c r="Q27" s="3"/>
      <c r="R27" s="3"/>
    </row>
    <row r="28" spans="1:18" s="3" customFormat="1" ht="12" customHeight="1">
      <c r="F28" s="161"/>
    </row>
    <row r="29" spans="1:18" s="3" customFormat="1" ht="14.1" customHeight="1">
      <c r="H29" s="132" t="s">
        <v>70</v>
      </c>
      <c r="I29" s="110"/>
      <c r="J29" s="111"/>
      <c r="K29" s="112"/>
    </row>
    <row r="30" spans="1:18" s="3" customFormat="1" ht="14.1" customHeight="1">
      <c r="F30" s="44"/>
      <c r="H30" s="113"/>
      <c r="I30" s="15"/>
      <c r="J30" s="15"/>
      <c r="K30" s="114"/>
    </row>
    <row r="31" spans="1:18" s="3" customFormat="1" ht="14.1" customHeight="1">
      <c r="F31" s="44"/>
      <c r="H31" s="113"/>
      <c r="I31" s="225" t="s">
        <v>116</v>
      </c>
      <c r="J31" s="37" t="s">
        <v>44</v>
      </c>
      <c r="K31" s="221" t="s">
        <v>12</v>
      </c>
    </row>
    <row r="32" spans="1:18" s="3" customFormat="1" ht="14.1" customHeight="1">
      <c r="H32" s="113">
        <v>2009</v>
      </c>
      <c r="I32" s="15">
        <v>405006</v>
      </c>
      <c r="J32" s="15">
        <v>1666876</v>
      </c>
      <c r="K32" s="114">
        <v>1367263</v>
      </c>
    </row>
    <row r="33" spans="6:11" s="3" customFormat="1" ht="14.1" customHeight="1">
      <c r="H33" s="113">
        <v>2010</v>
      </c>
      <c r="I33" s="15">
        <v>346521</v>
      </c>
      <c r="J33" s="15">
        <v>1719739</v>
      </c>
      <c r="K33" s="114">
        <v>1440128</v>
      </c>
    </row>
    <row r="34" spans="6:11" s="3" customFormat="1" ht="14.1" customHeight="1">
      <c r="F34" s="44"/>
      <c r="H34" s="113">
        <v>2011</v>
      </c>
      <c r="I34" s="15">
        <v>330316</v>
      </c>
      <c r="J34" s="15">
        <v>1588070</v>
      </c>
      <c r="K34" s="114">
        <v>1449078</v>
      </c>
    </row>
    <row r="35" spans="6:11" s="3" customFormat="1" ht="14.1" customHeight="1">
      <c r="F35" s="44"/>
      <c r="G35" s="52"/>
      <c r="H35" s="113">
        <v>2012</v>
      </c>
      <c r="I35" s="15">
        <v>257421</v>
      </c>
      <c r="J35" s="15">
        <v>1536530</v>
      </c>
      <c r="K35" s="114">
        <v>1316475</v>
      </c>
    </row>
    <row r="36" spans="6:11" s="3" customFormat="1" ht="14.1" customHeight="1">
      <c r="F36" s="44"/>
      <c r="G36" s="52"/>
      <c r="H36" s="117">
        <v>2013</v>
      </c>
      <c r="I36" s="118">
        <f>F10</f>
        <v>254687</v>
      </c>
      <c r="J36" s="118">
        <f>F12</f>
        <v>1643236</v>
      </c>
      <c r="K36" s="119">
        <f>F13</f>
        <v>1297612</v>
      </c>
    </row>
    <row r="37" spans="6:11" s="3" customFormat="1" ht="14.1" customHeight="1">
      <c r="F37" s="44"/>
      <c r="G37" s="52"/>
      <c r="H37" s="53"/>
    </row>
    <row r="38" spans="6:11" s="3" customFormat="1" ht="14.1" customHeight="1">
      <c r="F38" s="44"/>
      <c r="G38" s="52"/>
      <c r="H38" s="53"/>
    </row>
    <row r="39" spans="6:11" s="3" customFormat="1" ht="14.1" customHeight="1">
      <c r="F39" s="44"/>
      <c r="G39" s="46"/>
      <c r="H39" s="53"/>
    </row>
    <row r="40" spans="6:11" s="3" customFormat="1" ht="14.1" customHeight="1"/>
    <row r="41" spans="6:11" s="3" customFormat="1" ht="14.1" customHeight="1">
      <c r="F41" s="44"/>
      <c r="G41" s="52"/>
      <c r="H41" s="53"/>
    </row>
    <row r="42" spans="6:11" s="3" customFormat="1" ht="14.1" customHeight="1">
      <c r="G42" s="46"/>
    </row>
    <row r="43" spans="6:11" s="3" customFormat="1" ht="14.1" customHeight="1"/>
    <row r="44" spans="6:11" s="3" customFormat="1" ht="14.1" customHeight="1"/>
    <row r="45" spans="6:11" s="3" customFormat="1" ht="14.1" customHeight="1"/>
    <row r="46" spans="6:11" s="3" customFormat="1" ht="14.1" customHeight="1"/>
    <row r="47" spans="6:11" s="3" customFormat="1" ht="14.1" customHeight="1"/>
    <row r="48" spans="6:11" s="3" customFormat="1" ht="14.1" customHeight="1"/>
    <row r="49" s="3" customFormat="1" ht="14.1" customHeight="1"/>
  </sheetData>
  <mergeCells count="1">
    <mergeCell ref="A25:F25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zoomScaleNormal="100" workbookViewId="0"/>
  </sheetViews>
  <sheetFormatPr baseColWidth="10" defaultRowHeight="12.75"/>
  <cols>
    <col min="1" max="1" width="40.7109375" style="9" customWidth="1"/>
    <col min="2" max="6" width="10.28515625" style="9" customWidth="1"/>
    <col min="7" max="8" width="11.42578125" style="9"/>
    <col min="9" max="11" width="16.5703125" style="9" customWidth="1"/>
    <col min="12" max="16384" width="11.42578125" style="9"/>
  </cols>
  <sheetData>
    <row r="1" spans="1:18" ht="13.5" thickBot="1">
      <c r="A1" s="1" t="s">
        <v>194</v>
      </c>
      <c r="B1" s="2"/>
      <c r="C1" s="2"/>
      <c r="D1" s="2"/>
      <c r="E1" s="2"/>
      <c r="F1" s="2"/>
      <c r="G1" s="3"/>
      <c r="H1" s="3"/>
    </row>
    <row r="2" spans="1:18" ht="14.25">
      <c r="I2" s="263" t="s">
        <v>470</v>
      </c>
    </row>
    <row r="3" spans="1:18" ht="14.1" customHeight="1">
      <c r="A3" s="39" t="s">
        <v>355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>
      <c r="A5" s="40" t="s">
        <v>195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9.9499999999999993" customHeight="1">
      <c r="A6" s="6"/>
      <c r="B6" s="13"/>
      <c r="C6" s="13"/>
      <c r="D6" s="13"/>
      <c r="E6" s="13"/>
      <c r="F6" s="1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>
      <c r="A7" s="159"/>
      <c r="B7" s="159">
        <v>2009</v>
      </c>
      <c r="C7" s="159">
        <v>2010</v>
      </c>
      <c r="D7" s="159">
        <v>2011</v>
      </c>
      <c r="E7" s="159">
        <v>2012</v>
      </c>
      <c r="F7" s="159">
        <v>2013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s="34" customFormat="1" ht="14.1" customHeight="1">
      <c r="A8"/>
      <c r="B8"/>
      <c r="C8"/>
      <c r="D8"/>
      <c r="E8"/>
      <c r="F8"/>
      <c r="H8" s="3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4.1" customHeight="1">
      <c r="A9" s="43" t="s">
        <v>13</v>
      </c>
      <c r="B9" s="15">
        <v>981131.14931600005</v>
      </c>
      <c r="C9" s="15">
        <v>1039444.3039919999</v>
      </c>
      <c r="D9" s="15">
        <v>1033956.341669</v>
      </c>
      <c r="E9" s="15">
        <v>941084.13278500002</v>
      </c>
      <c r="F9" s="15">
        <v>975320.04605799995</v>
      </c>
      <c r="G9" s="242"/>
      <c r="H9"/>
      <c r="I9" s="3"/>
      <c r="J9" s="3"/>
      <c r="K9" s="3"/>
      <c r="L9" s="3"/>
      <c r="M9" s="3"/>
      <c r="P9" s="3"/>
      <c r="Q9" s="3"/>
      <c r="R9" s="3"/>
    </row>
    <row r="10" spans="1:18" ht="14.1" customHeight="1">
      <c r="A10" s="44" t="s">
        <v>64</v>
      </c>
      <c r="B10" s="15">
        <v>162501.22517399999</v>
      </c>
      <c r="C10" s="15">
        <v>151957.837482</v>
      </c>
      <c r="D10" s="15">
        <v>147985.61374100001</v>
      </c>
      <c r="E10" s="15">
        <v>131688.019126</v>
      </c>
      <c r="F10" s="15">
        <v>116712.656908</v>
      </c>
      <c r="G10" s="242"/>
      <c r="H10" s="45"/>
      <c r="I10" s="3"/>
      <c r="J10" s="3"/>
      <c r="K10" s="3"/>
      <c r="L10" s="3"/>
      <c r="M10" s="3"/>
      <c r="P10" s="3"/>
      <c r="Q10" s="3"/>
      <c r="R10" s="3"/>
    </row>
    <row r="11" spans="1:18" ht="14.1" customHeight="1">
      <c r="A11" s="45" t="s">
        <v>129</v>
      </c>
      <c r="G11" s="242"/>
      <c r="H11" s="43"/>
      <c r="I11" s="15"/>
      <c r="J11" s="15"/>
      <c r="K11" s="15"/>
      <c r="L11" s="15"/>
      <c r="M11" s="15"/>
      <c r="P11" s="3"/>
      <c r="Q11" s="3"/>
      <c r="R11" s="3"/>
    </row>
    <row r="12" spans="1:18" ht="14.1" customHeight="1">
      <c r="A12" s="45" t="s">
        <v>124</v>
      </c>
      <c r="B12" s="46">
        <v>405266.55250599998</v>
      </c>
      <c r="C12" s="46">
        <v>447026.79568500002</v>
      </c>
      <c r="D12" s="46">
        <v>432343.85965499998</v>
      </c>
      <c r="E12" s="46">
        <v>396467.59699599998</v>
      </c>
      <c r="F12" s="46">
        <v>444849.319556</v>
      </c>
      <c r="G12" s="242"/>
      <c r="H12" s="45"/>
      <c r="I12" s="15"/>
      <c r="J12" s="15"/>
      <c r="K12" s="15"/>
      <c r="L12" s="15"/>
      <c r="M12" s="15"/>
      <c r="P12" s="3"/>
      <c r="Q12" s="3"/>
      <c r="R12" s="3"/>
    </row>
    <row r="13" spans="1:18" ht="14.1" customHeight="1">
      <c r="A13" s="45" t="s">
        <v>66</v>
      </c>
      <c r="B13" s="46">
        <v>413363.371636</v>
      </c>
      <c r="C13" s="46">
        <v>440459.67082499998</v>
      </c>
      <c r="D13" s="46">
        <v>453626.868273</v>
      </c>
      <c r="E13" s="46">
        <v>412928.51666299999</v>
      </c>
      <c r="F13" s="46">
        <v>413758.069594</v>
      </c>
      <c r="G13" s="242"/>
      <c r="H13" s="45"/>
      <c r="I13" s="46"/>
      <c r="J13" s="46"/>
      <c r="K13" s="46"/>
      <c r="L13" s="46"/>
      <c r="M13" s="46"/>
      <c r="P13" s="3"/>
      <c r="Q13" s="3"/>
      <c r="R13" s="3"/>
    </row>
    <row r="14" spans="1:18" ht="14.1" customHeight="1">
      <c r="A14" s="45"/>
      <c r="B14" s="46"/>
      <c r="C14" s="46"/>
      <c r="D14" s="46"/>
      <c r="E14" s="46"/>
      <c r="F14" s="46"/>
      <c r="G14" s="242"/>
      <c r="H14"/>
      <c r="I14" s="46"/>
      <c r="J14" s="46"/>
      <c r="K14" s="46"/>
      <c r="L14" s="46"/>
      <c r="M14" s="46"/>
      <c r="P14" s="3"/>
      <c r="Q14" s="3"/>
      <c r="R14" s="3"/>
    </row>
    <row r="15" spans="1:18" ht="14.1" customHeight="1">
      <c r="A15" s="47" t="s">
        <v>14</v>
      </c>
      <c r="B15" s="46">
        <v>173405939</v>
      </c>
      <c r="C15" s="46">
        <v>174394008</v>
      </c>
      <c r="D15" s="46">
        <v>173643102</v>
      </c>
      <c r="E15" s="46">
        <v>167230622</v>
      </c>
      <c r="F15" s="46">
        <v>164775615</v>
      </c>
      <c r="G15" s="242"/>
      <c r="H15"/>
      <c r="I15" s="46"/>
      <c r="J15" s="46"/>
      <c r="K15" s="46"/>
      <c r="L15" s="46"/>
      <c r="M15" s="46"/>
      <c r="P15" s="3"/>
      <c r="Q15" s="3"/>
      <c r="R15" s="3"/>
    </row>
    <row r="16" spans="1:18" ht="14.1" customHeight="1">
      <c r="A16" s="44" t="s">
        <v>64</v>
      </c>
      <c r="B16" s="46">
        <v>20331035</v>
      </c>
      <c r="C16" s="46">
        <v>21595759</v>
      </c>
      <c r="D16" s="46">
        <v>21438933</v>
      </c>
      <c r="E16" s="46">
        <v>19246401</v>
      </c>
      <c r="F16" s="46">
        <v>18576475</v>
      </c>
      <c r="G16" s="242"/>
      <c r="H16"/>
      <c r="I16" s="46"/>
      <c r="J16" s="46"/>
      <c r="K16" s="46"/>
      <c r="L16" s="46"/>
      <c r="M16" s="46"/>
      <c r="P16" s="3"/>
      <c r="Q16" s="3"/>
      <c r="R16" s="3"/>
    </row>
    <row r="17" spans="1:18" ht="14.1" customHeight="1">
      <c r="A17" s="45" t="s">
        <v>65</v>
      </c>
      <c r="G17" s="242"/>
      <c r="H17"/>
      <c r="I17" s="46"/>
      <c r="J17" s="46"/>
      <c r="K17" s="46"/>
      <c r="L17" s="46"/>
      <c r="M17" s="46"/>
      <c r="P17" s="3"/>
      <c r="Q17" s="3"/>
      <c r="R17" s="3"/>
    </row>
    <row r="18" spans="1:18" ht="14.1" customHeight="1">
      <c r="A18" s="45" t="s">
        <v>119</v>
      </c>
      <c r="B18" s="46">
        <v>86148577</v>
      </c>
      <c r="C18" s="46">
        <v>86276973</v>
      </c>
      <c r="D18" s="46">
        <v>86507491</v>
      </c>
      <c r="E18" s="46">
        <v>84173514</v>
      </c>
      <c r="F18" s="46">
        <v>84366278</v>
      </c>
      <c r="G18" s="242"/>
      <c r="H18"/>
      <c r="I18" s="46"/>
      <c r="J18" s="46"/>
      <c r="K18" s="46"/>
      <c r="L18" s="46"/>
      <c r="M18" s="46"/>
      <c r="P18" s="3"/>
      <c r="Q18" s="3"/>
      <c r="R18" s="3"/>
    </row>
    <row r="19" spans="1:18" ht="14.1" customHeight="1">
      <c r="A19" s="45" t="s">
        <v>67</v>
      </c>
      <c r="B19" s="46">
        <v>66926328</v>
      </c>
      <c r="C19" s="46">
        <v>66521275</v>
      </c>
      <c r="D19" s="46">
        <v>65696679</v>
      </c>
      <c r="E19" s="46">
        <v>63810707</v>
      </c>
      <c r="F19" s="46">
        <v>61832862</v>
      </c>
      <c r="G19" s="242"/>
      <c r="H19"/>
      <c r="I19" s="46"/>
      <c r="J19" s="46"/>
      <c r="K19" s="46"/>
      <c r="L19" s="46"/>
      <c r="M19" s="46"/>
      <c r="P19" s="3"/>
      <c r="Q19" s="3"/>
      <c r="R19" s="3"/>
    </row>
    <row r="20" spans="1:18" ht="14.1" customHeight="1">
      <c r="A20" s="48"/>
      <c r="B20" s="14"/>
      <c r="C20" s="49"/>
      <c r="D20" s="14"/>
      <c r="E20" s="15"/>
      <c r="F20" s="15"/>
      <c r="H20" s="45"/>
      <c r="I20" s="46"/>
      <c r="J20" s="46"/>
      <c r="K20" s="46"/>
      <c r="L20" s="46"/>
      <c r="M20" s="46"/>
      <c r="N20" s="3"/>
      <c r="O20" s="3"/>
      <c r="P20" s="3"/>
      <c r="Q20" s="3"/>
      <c r="R20" s="3"/>
    </row>
    <row r="21" spans="1:18" ht="14.1" customHeight="1">
      <c r="A21" s="31" t="s">
        <v>454</v>
      </c>
      <c r="B21" s="32"/>
      <c r="C21" s="32"/>
      <c r="D21" s="32"/>
      <c r="E21" s="32"/>
      <c r="F21" s="33"/>
      <c r="H21" s="45"/>
      <c r="I21" s="46"/>
      <c r="J21" s="46"/>
      <c r="K21" s="46"/>
      <c r="L21" s="46"/>
      <c r="M21" s="46"/>
      <c r="N21" s="3"/>
      <c r="O21" s="3"/>
      <c r="P21" s="3"/>
      <c r="Q21" s="3"/>
      <c r="R21" s="3"/>
    </row>
    <row r="22" spans="1:18" ht="14.1" customHeight="1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4.1" customHeight="1">
      <c r="G23" s="50"/>
      <c r="K23" s="3"/>
      <c r="L23" s="3"/>
      <c r="M23" s="3"/>
      <c r="N23" s="3"/>
      <c r="O23" s="3"/>
      <c r="P23" s="3"/>
      <c r="Q23" s="3"/>
      <c r="R23" s="3"/>
    </row>
    <row r="24" spans="1:18" ht="12" customHeight="1">
      <c r="A24" s="51"/>
      <c r="B24" s="14"/>
      <c r="C24" s="14"/>
      <c r="D24" s="14"/>
      <c r="E24" s="14"/>
      <c r="F24" s="15"/>
      <c r="G24" s="50"/>
      <c r="H24" s="44"/>
      <c r="I24" s="50"/>
      <c r="J24" s="50"/>
      <c r="K24" s="3"/>
      <c r="L24" s="3"/>
      <c r="M24" s="3"/>
      <c r="N24" s="3"/>
      <c r="O24" s="3"/>
      <c r="P24" s="3"/>
      <c r="Q24" s="3"/>
      <c r="R24" s="3"/>
    </row>
    <row r="25" spans="1:18" ht="12" customHeight="1">
      <c r="A25" s="51"/>
      <c r="B25" s="14"/>
      <c r="C25" s="14"/>
      <c r="D25" s="14"/>
      <c r="E25" s="14"/>
      <c r="F25" s="15"/>
      <c r="G25" s="50"/>
      <c r="H25" s="44"/>
      <c r="I25" s="50"/>
      <c r="J25" s="50"/>
      <c r="K25" s="3"/>
      <c r="L25" s="3"/>
      <c r="M25" s="3"/>
      <c r="N25" s="3"/>
      <c r="O25" s="3"/>
      <c r="P25" s="3"/>
      <c r="Q25" s="3"/>
      <c r="R25" s="3"/>
    </row>
    <row r="26" spans="1:18" ht="12" customHeight="1">
      <c r="A26" s="269" t="s">
        <v>356</v>
      </c>
      <c r="B26" s="270"/>
      <c r="C26" s="270"/>
      <c r="D26" s="270"/>
      <c r="E26" s="270"/>
      <c r="F26" s="270"/>
      <c r="G26" s="50"/>
      <c r="H26" s="44"/>
      <c r="I26" s="50"/>
      <c r="J26" s="50"/>
      <c r="K26" s="3"/>
      <c r="L26" s="3"/>
      <c r="M26" s="3"/>
      <c r="N26" s="3"/>
      <c r="O26" s="3"/>
      <c r="P26" s="3"/>
      <c r="Q26" s="3"/>
      <c r="R26" s="3"/>
    </row>
    <row r="27" spans="1:18" ht="12" customHeight="1">
      <c r="A27" s="51"/>
      <c r="B27" s="14"/>
      <c r="C27" s="14"/>
      <c r="D27" s="14"/>
      <c r="E27" s="14"/>
      <c r="F27" s="15"/>
      <c r="K27" s="3"/>
      <c r="L27" s="3"/>
      <c r="M27" s="3"/>
      <c r="N27" s="3"/>
      <c r="O27" s="3"/>
      <c r="P27" s="3"/>
      <c r="Q27" s="3"/>
      <c r="R27" s="3"/>
    </row>
    <row r="28" spans="1:18" s="3" customFormat="1" ht="12" customHeight="1">
      <c r="F28" s="44"/>
    </row>
    <row r="29" spans="1:18" s="3" customFormat="1" ht="14.1" customHeight="1">
      <c r="H29" s="132" t="s">
        <v>70</v>
      </c>
      <c r="I29" s="110"/>
      <c r="J29" s="111"/>
      <c r="K29" s="112"/>
    </row>
    <row r="30" spans="1:18" s="3" customFormat="1" ht="14.1" customHeight="1">
      <c r="F30" s="44"/>
      <c r="H30" s="113"/>
      <c r="I30" s="15"/>
      <c r="J30" s="15"/>
      <c r="K30" s="114"/>
    </row>
    <row r="31" spans="1:18" s="3" customFormat="1" ht="14.1" customHeight="1">
      <c r="F31" s="44"/>
      <c r="H31" s="113"/>
      <c r="I31" s="48" t="s">
        <v>116</v>
      </c>
      <c r="J31" s="115" t="s">
        <v>44</v>
      </c>
      <c r="K31" s="116" t="s">
        <v>12</v>
      </c>
    </row>
    <row r="32" spans="1:18" s="3" customFormat="1" ht="14.1" customHeight="1">
      <c r="H32" s="113">
        <v>2009</v>
      </c>
      <c r="I32" s="15">
        <v>162501.22517399999</v>
      </c>
      <c r="J32" s="15">
        <v>405266.55250599998</v>
      </c>
      <c r="K32" s="114">
        <v>413363.371636</v>
      </c>
    </row>
    <row r="33" spans="6:11" s="3" customFormat="1" ht="14.1" customHeight="1">
      <c r="H33" s="113">
        <v>2010</v>
      </c>
      <c r="I33" s="15">
        <v>151957.837482</v>
      </c>
      <c r="J33" s="15">
        <v>447026.79568500002</v>
      </c>
      <c r="K33" s="114">
        <v>440459.67082499998</v>
      </c>
    </row>
    <row r="34" spans="6:11" s="3" customFormat="1" ht="14.1" customHeight="1">
      <c r="F34" s="44"/>
      <c r="H34" s="113">
        <v>2011</v>
      </c>
      <c r="I34" s="15">
        <v>147985.61374100001</v>
      </c>
      <c r="J34" s="15">
        <v>432343.85965499998</v>
      </c>
      <c r="K34" s="114">
        <v>453626.868273</v>
      </c>
    </row>
    <row r="35" spans="6:11" s="3" customFormat="1" ht="14.1" customHeight="1">
      <c r="F35" s="44"/>
      <c r="G35" s="52"/>
      <c r="H35" s="113">
        <v>2012</v>
      </c>
      <c r="I35" s="15">
        <v>131688.019126</v>
      </c>
      <c r="J35" s="15">
        <v>396467.59699599998</v>
      </c>
      <c r="K35" s="114">
        <v>412928.51666299999</v>
      </c>
    </row>
    <row r="36" spans="6:11" s="3" customFormat="1" ht="14.1" customHeight="1">
      <c r="F36" s="44"/>
      <c r="G36" s="52"/>
      <c r="H36" s="117">
        <v>2013</v>
      </c>
      <c r="I36" s="118">
        <f>F10</f>
        <v>116712.656908</v>
      </c>
      <c r="J36" s="118">
        <f>F12</f>
        <v>444849.319556</v>
      </c>
      <c r="K36" s="119">
        <f>F13</f>
        <v>413758.069594</v>
      </c>
    </row>
    <row r="37" spans="6:11" s="3" customFormat="1" ht="14.1" customHeight="1">
      <c r="F37" s="44"/>
      <c r="G37" s="52"/>
      <c r="H37" s="53"/>
    </row>
    <row r="38" spans="6:11" s="3" customFormat="1" ht="14.1" customHeight="1">
      <c r="F38" s="44"/>
      <c r="G38" s="52"/>
      <c r="H38" s="53"/>
    </row>
    <row r="39" spans="6:11" s="3" customFormat="1" ht="14.1" customHeight="1">
      <c r="F39" s="44"/>
      <c r="G39" s="46"/>
      <c r="H39" s="15"/>
    </row>
    <row r="40" spans="6:11" s="3" customFormat="1" ht="14.1" customHeight="1"/>
    <row r="41" spans="6:11" s="3" customFormat="1" ht="14.1" customHeight="1">
      <c r="F41" s="44"/>
      <c r="G41" s="52"/>
      <c r="H41" s="53"/>
    </row>
    <row r="42" spans="6:11" s="3" customFormat="1" ht="14.1" customHeight="1">
      <c r="G42" s="46"/>
    </row>
    <row r="43" spans="6:11" s="3" customFormat="1" ht="14.1" customHeight="1"/>
    <row r="44" spans="6:11" s="3" customFormat="1" ht="14.1" customHeight="1"/>
    <row r="45" spans="6:11" s="3" customFormat="1" ht="14.1" customHeight="1"/>
    <row r="46" spans="6:11" s="3" customFormat="1" ht="14.1" customHeight="1"/>
    <row r="47" spans="6:11" s="3" customFormat="1" ht="14.1" customHeight="1"/>
    <row r="48" spans="6:11" s="3" customFormat="1" ht="14.1" customHeight="1"/>
    <row r="49" s="3" customFormat="1" ht="14.1" customHeight="1"/>
  </sheetData>
  <mergeCells count="1">
    <mergeCell ref="A26:F26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/>
  </sheetViews>
  <sheetFormatPr baseColWidth="10" defaultRowHeight="12.75"/>
  <cols>
    <col min="1" max="1" width="42.140625" style="9" customWidth="1"/>
    <col min="2" max="6" width="10" style="9" customWidth="1"/>
    <col min="8" max="16384" width="11.42578125" style="9"/>
  </cols>
  <sheetData>
    <row r="1" spans="1:9" ht="13.5" thickBot="1">
      <c r="A1" s="1" t="s">
        <v>194</v>
      </c>
      <c r="B1" s="2"/>
      <c r="C1" s="2"/>
      <c r="D1" s="2"/>
      <c r="E1" s="2"/>
      <c r="F1" s="2"/>
    </row>
    <row r="2" spans="1:9" ht="14.25">
      <c r="I2" s="263" t="s">
        <v>470</v>
      </c>
    </row>
    <row r="3" spans="1:9" s="34" customFormat="1" ht="14.1" customHeight="1">
      <c r="A3" s="67" t="s">
        <v>193</v>
      </c>
      <c r="B3" s="6"/>
      <c r="C3" s="6"/>
      <c r="D3" s="6"/>
      <c r="E3" s="6"/>
      <c r="F3" s="6"/>
      <c r="G3" s="169"/>
    </row>
    <row r="4" spans="1:9" ht="14.1" customHeight="1">
      <c r="A4" s="3"/>
      <c r="B4" s="3"/>
      <c r="C4" s="3"/>
      <c r="D4" s="3"/>
      <c r="E4" s="3"/>
      <c r="F4" s="3"/>
    </row>
    <row r="5" spans="1:9" ht="14.1" customHeight="1">
      <c r="A5" s="39" t="s">
        <v>376</v>
      </c>
      <c r="B5" s="3"/>
      <c r="C5" s="3"/>
      <c r="D5" s="3"/>
      <c r="E5" s="3"/>
      <c r="F5" s="3"/>
    </row>
    <row r="6" spans="1:9" ht="14.1" customHeight="1">
      <c r="A6" s="3"/>
      <c r="B6" s="3"/>
      <c r="C6" s="3"/>
      <c r="D6" s="3"/>
      <c r="E6" s="3"/>
      <c r="F6" s="3"/>
    </row>
    <row r="7" spans="1:9" ht="14.1" customHeight="1">
      <c r="A7" s="40" t="s">
        <v>33</v>
      </c>
      <c r="B7" s="3"/>
      <c r="C7" s="3"/>
      <c r="D7" s="3"/>
      <c r="E7" s="3"/>
      <c r="F7" s="3"/>
    </row>
    <row r="8" spans="1:9" ht="9.9499999999999993" customHeight="1">
      <c r="A8" s="55"/>
      <c r="B8" s="56"/>
      <c r="C8" s="56"/>
      <c r="D8" s="56"/>
      <c r="E8" s="56"/>
      <c r="F8" s="55"/>
    </row>
    <row r="9" spans="1:9" ht="10.5" customHeight="1">
      <c r="A9" s="168"/>
      <c r="B9" s="42" t="s">
        <v>180</v>
      </c>
      <c r="C9" s="42" t="s">
        <v>170</v>
      </c>
      <c r="D9" s="166" t="s">
        <v>181</v>
      </c>
      <c r="E9" s="42" t="s">
        <v>182</v>
      </c>
      <c r="F9" s="42" t="s">
        <v>183</v>
      </c>
    </row>
    <row r="10" spans="1:9" ht="10.5" customHeight="1">
      <c r="A10" s="168"/>
      <c r="B10" s="42" t="s">
        <v>184</v>
      </c>
      <c r="C10" s="42" t="s">
        <v>175</v>
      </c>
      <c r="D10" s="166" t="s">
        <v>176</v>
      </c>
      <c r="E10" s="42" t="s">
        <v>185</v>
      </c>
      <c r="F10" s="42" t="s">
        <v>186</v>
      </c>
    </row>
    <row r="11" spans="1:9" ht="10.5" customHeight="1">
      <c r="A11" s="12"/>
      <c r="B11" s="57"/>
      <c r="C11" s="57"/>
      <c r="D11" s="57"/>
      <c r="E11" s="57"/>
      <c r="F11" s="57" t="s">
        <v>179</v>
      </c>
    </row>
    <row r="12" spans="1:9" ht="14.1" customHeight="1">
      <c r="A12" s="13"/>
      <c r="B12" s="3"/>
      <c r="C12" s="14"/>
      <c r="D12" s="14"/>
      <c r="E12" s="14"/>
      <c r="F12" s="15"/>
    </row>
    <row r="13" spans="1:9" ht="14.1" customHeight="1">
      <c r="A13" s="43" t="s">
        <v>13</v>
      </c>
      <c r="B13" s="15">
        <v>7535</v>
      </c>
      <c r="C13" s="15">
        <v>26859</v>
      </c>
      <c r="D13" s="15">
        <v>1388505</v>
      </c>
      <c r="E13" s="15">
        <v>334945</v>
      </c>
      <c r="F13" s="15">
        <v>39770</v>
      </c>
    </row>
    <row r="14" spans="1:9" ht="14.1" customHeight="1">
      <c r="A14" s="44" t="s">
        <v>377</v>
      </c>
      <c r="B14" s="15">
        <v>1037</v>
      </c>
      <c r="C14" s="15">
        <v>3940</v>
      </c>
      <c r="D14" s="15">
        <v>406448</v>
      </c>
      <c r="E14" s="15">
        <v>70123</v>
      </c>
      <c r="F14" s="15">
        <v>27577</v>
      </c>
    </row>
    <row r="15" spans="1:9" ht="14.1" customHeight="1">
      <c r="A15" s="44" t="s">
        <v>378</v>
      </c>
      <c r="B15" s="15">
        <v>2327</v>
      </c>
      <c r="C15" s="15">
        <v>10138</v>
      </c>
      <c r="D15" s="15">
        <v>343396</v>
      </c>
      <c r="E15" s="15">
        <v>81711</v>
      </c>
      <c r="F15" s="15">
        <v>2718</v>
      </c>
    </row>
    <row r="16" spans="1:9" ht="14.1" customHeight="1">
      <c r="A16" s="44" t="s">
        <v>379</v>
      </c>
      <c r="B16" s="15">
        <v>223</v>
      </c>
      <c r="C16" s="15">
        <v>1159</v>
      </c>
      <c r="D16" s="15">
        <v>155497</v>
      </c>
      <c r="E16" s="15">
        <v>28113</v>
      </c>
      <c r="F16" s="15">
        <v>1471</v>
      </c>
    </row>
    <row r="17" spans="1:6" ht="14.1" customHeight="1">
      <c r="A17" s="44" t="s">
        <v>380</v>
      </c>
      <c r="B17" s="15">
        <v>820</v>
      </c>
      <c r="C17" s="15">
        <v>1019</v>
      </c>
      <c r="D17" s="15">
        <v>50621</v>
      </c>
      <c r="E17" s="15">
        <v>8675</v>
      </c>
      <c r="F17" s="15">
        <v>359</v>
      </c>
    </row>
    <row r="18" spans="1:6" ht="14.1" customHeight="1">
      <c r="A18" s="44" t="s">
        <v>381</v>
      </c>
      <c r="B18" s="15">
        <v>1988</v>
      </c>
      <c r="C18" s="15">
        <v>4387</v>
      </c>
      <c r="D18" s="15">
        <v>230030</v>
      </c>
      <c r="E18" s="15">
        <v>69572</v>
      </c>
      <c r="F18" s="15">
        <v>6061</v>
      </c>
    </row>
    <row r="19" spans="1:6" ht="14.1" customHeight="1">
      <c r="A19" s="44" t="s">
        <v>382</v>
      </c>
      <c r="B19" s="15">
        <v>996</v>
      </c>
      <c r="C19" s="15">
        <v>5997</v>
      </c>
      <c r="D19" s="15">
        <v>194668</v>
      </c>
      <c r="E19" s="15">
        <v>74975</v>
      </c>
      <c r="F19" s="15">
        <v>1582</v>
      </c>
    </row>
    <row r="20" spans="1:6" ht="14.1" customHeight="1">
      <c r="A20" s="44" t="s">
        <v>383</v>
      </c>
      <c r="B20" s="15"/>
      <c r="C20" s="15"/>
      <c r="D20" s="15"/>
      <c r="E20" s="15"/>
      <c r="F20" s="15"/>
    </row>
    <row r="21" spans="1:6" ht="9.9499999999999993" customHeight="1">
      <c r="A21" s="44" t="s">
        <v>456</v>
      </c>
      <c r="B21" s="15">
        <v>145</v>
      </c>
      <c r="C21" s="15">
        <v>218</v>
      </c>
      <c r="D21" s="15">
        <v>7845</v>
      </c>
      <c r="E21" s="15">
        <v>1775</v>
      </c>
      <c r="F21" s="15">
        <v>2</v>
      </c>
    </row>
    <row r="22" spans="1:6" ht="14.1" customHeight="1">
      <c r="A22" s="48"/>
      <c r="B22" s="49"/>
      <c r="C22" s="14"/>
      <c r="D22" s="15"/>
      <c r="E22" s="14"/>
      <c r="F22" s="15"/>
    </row>
    <row r="23" spans="1:6" ht="14.1" customHeight="1">
      <c r="A23" s="31" t="s">
        <v>455</v>
      </c>
      <c r="B23" s="32"/>
      <c r="C23" s="32"/>
      <c r="D23" s="32"/>
      <c r="E23" s="32"/>
      <c r="F23" s="33"/>
    </row>
    <row r="24" spans="1:6" ht="14.1" customHeight="1">
      <c r="A24" s="99" t="s">
        <v>100</v>
      </c>
    </row>
    <row r="26" spans="1:6">
      <c r="B26" s="15"/>
      <c r="C26" s="15"/>
      <c r="D26" s="15"/>
      <c r="E26" s="15"/>
      <c r="F26" s="15"/>
    </row>
    <row r="27" spans="1:6">
      <c r="A27" s="44"/>
    </row>
  </sheetData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Normal="100" workbookViewId="0"/>
  </sheetViews>
  <sheetFormatPr baseColWidth="10" defaultRowHeight="12.75"/>
  <cols>
    <col min="1" max="1" width="42.140625" style="9" customWidth="1"/>
    <col min="2" max="6" width="10" style="9" customWidth="1"/>
    <col min="7" max="16384" width="11.42578125" style="9"/>
  </cols>
  <sheetData>
    <row r="1" spans="1:19" ht="13.5" thickBot="1">
      <c r="A1" s="1" t="s">
        <v>194</v>
      </c>
      <c r="B1" s="2"/>
      <c r="C1" s="2"/>
      <c r="D1" s="2"/>
      <c r="E1" s="2"/>
      <c r="F1" s="2"/>
      <c r="G1" s="3"/>
      <c r="H1" s="3"/>
    </row>
    <row r="2" spans="1:19" ht="14.25">
      <c r="I2" s="263" t="s">
        <v>470</v>
      </c>
    </row>
    <row r="3" spans="1:19" ht="14.1" customHeight="1">
      <c r="A3" s="39" t="s">
        <v>358</v>
      </c>
      <c r="B3" s="3"/>
      <c r="C3" s="3"/>
      <c r="D3" s="3"/>
      <c r="E3" s="3"/>
      <c r="F3" s="3"/>
      <c r="G3" s="3"/>
      <c r="H3" s="3"/>
    </row>
    <row r="4" spans="1:19" ht="14.1" customHeight="1">
      <c r="A4" s="3"/>
      <c r="B4" s="3"/>
      <c r="C4" s="3"/>
      <c r="D4" s="3"/>
      <c r="E4" s="3"/>
      <c r="F4" s="3"/>
      <c r="G4" s="3"/>
      <c r="H4" s="3"/>
    </row>
    <row r="5" spans="1:19" ht="14.1" customHeight="1">
      <c r="A5" s="40" t="s">
        <v>167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9.9499999999999993" customHeight="1">
      <c r="A6" s="6"/>
      <c r="B6" s="13"/>
      <c r="C6" s="13"/>
      <c r="D6" s="13"/>
      <c r="E6" s="13"/>
      <c r="F6" s="1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95" customHeight="1">
      <c r="A7" s="159"/>
      <c r="B7" s="159">
        <v>2009</v>
      </c>
      <c r="C7" s="159">
        <v>2010</v>
      </c>
      <c r="D7" s="159">
        <v>2011</v>
      </c>
      <c r="E7" s="159">
        <v>2012</v>
      </c>
      <c r="F7" s="159">
        <v>2013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4.1" customHeight="1">
      <c r="A8" s="13"/>
      <c r="B8" s="14"/>
      <c r="C8" s="14"/>
      <c r="D8" s="15"/>
      <c r="E8" s="15"/>
      <c r="F8" s="15"/>
    </row>
    <row r="9" spans="1:19" ht="14.1" customHeight="1">
      <c r="A9" s="43" t="s">
        <v>13</v>
      </c>
      <c r="B9" s="15">
        <v>25610.720000000001</v>
      </c>
      <c r="C9" s="15">
        <v>25534.348000000002</v>
      </c>
      <c r="D9" s="15">
        <v>25801.85</v>
      </c>
      <c r="E9" s="15">
        <v>26264.544999999998</v>
      </c>
      <c r="F9" s="15">
        <v>26858.699000000001</v>
      </c>
      <c r="G9" s="242"/>
      <c r="H9"/>
    </row>
    <row r="10" spans="1:19" ht="14.1" customHeight="1">
      <c r="A10" s="44" t="s">
        <v>125</v>
      </c>
      <c r="B10" s="15">
        <v>1141.665</v>
      </c>
      <c r="C10" s="15">
        <v>1242.585</v>
      </c>
      <c r="D10" s="15">
        <v>1328.809</v>
      </c>
      <c r="E10" s="15">
        <v>1091.0719999999999</v>
      </c>
      <c r="F10" s="15">
        <v>1064.3699999999999</v>
      </c>
      <c r="G10" s="242"/>
      <c r="H10" s="45"/>
      <c r="I10" s="249"/>
    </row>
    <row r="11" spans="1:19" ht="14.1" customHeight="1">
      <c r="A11" s="44" t="s">
        <v>126</v>
      </c>
      <c r="B11" s="15">
        <v>7057.0640000000003</v>
      </c>
      <c r="C11" s="15">
        <v>7204.9359999999997</v>
      </c>
      <c r="D11" s="15">
        <v>7560.1790000000001</v>
      </c>
      <c r="E11" s="15">
        <v>8443.2430000000004</v>
      </c>
      <c r="F11" s="15">
        <v>9073.3799999999992</v>
      </c>
      <c r="G11" s="242"/>
      <c r="H11" s="45"/>
      <c r="I11" s="249"/>
    </row>
    <row r="12" spans="1:19" ht="14.1" customHeight="1">
      <c r="A12" s="44" t="s">
        <v>127</v>
      </c>
      <c r="B12" s="15">
        <v>3233.2170000000001</v>
      </c>
      <c r="C12" s="15">
        <v>3149.1260000000002</v>
      </c>
      <c r="D12" s="15">
        <v>3094.306</v>
      </c>
      <c r="E12" s="15">
        <v>2806.1239999999998</v>
      </c>
      <c r="F12" s="15">
        <v>2892.585</v>
      </c>
      <c r="G12" s="242"/>
      <c r="H12" s="45"/>
      <c r="I12" s="249"/>
    </row>
    <row r="13" spans="1:19" ht="14.1" customHeight="1">
      <c r="A13" s="44" t="s">
        <v>128</v>
      </c>
      <c r="B13" s="15"/>
      <c r="C13" s="15"/>
      <c r="D13" s="15"/>
      <c r="E13" s="15"/>
      <c r="F13" s="15"/>
      <c r="G13" s="242"/>
      <c r="H13" s="45"/>
      <c r="I13" s="249"/>
    </row>
    <row r="14" spans="1:19" ht="9.9499999999999993" customHeight="1">
      <c r="A14" s="44" t="s">
        <v>91</v>
      </c>
      <c r="B14" s="15">
        <v>1272.106</v>
      </c>
      <c r="C14" s="15">
        <v>1439.0039999999999</v>
      </c>
      <c r="D14" s="15">
        <v>1244.2829999999999</v>
      </c>
      <c r="E14" s="15">
        <v>1102.0329999999999</v>
      </c>
      <c r="F14" s="15">
        <v>1047.3869999999999</v>
      </c>
      <c r="G14" s="242"/>
      <c r="H14" s="45"/>
      <c r="I14" s="249"/>
    </row>
    <row r="15" spans="1:19" ht="14.1" customHeight="1">
      <c r="A15" s="44" t="s">
        <v>98</v>
      </c>
      <c r="B15" s="15"/>
      <c r="C15" s="15"/>
      <c r="D15" s="15"/>
      <c r="E15" s="15"/>
      <c r="F15" s="15"/>
      <c r="G15" s="242"/>
      <c r="H15" s="45"/>
      <c r="I15" s="249"/>
    </row>
    <row r="16" spans="1:19" ht="9.9499999999999993" customHeight="1">
      <c r="A16" s="44" t="s">
        <v>99</v>
      </c>
      <c r="B16" s="15">
        <v>480.94799999999998</v>
      </c>
      <c r="C16" s="15">
        <v>372.27300000000002</v>
      </c>
      <c r="D16" s="15">
        <v>393.375</v>
      </c>
      <c r="E16" s="15">
        <v>392</v>
      </c>
      <c r="F16" s="15">
        <v>371.70400000000001</v>
      </c>
      <c r="G16" s="242"/>
      <c r="H16" s="45"/>
      <c r="I16" s="249"/>
    </row>
    <row r="17" spans="1:9" ht="14.1" customHeight="1">
      <c r="A17" s="44" t="s">
        <v>86</v>
      </c>
      <c r="B17" s="15">
        <v>765.76599999999996</v>
      </c>
      <c r="C17" s="15">
        <v>846.61199999999997</v>
      </c>
      <c r="D17" s="15">
        <v>851.32500000000005</v>
      </c>
      <c r="E17" s="15">
        <v>759.245</v>
      </c>
      <c r="F17" s="15">
        <v>787.447</v>
      </c>
      <c r="G17" s="242"/>
      <c r="H17" s="45"/>
      <c r="I17" s="249"/>
    </row>
    <row r="18" spans="1:9" ht="14.1" customHeight="1">
      <c r="A18" s="44" t="s">
        <v>87</v>
      </c>
      <c r="B18" s="15">
        <v>1707.912</v>
      </c>
      <c r="C18" s="15">
        <v>1021.557</v>
      </c>
      <c r="D18" s="15">
        <v>1212.1289999999999</v>
      </c>
      <c r="E18" s="15">
        <v>1269.2349999999999</v>
      </c>
      <c r="F18" s="15">
        <v>1138.134</v>
      </c>
      <c r="G18" s="242"/>
      <c r="H18" s="45"/>
      <c r="I18" s="249"/>
    </row>
    <row r="19" spans="1:9" ht="14.1" customHeight="1">
      <c r="A19" s="44" t="s">
        <v>88</v>
      </c>
      <c r="B19" s="15">
        <v>2245.2939999999999</v>
      </c>
      <c r="C19" s="15">
        <v>2368.2829999999999</v>
      </c>
      <c r="D19" s="15">
        <v>2123.9769999999999</v>
      </c>
      <c r="E19" s="15">
        <v>2615.5250000000001</v>
      </c>
      <c r="F19" s="15">
        <v>2054.402</v>
      </c>
      <c r="G19" s="242"/>
      <c r="H19" s="45"/>
      <c r="I19" s="249"/>
    </row>
    <row r="20" spans="1:9" ht="14.1" customHeight="1">
      <c r="A20" s="44" t="s">
        <v>92</v>
      </c>
      <c r="B20" s="15"/>
      <c r="C20" s="15"/>
      <c r="D20" s="15"/>
      <c r="E20" s="15"/>
      <c r="F20" s="15"/>
      <c r="G20" s="242"/>
      <c r="H20" s="45"/>
      <c r="I20" s="249"/>
    </row>
    <row r="21" spans="1:9" ht="9.9499999999999993" customHeight="1">
      <c r="A21" s="44" t="s">
        <v>93</v>
      </c>
      <c r="B21" s="15">
        <v>1648.3150000000001</v>
      </c>
      <c r="C21" s="15">
        <v>1430.8240000000001</v>
      </c>
      <c r="D21" s="15">
        <v>1277.3920000000001</v>
      </c>
      <c r="E21" s="15">
        <v>1215.0940000000001</v>
      </c>
      <c r="F21" s="15">
        <v>1381.912</v>
      </c>
      <c r="G21" s="242"/>
      <c r="H21" s="45"/>
      <c r="I21" s="249"/>
    </row>
    <row r="22" spans="1:9" ht="14.1" customHeight="1">
      <c r="A22" s="44" t="s">
        <v>89</v>
      </c>
      <c r="B22" s="15">
        <v>1079.6880000000001</v>
      </c>
      <c r="C22" s="15">
        <v>1066.412</v>
      </c>
      <c r="D22" s="15">
        <v>1106.241</v>
      </c>
      <c r="E22" s="15">
        <v>1143.652</v>
      </c>
      <c r="F22" s="15">
        <v>950.40499999999997</v>
      </c>
      <c r="G22" s="242"/>
      <c r="H22" s="45"/>
      <c r="I22" s="249"/>
    </row>
    <row r="23" spans="1:9" ht="14.1" customHeight="1">
      <c r="A23" s="44" t="s">
        <v>94</v>
      </c>
      <c r="B23" s="15"/>
      <c r="C23" s="15"/>
      <c r="D23" s="15"/>
      <c r="E23" s="15"/>
      <c r="F23" s="15"/>
      <c r="G23" s="242"/>
      <c r="H23" s="45"/>
      <c r="I23" s="249"/>
    </row>
    <row r="24" spans="1:9" ht="9.9499999999999993" customHeight="1">
      <c r="A24" s="44" t="s">
        <v>95</v>
      </c>
      <c r="B24" s="15">
        <v>229.53299999999999</v>
      </c>
      <c r="C24" s="15">
        <v>237.05</v>
      </c>
      <c r="D24" s="15">
        <v>228.881</v>
      </c>
      <c r="E24" s="15">
        <v>221.6</v>
      </c>
      <c r="F24" s="15">
        <v>198.125</v>
      </c>
      <c r="G24" s="242"/>
      <c r="H24" s="45"/>
      <c r="I24" s="249"/>
    </row>
    <row r="25" spans="1:9" ht="14.1" customHeight="1">
      <c r="A25" s="44" t="s">
        <v>90</v>
      </c>
      <c r="B25" s="15">
        <v>4496.2430000000004</v>
      </c>
      <c r="C25" s="15">
        <v>4937.2920000000004</v>
      </c>
      <c r="D25" s="15">
        <v>5172.0129999999999</v>
      </c>
      <c r="E25" s="15">
        <v>4971.848</v>
      </c>
      <c r="F25" s="15">
        <v>5680.35</v>
      </c>
      <c r="G25" s="242"/>
      <c r="H25" s="45"/>
      <c r="I25" s="249"/>
    </row>
    <row r="26" spans="1:9" ht="14.1" customHeight="1">
      <c r="A26" s="44" t="s">
        <v>96</v>
      </c>
      <c r="B26" s="15"/>
      <c r="C26" s="15"/>
      <c r="D26" s="15"/>
      <c r="E26" s="15"/>
      <c r="F26" s="15"/>
      <c r="G26" s="242"/>
      <c r="H26" s="45"/>
      <c r="I26" s="249"/>
    </row>
    <row r="27" spans="1:9" ht="9.9499999999999993" customHeight="1">
      <c r="A27" s="44" t="s">
        <v>97</v>
      </c>
      <c r="B27" s="15">
        <v>252.96899999999999</v>
      </c>
      <c r="C27" s="15">
        <v>218.39400000000001</v>
      </c>
      <c r="D27" s="15">
        <v>208.94</v>
      </c>
      <c r="E27" s="15">
        <v>233.874</v>
      </c>
      <c r="F27" s="15">
        <v>218.49799999999999</v>
      </c>
      <c r="G27" s="242"/>
      <c r="H27" s="45"/>
      <c r="I27" s="249"/>
    </row>
    <row r="28" spans="1:9" ht="14.1" customHeight="1">
      <c r="A28" s="48"/>
      <c r="B28" s="49"/>
      <c r="C28" s="14"/>
      <c r="D28" s="15"/>
      <c r="E28" s="14"/>
      <c r="F28" s="15"/>
    </row>
    <row r="29" spans="1:9" ht="14.1" customHeight="1">
      <c r="A29" s="31" t="s">
        <v>455</v>
      </c>
      <c r="B29" s="32"/>
      <c r="C29" s="32"/>
      <c r="D29" s="32"/>
      <c r="E29" s="32"/>
      <c r="F29" s="33"/>
    </row>
    <row r="30" spans="1:9" ht="14.1" customHeight="1">
      <c r="A30" s="99" t="s">
        <v>100</v>
      </c>
    </row>
    <row r="31" spans="1:9" ht="14.1" customHeight="1">
      <c r="A31" s="100"/>
    </row>
    <row r="32" spans="1:9">
      <c r="B32" s="15"/>
      <c r="C32" s="15"/>
      <c r="D32" s="15"/>
      <c r="E32" s="15"/>
      <c r="F32" s="15"/>
    </row>
    <row r="33" spans="2:6">
      <c r="B33" s="15"/>
      <c r="C33" s="15"/>
      <c r="D33" s="15"/>
      <c r="E33" s="15"/>
      <c r="F33" s="15"/>
    </row>
    <row r="34" spans="2:6">
      <c r="B34" s="15"/>
      <c r="C34" s="15"/>
      <c r="D34" s="15"/>
      <c r="E34" s="15"/>
      <c r="F34" s="15"/>
    </row>
    <row r="35" spans="2:6">
      <c r="B35" s="15"/>
      <c r="C35" s="15"/>
      <c r="D35" s="15"/>
      <c r="E35" s="15"/>
      <c r="F35" s="15"/>
    </row>
    <row r="36" spans="2:6">
      <c r="B36" s="15"/>
      <c r="C36" s="15"/>
      <c r="D36" s="15"/>
      <c r="E36" s="15"/>
      <c r="F36" s="15"/>
    </row>
    <row r="37" spans="2:6">
      <c r="B37" s="15"/>
      <c r="C37" s="15"/>
      <c r="D37" s="15"/>
      <c r="E37" s="15"/>
      <c r="F37" s="15"/>
    </row>
    <row r="38" spans="2:6">
      <c r="B38" s="15"/>
      <c r="C38" s="15"/>
      <c r="D38" s="15"/>
      <c r="E38" s="15"/>
      <c r="F38" s="15"/>
    </row>
    <row r="39" spans="2:6">
      <c r="B39" s="15"/>
      <c r="C39" s="15"/>
      <c r="D39" s="15"/>
      <c r="E39" s="15"/>
      <c r="F39" s="15"/>
    </row>
    <row r="40" spans="2:6">
      <c r="B40" s="15"/>
      <c r="C40" s="15"/>
      <c r="D40" s="15"/>
      <c r="E40" s="15"/>
      <c r="F40" s="15"/>
    </row>
    <row r="41" spans="2:6">
      <c r="B41" s="15"/>
      <c r="C41" s="15"/>
      <c r="D41" s="15"/>
      <c r="E41" s="15"/>
      <c r="F41" s="15"/>
    </row>
    <row r="42" spans="2:6">
      <c r="B42" s="15"/>
      <c r="C42" s="15"/>
      <c r="D42" s="15"/>
      <c r="E42" s="15"/>
      <c r="F42" s="15"/>
    </row>
    <row r="43" spans="2:6">
      <c r="B43" s="15"/>
      <c r="C43" s="15"/>
      <c r="D43" s="15"/>
      <c r="E43" s="15"/>
      <c r="F43" s="15"/>
    </row>
    <row r="44" spans="2:6">
      <c r="B44" s="15"/>
      <c r="C44" s="15"/>
      <c r="D44" s="15"/>
      <c r="E44" s="15"/>
      <c r="F44" s="15"/>
    </row>
    <row r="45" spans="2:6">
      <c r="B45" s="15"/>
      <c r="C45" s="15"/>
      <c r="D45" s="15"/>
      <c r="E45" s="15"/>
      <c r="F45" s="15"/>
    </row>
    <row r="46" spans="2:6">
      <c r="B46" s="15"/>
      <c r="C46" s="15"/>
      <c r="D46" s="15"/>
      <c r="E46" s="15"/>
      <c r="F46" s="15"/>
    </row>
    <row r="47" spans="2:6">
      <c r="B47" s="15"/>
      <c r="C47" s="15"/>
      <c r="D47" s="15"/>
      <c r="E47" s="15"/>
      <c r="F47" s="15"/>
    </row>
    <row r="48" spans="2:6">
      <c r="B48" s="15"/>
      <c r="C48" s="15"/>
      <c r="D48" s="15"/>
      <c r="E48" s="15"/>
      <c r="F48" s="15"/>
    </row>
    <row r="49" spans="2:6">
      <c r="B49" s="15"/>
      <c r="C49" s="15"/>
      <c r="D49" s="15"/>
      <c r="E49" s="15"/>
      <c r="F49" s="15"/>
    </row>
    <row r="50" spans="2:6">
      <c r="B50" s="15"/>
      <c r="C50" s="15"/>
      <c r="D50" s="15"/>
      <c r="E50" s="15"/>
      <c r="F50" s="15"/>
    </row>
  </sheetData>
  <phoneticPr fontId="3" type="noConversion"/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Normal="100" workbookViewId="0"/>
  </sheetViews>
  <sheetFormatPr baseColWidth="10" defaultRowHeight="12.75"/>
  <cols>
    <col min="1" max="1" width="42.140625" style="9" customWidth="1"/>
    <col min="2" max="6" width="10" style="9" customWidth="1"/>
    <col min="7" max="8" width="11.42578125" style="9"/>
    <col min="9" max="9" width="45.5703125" style="9" customWidth="1"/>
    <col min="10" max="10" width="8.85546875" style="9" customWidth="1"/>
    <col min="11" max="16384" width="11.42578125" style="9"/>
  </cols>
  <sheetData>
    <row r="1" spans="1:16" ht="13.5" thickBot="1">
      <c r="A1" s="1" t="s">
        <v>194</v>
      </c>
      <c r="B1" s="2"/>
      <c r="C1" s="2"/>
      <c r="D1" s="2"/>
      <c r="E1" s="2"/>
      <c r="F1" s="2"/>
      <c r="G1" s="3"/>
      <c r="H1" s="3"/>
    </row>
    <row r="2" spans="1:16" ht="14.25">
      <c r="I2" s="263" t="s">
        <v>470</v>
      </c>
    </row>
    <row r="3" spans="1:16" ht="14.1" customHeight="1">
      <c r="A3" s="39" t="s">
        <v>357</v>
      </c>
      <c r="B3" s="3"/>
      <c r="C3" s="3"/>
      <c r="D3" s="3"/>
      <c r="E3" s="3"/>
      <c r="F3" s="3"/>
      <c r="G3" s="3"/>
      <c r="H3" s="3"/>
    </row>
    <row r="4" spans="1:16" ht="14.1" customHeight="1">
      <c r="A4" s="3"/>
      <c r="B4" s="3"/>
      <c r="C4" s="3"/>
      <c r="D4" s="3"/>
      <c r="E4" s="3"/>
      <c r="F4" s="3"/>
      <c r="G4" s="3"/>
      <c r="H4" s="3"/>
    </row>
    <row r="5" spans="1:16" ht="14.1" customHeight="1">
      <c r="A5" s="40" t="s">
        <v>195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9.9499999999999993" customHeight="1">
      <c r="A6" s="6"/>
      <c r="B6" s="13"/>
      <c r="C6" s="13"/>
      <c r="D6" s="13"/>
      <c r="E6" s="13"/>
      <c r="F6" s="1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5.95" customHeight="1">
      <c r="A7" s="159"/>
      <c r="B7" s="159">
        <v>2009</v>
      </c>
      <c r="C7" s="159">
        <v>2010</v>
      </c>
      <c r="D7" s="159">
        <v>2011</v>
      </c>
      <c r="E7" s="159">
        <v>2012</v>
      </c>
      <c r="F7" s="159">
        <v>2013</v>
      </c>
      <c r="H7" s="3"/>
      <c r="I7" s="3"/>
      <c r="J7" s="3"/>
      <c r="K7" s="3"/>
      <c r="L7" s="3"/>
      <c r="M7" s="3"/>
      <c r="N7" s="3"/>
      <c r="O7" s="3"/>
      <c r="P7" s="3"/>
    </row>
    <row r="8" spans="1:16" ht="14.1" customHeight="1">
      <c r="A8"/>
      <c r="B8"/>
      <c r="C8"/>
      <c r="D8"/>
      <c r="E8"/>
      <c r="F8"/>
    </row>
    <row r="9" spans="1:16" ht="14.1" customHeight="1">
      <c r="A9" s="43" t="s">
        <v>13</v>
      </c>
      <c r="B9" s="15">
        <v>1607367.4832230001</v>
      </c>
      <c r="C9" s="15">
        <v>1580332.9018270001</v>
      </c>
      <c r="D9" s="15">
        <v>1530200.8089999999</v>
      </c>
      <c r="E9" s="15">
        <v>1421385.8489999999</v>
      </c>
      <c r="F9" s="15">
        <v>1388505.2560000001</v>
      </c>
      <c r="G9" s="14"/>
      <c r="H9"/>
    </row>
    <row r="10" spans="1:16" ht="14.1" customHeight="1">
      <c r="A10" s="44" t="s">
        <v>125</v>
      </c>
      <c r="B10" s="15">
        <v>67968.353921999995</v>
      </c>
      <c r="C10" s="15">
        <v>64609.496701999997</v>
      </c>
      <c r="D10" s="15">
        <v>68123.233999999997</v>
      </c>
      <c r="E10" s="15">
        <v>51509.900999999998</v>
      </c>
      <c r="F10" s="15">
        <v>53598.803</v>
      </c>
      <c r="G10" s="14"/>
      <c r="H10" s="45"/>
    </row>
    <row r="11" spans="1:16" ht="14.1" customHeight="1">
      <c r="A11" s="44" t="s">
        <v>126</v>
      </c>
      <c r="B11" s="15">
        <v>282595.16906400002</v>
      </c>
      <c r="C11" s="15">
        <v>278192.86080600001</v>
      </c>
      <c r="D11" s="15">
        <v>274832.33</v>
      </c>
      <c r="E11" s="15">
        <v>294288.63199999998</v>
      </c>
      <c r="F11" s="15">
        <v>289796.71500000003</v>
      </c>
      <c r="G11" s="14"/>
      <c r="H11" s="45"/>
    </row>
    <row r="12" spans="1:16" ht="14.1" customHeight="1">
      <c r="A12" s="44" t="s">
        <v>127</v>
      </c>
      <c r="B12" s="15">
        <v>293018.30843999999</v>
      </c>
      <c r="C12" s="15">
        <v>289228.21715600003</v>
      </c>
      <c r="D12" s="15">
        <v>298853.54399999999</v>
      </c>
      <c r="E12" s="15">
        <v>294133.50699999998</v>
      </c>
      <c r="F12" s="15">
        <v>278613.28700000001</v>
      </c>
      <c r="G12" s="14"/>
      <c r="H12" s="45"/>
    </row>
    <row r="13" spans="1:16" ht="14.1" customHeight="1">
      <c r="A13" s="44" t="s">
        <v>128</v>
      </c>
      <c r="B13" s="15"/>
      <c r="C13" s="15"/>
      <c r="D13" s="15"/>
      <c r="E13" s="15"/>
      <c r="F13" s="15"/>
      <c r="G13" s="14"/>
      <c r="H13" s="45"/>
    </row>
    <row r="14" spans="1:16" ht="9.9499999999999993" customHeight="1">
      <c r="A14" s="44" t="s">
        <v>91</v>
      </c>
      <c r="B14" s="15">
        <v>139093.141168</v>
      </c>
      <c r="C14" s="15">
        <v>147769.26740400001</v>
      </c>
      <c r="D14" s="15">
        <v>150618.84899999999</v>
      </c>
      <c r="E14" s="15">
        <v>106457.63800000001</v>
      </c>
      <c r="F14" s="15">
        <v>127835.003</v>
      </c>
      <c r="G14" s="14"/>
      <c r="H14" s="45"/>
    </row>
    <row r="15" spans="1:16" ht="14.1" customHeight="1">
      <c r="A15" s="44" t="s">
        <v>98</v>
      </c>
      <c r="B15" s="15"/>
      <c r="C15" s="15"/>
      <c r="D15" s="15"/>
      <c r="E15" s="15"/>
      <c r="F15" s="15"/>
      <c r="G15" s="14"/>
      <c r="H15" s="45"/>
    </row>
    <row r="16" spans="1:16" ht="9.9499999999999993" customHeight="1">
      <c r="A16" s="44" t="s">
        <v>99</v>
      </c>
      <c r="B16" s="15">
        <v>47866.925495000003</v>
      </c>
      <c r="C16" s="15">
        <v>30421.756801</v>
      </c>
      <c r="D16" s="15">
        <v>25249.983</v>
      </c>
      <c r="E16" s="15">
        <v>22013.473000000002</v>
      </c>
      <c r="F16" s="15">
        <v>19172.851999999999</v>
      </c>
      <c r="G16" s="14"/>
      <c r="H16" s="45"/>
    </row>
    <row r="17" spans="1:8" ht="14.1" customHeight="1">
      <c r="A17" s="44" t="s">
        <v>86</v>
      </c>
      <c r="B17" s="15">
        <v>207828.23330200001</v>
      </c>
      <c r="C17" s="15">
        <v>228926.12994399999</v>
      </c>
      <c r="D17" s="15">
        <v>208194.796</v>
      </c>
      <c r="E17" s="15">
        <v>151267.93100000001</v>
      </c>
      <c r="F17" s="15">
        <v>136324.614</v>
      </c>
      <c r="G17" s="14"/>
      <c r="H17" s="45"/>
    </row>
    <row r="18" spans="1:8" ht="14.1" customHeight="1">
      <c r="A18" s="44" t="s">
        <v>87</v>
      </c>
      <c r="B18" s="15">
        <v>97385.388139999995</v>
      </c>
      <c r="C18" s="15">
        <v>91944.729793999999</v>
      </c>
      <c r="D18" s="15">
        <v>74535.847999999998</v>
      </c>
      <c r="E18" s="15">
        <v>70233.991999999998</v>
      </c>
      <c r="F18" s="15">
        <v>65699.453999999998</v>
      </c>
      <c r="G18" s="14"/>
      <c r="H18" s="45"/>
    </row>
    <row r="19" spans="1:8" ht="14.1" customHeight="1">
      <c r="A19" s="44" t="s">
        <v>88</v>
      </c>
      <c r="B19" s="15">
        <v>112818.269393</v>
      </c>
      <c r="C19" s="15">
        <v>116417.442276</v>
      </c>
      <c r="D19" s="15">
        <v>114430.42200000001</v>
      </c>
      <c r="E19" s="15">
        <v>139478.48800000001</v>
      </c>
      <c r="F19" s="15">
        <v>129037.63800000001</v>
      </c>
      <c r="G19" s="14"/>
      <c r="H19" s="45"/>
    </row>
    <row r="20" spans="1:8" ht="14.1" customHeight="1">
      <c r="A20" s="44" t="s">
        <v>92</v>
      </c>
      <c r="B20" s="15"/>
      <c r="C20" s="15"/>
      <c r="D20" s="15"/>
      <c r="E20" s="15"/>
      <c r="F20" s="15"/>
      <c r="G20" s="14"/>
      <c r="H20" s="45"/>
    </row>
    <row r="21" spans="1:8" ht="9.9499999999999993" customHeight="1">
      <c r="A21" s="44" t="s">
        <v>93</v>
      </c>
      <c r="B21" s="15">
        <v>99718.797735</v>
      </c>
      <c r="C21" s="15">
        <v>82506.582343000002</v>
      </c>
      <c r="D21" s="15">
        <v>68505.506999999998</v>
      </c>
      <c r="E21" s="15">
        <v>61562.123</v>
      </c>
      <c r="F21" s="15">
        <v>58735.055</v>
      </c>
      <c r="G21" s="14"/>
      <c r="H21" s="45"/>
    </row>
    <row r="22" spans="1:8" ht="14.1" customHeight="1">
      <c r="A22" s="44" t="s">
        <v>89</v>
      </c>
      <c r="B22" s="15">
        <v>67962.203829000005</v>
      </c>
      <c r="C22" s="15">
        <v>56911.553521000002</v>
      </c>
      <c r="D22" s="15">
        <v>54422.728000000003</v>
      </c>
      <c r="E22" s="15">
        <v>45727.216</v>
      </c>
      <c r="F22" s="15">
        <v>42257.741000000002</v>
      </c>
      <c r="G22" s="14"/>
      <c r="H22" s="45"/>
    </row>
    <row r="23" spans="1:8" ht="14.1" customHeight="1">
      <c r="A23" s="44" t="s">
        <v>94</v>
      </c>
      <c r="B23" s="15"/>
      <c r="C23" s="15"/>
      <c r="D23" s="15"/>
      <c r="E23" s="15"/>
      <c r="F23" s="15"/>
      <c r="G23" s="14"/>
      <c r="H23" s="45"/>
    </row>
    <row r="24" spans="1:8" ht="9.9499999999999993" customHeight="1">
      <c r="A24" s="44" t="s">
        <v>95</v>
      </c>
      <c r="B24" s="15">
        <v>55109.324987</v>
      </c>
      <c r="C24" s="15">
        <v>45795.778543</v>
      </c>
      <c r="D24" s="15">
        <v>48110.188999999998</v>
      </c>
      <c r="E24" s="15">
        <v>43448.985999999997</v>
      </c>
      <c r="F24" s="15">
        <v>31946.161</v>
      </c>
      <c r="G24" s="14"/>
      <c r="H24" s="45"/>
    </row>
    <row r="25" spans="1:8" ht="14.1" customHeight="1">
      <c r="A25" s="44" t="s">
        <v>90</v>
      </c>
      <c r="B25" s="15">
        <v>127091.44546800001</v>
      </c>
      <c r="C25" s="15">
        <v>139582.15411199999</v>
      </c>
      <c r="D25" s="15">
        <v>137264.94500000001</v>
      </c>
      <c r="E25" s="15">
        <v>133886.64600000001</v>
      </c>
      <c r="F25" s="15">
        <v>147643.06599999999</v>
      </c>
      <c r="G25" s="14"/>
      <c r="H25" s="45"/>
    </row>
    <row r="26" spans="1:8" ht="14.1" customHeight="1">
      <c r="A26" s="44" t="s">
        <v>96</v>
      </c>
      <c r="B26" s="15"/>
      <c r="C26" s="15"/>
      <c r="D26" s="15"/>
      <c r="E26" s="15"/>
      <c r="F26" s="15"/>
      <c r="G26" s="14"/>
      <c r="H26" s="45"/>
    </row>
    <row r="27" spans="1:8" ht="9.9499999999999993" customHeight="1">
      <c r="A27" s="44" t="s">
        <v>97</v>
      </c>
      <c r="B27" s="15">
        <v>8911.9222800000007</v>
      </c>
      <c r="C27" s="15">
        <v>8026.932425</v>
      </c>
      <c r="D27" s="15">
        <v>7058.4340000000002</v>
      </c>
      <c r="E27" s="15">
        <v>7377.3159999999998</v>
      </c>
      <c r="F27" s="15">
        <v>7844.8670000000002</v>
      </c>
      <c r="G27" s="14"/>
      <c r="H27" s="45"/>
    </row>
    <row r="28" spans="1:8" ht="14.1" customHeight="1">
      <c r="A28" s="48"/>
      <c r="B28" s="49"/>
      <c r="C28" s="14"/>
      <c r="D28" s="15"/>
      <c r="E28" s="14"/>
      <c r="F28" s="15"/>
    </row>
    <row r="29" spans="1:8" ht="14.1" customHeight="1">
      <c r="A29" s="31" t="s">
        <v>455</v>
      </c>
      <c r="B29" s="32"/>
      <c r="C29" s="32"/>
      <c r="D29" s="32"/>
      <c r="E29" s="32"/>
      <c r="F29" s="33"/>
    </row>
    <row r="30" spans="1:8" ht="14.1" customHeight="1">
      <c r="A30" s="99" t="s">
        <v>100</v>
      </c>
    </row>
    <row r="31" spans="1:8" ht="14.1" customHeight="1">
      <c r="A31" s="99"/>
    </row>
    <row r="32" spans="1:8">
      <c r="A32" s="100"/>
    </row>
    <row r="33" spans="1:10" ht="15">
      <c r="A33" s="271" t="s">
        <v>404</v>
      </c>
      <c r="B33" s="272"/>
      <c r="C33" s="272"/>
      <c r="D33" s="272"/>
      <c r="E33" s="272"/>
      <c r="F33" s="272"/>
      <c r="I33" s="133" t="s">
        <v>70</v>
      </c>
      <c r="J33" s="226"/>
    </row>
    <row r="34" spans="1:10">
      <c r="B34" s="162"/>
      <c r="C34" s="162"/>
      <c r="D34" s="162"/>
      <c r="I34" s="113"/>
      <c r="J34" s="114"/>
    </row>
    <row r="35" spans="1:10">
      <c r="A35" s="13"/>
      <c r="B35" s="13"/>
      <c r="C35" s="13"/>
      <c r="D35" s="13"/>
      <c r="I35" s="227" t="s">
        <v>13</v>
      </c>
      <c r="J35" s="228">
        <f>F9</f>
        <v>1388505.2560000001</v>
      </c>
    </row>
    <row r="36" spans="1:10">
      <c r="A36" s="13"/>
      <c r="B36" s="13"/>
      <c r="C36" s="13"/>
      <c r="D36" s="13"/>
      <c r="I36" s="123" t="s">
        <v>427</v>
      </c>
      <c r="J36" s="229">
        <v>5.6498648212535106E-3</v>
      </c>
    </row>
    <row r="37" spans="1:10">
      <c r="A37" s="13"/>
      <c r="B37" s="13"/>
      <c r="C37" s="13"/>
      <c r="D37" s="13"/>
      <c r="I37" s="123" t="s">
        <v>428</v>
      </c>
      <c r="J37" s="229">
        <v>1.3808267499997133E-2</v>
      </c>
    </row>
    <row r="38" spans="1:10">
      <c r="A38" s="13"/>
      <c r="B38" s="13"/>
      <c r="C38" s="13"/>
      <c r="D38" s="13"/>
      <c r="I38" s="123" t="s">
        <v>426</v>
      </c>
      <c r="J38" s="229">
        <v>2.3007590977386978E-2</v>
      </c>
    </row>
    <row r="39" spans="1:10">
      <c r="A39" s="73"/>
      <c r="B39" s="13"/>
      <c r="C39" s="13"/>
      <c r="D39" s="13"/>
      <c r="I39" s="123" t="s">
        <v>89</v>
      </c>
      <c r="J39" s="229">
        <v>3.0433979862442812E-2</v>
      </c>
    </row>
    <row r="40" spans="1:10">
      <c r="A40" s="163"/>
      <c r="B40" s="13"/>
      <c r="C40" s="13"/>
      <c r="D40" s="13"/>
      <c r="I40" s="123" t="s">
        <v>125</v>
      </c>
      <c r="J40" s="229">
        <v>3.8601800582597143E-2</v>
      </c>
    </row>
    <row r="41" spans="1:10">
      <c r="A41" s="13"/>
      <c r="B41" s="13"/>
      <c r="C41" s="13"/>
      <c r="D41" s="13"/>
      <c r="I41" s="123" t="s">
        <v>92</v>
      </c>
      <c r="J41" s="229">
        <v>4.2300923778426085E-2</v>
      </c>
    </row>
    <row r="42" spans="1:10">
      <c r="A42" s="13"/>
      <c r="B42" s="13"/>
      <c r="C42" s="13"/>
      <c r="D42" s="13"/>
      <c r="I42" s="123" t="s">
        <v>87</v>
      </c>
      <c r="J42" s="229">
        <v>4.7316676487971464E-2</v>
      </c>
    </row>
    <row r="43" spans="1:10">
      <c r="A43" s="13"/>
      <c r="B43" s="13"/>
      <c r="C43" s="13"/>
      <c r="D43" s="13"/>
      <c r="I43" s="123" t="s">
        <v>168</v>
      </c>
      <c r="J43" s="229">
        <v>9.2066632407475729E-2</v>
      </c>
    </row>
    <row r="44" spans="1:10">
      <c r="A44" s="3"/>
      <c r="B44" s="3"/>
      <c r="C44" s="3"/>
      <c r="D44" s="3"/>
      <c r="I44" s="123" t="s">
        <v>88</v>
      </c>
      <c r="J44" s="229">
        <v>9.2932768847941619E-2</v>
      </c>
    </row>
    <row r="45" spans="1:10">
      <c r="A45" s="3"/>
      <c r="B45" s="3"/>
      <c r="C45" s="3"/>
      <c r="D45" s="3"/>
      <c r="I45" s="123" t="s">
        <v>86</v>
      </c>
      <c r="J45" s="229">
        <v>9.8180841167806135E-2</v>
      </c>
    </row>
    <row r="46" spans="1:10">
      <c r="A46" s="3"/>
      <c r="B46" s="3"/>
      <c r="C46" s="3"/>
      <c r="D46" s="3"/>
      <c r="I46" s="123" t="s">
        <v>90</v>
      </c>
      <c r="J46" s="229">
        <v>0.10633237819014781</v>
      </c>
    </row>
    <row r="47" spans="1:10">
      <c r="A47" s="3"/>
      <c r="B47" s="3"/>
      <c r="C47" s="3"/>
      <c r="D47" s="3"/>
      <c r="I47" s="123" t="s">
        <v>127</v>
      </c>
      <c r="J47" s="229">
        <v>0.20065699124728412</v>
      </c>
    </row>
    <row r="48" spans="1:10">
      <c r="A48" s="3"/>
      <c r="B48" s="3"/>
      <c r="C48" s="3"/>
      <c r="D48" s="3"/>
      <c r="I48" s="125" t="s">
        <v>126</v>
      </c>
      <c r="J48" s="230">
        <v>0.20871128412926945</v>
      </c>
    </row>
    <row r="49" spans="1:10">
      <c r="A49" s="3"/>
      <c r="B49" s="3"/>
      <c r="C49" s="3"/>
      <c r="D49" s="3"/>
    </row>
    <row r="50" spans="1:10">
      <c r="A50" s="3"/>
      <c r="B50" s="3"/>
      <c r="C50" s="3"/>
      <c r="D50" s="3"/>
      <c r="J50" s="15"/>
    </row>
    <row r="51" spans="1:10">
      <c r="A51" s="3"/>
      <c r="B51" s="3"/>
      <c r="C51" s="3"/>
      <c r="D51" s="3"/>
    </row>
    <row r="52" spans="1:10">
      <c r="A52" s="3"/>
      <c r="B52" s="3"/>
      <c r="C52" s="3"/>
      <c r="D52" s="3"/>
    </row>
  </sheetData>
  <mergeCells count="1">
    <mergeCell ref="A33:F33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30</vt:i4>
      </vt:variant>
    </vt:vector>
  </HeadingPairs>
  <TitlesOfParts>
    <vt:vector size="62" baseType="lpstr">
      <vt:lpstr>Índice Cap_5</vt:lpstr>
      <vt:lpstr>5.1.1-G.5.1</vt:lpstr>
      <vt:lpstr>5.2.1</vt:lpstr>
      <vt:lpstr>5.2.2</vt:lpstr>
      <vt:lpstr>5.2.3-G.5.2</vt:lpstr>
      <vt:lpstr>5.2.4-G.5.3</vt:lpstr>
      <vt:lpstr>5.3.1</vt:lpstr>
      <vt:lpstr>5.3.2</vt:lpstr>
      <vt:lpstr>5.3.3-G.5.4</vt:lpstr>
      <vt:lpstr>5.3.4-G.5.5</vt:lpstr>
      <vt:lpstr>5.4.1-5.4.2-G.5.6</vt:lpstr>
      <vt:lpstr>5.4.3-G.5.7-5.4.4-G.5.8</vt:lpstr>
      <vt:lpstr>5.4.5-G.5.9-5.4.6</vt:lpstr>
      <vt:lpstr>5.4.7</vt:lpstr>
      <vt:lpstr>5.4.8-5.4.9</vt:lpstr>
      <vt:lpstr>5.4.10</vt:lpstr>
      <vt:lpstr>5.4.11</vt:lpstr>
      <vt:lpstr>5.5.1</vt:lpstr>
      <vt:lpstr>5.5.2</vt:lpstr>
      <vt:lpstr>5.5.3</vt:lpstr>
      <vt:lpstr>5.5.4</vt:lpstr>
      <vt:lpstr>5.5.5</vt:lpstr>
      <vt:lpstr>5.5.6-5.5.7</vt:lpstr>
      <vt:lpstr>5.5.8</vt:lpstr>
      <vt:lpstr>5.5.9</vt:lpstr>
      <vt:lpstr>5.5.10</vt:lpstr>
      <vt:lpstr>5.5.11-5.5.12</vt:lpstr>
      <vt:lpstr>5.5.13-5.5.14</vt:lpstr>
      <vt:lpstr>5.5.15</vt:lpstr>
      <vt:lpstr>5.5.16</vt:lpstr>
      <vt:lpstr>05.5.17-05.5.18</vt:lpstr>
      <vt:lpstr>Hoja1</vt:lpstr>
      <vt:lpstr>'05.5.17-05.5.18'!Área_de_impresión</vt:lpstr>
      <vt:lpstr>'5.1.1-G.5.1'!Área_de_impresión</vt:lpstr>
      <vt:lpstr>'5.2.1'!Área_de_impresión</vt:lpstr>
      <vt:lpstr>'5.2.2'!Área_de_impresión</vt:lpstr>
      <vt:lpstr>'5.2.3-G.5.2'!Área_de_impresión</vt:lpstr>
      <vt:lpstr>'5.2.4-G.5.3'!Área_de_impresión</vt:lpstr>
      <vt:lpstr>'5.3.1'!Área_de_impresión</vt:lpstr>
      <vt:lpstr>'5.3.2'!Área_de_impresión</vt:lpstr>
      <vt:lpstr>'5.3.3-G.5.4'!Área_de_impresión</vt:lpstr>
      <vt:lpstr>'5.3.4-G.5.5'!Área_de_impresión</vt:lpstr>
      <vt:lpstr>'5.4.10'!Área_de_impresión</vt:lpstr>
      <vt:lpstr>'5.4.11'!Área_de_impresión</vt:lpstr>
      <vt:lpstr>'5.4.1-5.4.2-G.5.6'!Área_de_impresión</vt:lpstr>
      <vt:lpstr>'5.4.3-G.5.7-5.4.4-G.5.8'!Área_de_impresión</vt:lpstr>
      <vt:lpstr>'5.4.5-G.5.9-5.4.6'!Área_de_impresión</vt:lpstr>
      <vt:lpstr>'5.4.7'!Área_de_impresión</vt:lpstr>
      <vt:lpstr>'5.4.8-5.4.9'!Área_de_impresión</vt:lpstr>
      <vt:lpstr>'5.5.1'!Área_de_impresión</vt:lpstr>
      <vt:lpstr>'5.5.10'!Área_de_impresión</vt:lpstr>
      <vt:lpstr>'5.5.11-5.5.12'!Área_de_impresión</vt:lpstr>
      <vt:lpstr>'5.5.13-5.5.14'!Área_de_impresión</vt:lpstr>
      <vt:lpstr>'5.5.15'!Área_de_impresión</vt:lpstr>
      <vt:lpstr>'5.5.16'!Área_de_impresión</vt:lpstr>
      <vt:lpstr>'5.5.2'!Área_de_impresión</vt:lpstr>
      <vt:lpstr>'5.5.3'!Área_de_impresión</vt:lpstr>
      <vt:lpstr>'5.5.4'!Área_de_impresión</vt:lpstr>
      <vt:lpstr>'5.5.5'!Área_de_impresión</vt:lpstr>
      <vt:lpstr>'5.5.6-5.5.7'!Área_de_impresión</vt:lpstr>
      <vt:lpstr>'5.5.8'!Área_de_impresión</vt:lpstr>
      <vt:lpstr>'5.5.9'!Área_de_impresión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2015-11-19T09:26:50Z</cp:lastPrinted>
  <dcterms:created xsi:type="dcterms:W3CDTF">1996-11-27T10:00:04Z</dcterms:created>
  <dcterms:modified xsi:type="dcterms:W3CDTF">2015-11-25T09:37:35Z</dcterms:modified>
</cp:coreProperties>
</file>