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40" windowWidth="19200" windowHeight="5280" tabRatio="653"/>
  </bookViews>
  <sheets>
    <sheet name="Índice Cap_16" sheetId="22" r:id="rId1"/>
    <sheet name="16.1" sheetId="13" r:id="rId2"/>
    <sheet name="16.2-G.16.1" sheetId="14" r:id="rId3"/>
    <sheet name="G.16.2-G.16.3" sheetId="20" r:id="rId4"/>
    <sheet name="16.3-G.16.4" sheetId="15" r:id="rId5"/>
    <sheet name="16.4" sheetId="17" r:id="rId6"/>
    <sheet name="16.4 (2)" sheetId="21" r:id="rId7"/>
    <sheet name="16.5" sheetId="23" r:id="rId8"/>
  </sheets>
  <definedNames>
    <definedName name="_xlnm.Print_Area" localSheetId="1">'16.1'!$A$1:$L$36</definedName>
    <definedName name="_xlnm.Print_Area" localSheetId="2">'16.2-G.16.1'!$A$1:$I$53</definedName>
    <definedName name="_xlnm.Print_Area" localSheetId="4">'16.3-G.16.4'!$A$1:$I$54</definedName>
    <definedName name="_xlnm.Print_Area" localSheetId="5">'16.4'!$A$1:$C$51</definedName>
    <definedName name="_xlnm.Print_Area" localSheetId="6">'16.4 (2)'!$A$1:$C$55</definedName>
    <definedName name="_xlnm.Print_Area" localSheetId="7">'16.5'!$A$1:$C$76</definedName>
    <definedName name="_xlnm.Print_Area" localSheetId="3">'G.16.2-G.16.3'!$A$1:$G$53</definedName>
  </definedNames>
  <calcPr calcId="145621"/>
</workbook>
</file>

<file path=xl/calcChain.xml><?xml version="1.0" encoding="utf-8"?>
<calcChain xmlns="http://schemas.openxmlformats.org/spreadsheetml/2006/main">
  <c r="L32" i="13" l="1"/>
  <c r="L26" i="13"/>
  <c r="L24" i="13"/>
  <c r="L23" i="13"/>
  <c r="L21" i="13"/>
  <c r="L19" i="13"/>
  <c r="L18" i="13"/>
  <c r="L16" i="13"/>
  <c r="L15" i="13"/>
  <c r="L14" i="13"/>
  <c r="L11" i="13"/>
  <c r="L10" i="13"/>
  <c r="L12" i="13"/>
  <c r="L9" i="13"/>
  <c r="K9" i="13"/>
  <c r="K10" i="13" s="1"/>
  <c r="H26" i="15" l="1"/>
  <c r="F66" i="23" l="1"/>
  <c r="F65" i="23"/>
  <c r="F64" i="23"/>
  <c r="F63" i="23"/>
  <c r="F62" i="23"/>
  <c r="F67" i="23" s="1"/>
  <c r="F61" i="23"/>
  <c r="L43" i="15" l="1"/>
  <c r="L36" i="15"/>
  <c r="K43" i="15"/>
  <c r="K41" i="15"/>
  <c r="L41" i="15" s="1"/>
  <c r="K39" i="15"/>
  <c r="L39" i="15" s="1"/>
  <c r="K40" i="15"/>
  <c r="L40" i="15" s="1"/>
  <c r="K38" i="15"/>
  <c r="L38" i="15" s="1"/>
  <c r="K37" i="15"/>
  <c r="L37" i="15" s="1"/>
  <c r="K36" i="15"/>
  <c r="I15" i="15"/>
  <c r="I16" i="15"/>
  <c r="I18" i="15"/>
  <c r="I19" i="15"/>
  <c r="I20" i="15"/>
  <c r="I14" i="15"/>
  <c r="K42" i="15"/>
  <c r="L42" i="15" s="1"/>
  <c r="F14" i="15"/>
  <c r="C14" i="15"/>
  <c r="I12" i="15"/>
  <c r="I11" i="15"/>
  <c r="I10" i="15"/>
  <c r="I9" i="15"/>
  <c r="K39" i="14"/>
  <c r="H10" i="14"/>
  <c r="I26" i="15" l="1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1" i="23"/>
  <c r="C10" i="23"/>
  <c r="C9" i="23"/>
  <c r="C8" i="23"/>
  <c r="C11" i="17" l="1"/>
  <c r="C8" i="17"/>
  <c r="C38" i="17"/>
  <c r="C13" i="17"/>
  <c r="F9" i="15"/>
  <c r="C10" i="17"/>
  <c r="C9" i="17"/>
  <c r="F10" i="15"/>
  <c r="F15" i="15"/>
  <c r="F11" i="15"/>
  <c r="C15" i="15"/>
  <c r="C12" i="15" l="1"/>
  <c r="C14" i="17"/>
  <c r="C30" i="17"/>
  <c r="F23" i="15"/>
  <c r="C8" i="21"/>
  <c r="C9" i="21"/>
  <c r="C7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1" i="17"/>
  <c r="C32" i="17"/>
  <c r="C33" i="17"/>
  <c r="C34" i="17"/>
  <c r="C35" i="17"/>
  <c r="C36" i="17"/>
  <c r="C37" i="17"/>
  <c r="C39" i="17"/>
  <c r="C40" i="17"/>
  <c r="C41" i="17"/>
  <c r="C42" i="17"/>
  <c r="C43" i="17"/>
  <c r="C44" i="17"/>
  <c r="C45" i="17"/>
  <c r="C46" i="17"/>
  <c r="C47" i="17"/>
  <c r="C48" i="17"/>
  <c r="F12" i="15"/>
  <c r="C10" i="15" l="1"/>
  <c r="C11" i="15"/>
  <c r="C18" i="15"/>
  <c r="C20" i="15"/>
  <c r="C21" i="15"/>
  <c r="C24" i="15"/>
  <c r="C25" i="15"/>
  <c r="C26" i="15"/>
  <c r="F16" i="15"/>
  <c r="F21" i="15"/>
  <c r="F20" i="15"/>
  <c r="F18" i="15"/>
  <c r="F26" i="15"/>
  <c r="F17" i="15"/>
</calcChain>
</file>

<file path=xl/sharedStrings.xml><?xml version="1.0" encoding="utf-8"?>
<sst xmlns="http://schemas.openxmlformats.org/spreadsheetml/2006/main" count="278" uniqueCount="153">
  <si>
    <t>Total votantes</t>
  </si>
  <si>
    <t xml:space="preserve">   Votos válidos</t>
  </si>
  <si>
    <t xml:space="preserve">   Votos nulos</t>
  </si>
  <si>
    <t>Votos</t>
  </si>
  <si>
    <t>Izquierda Unida (I.U.)</t>
  </si>
  <si>
    <t xml:space="preserve"> </t>
  </si>
  <si>
    <t>FUENTE: Ministerio del Interior.</t>
  </si>
  <si>
    <t>Partido Popular (PP)</t>
  </si>
  <si>
    <t>Otros</t>
  </si>
  <si>
    <t>Unión Progreso y Democracia (UPyD)</t>
  </si>
  <si>
    <t>Partido Comunista de los Pueblos de España (PCPE)</t>
  </si>
  <si>
    <t>Ciudadanos - Partido de la Ciudadanía (C´s)</t>
  </si>
  <si>
    <t>PP</t>
  </si>
  <si>
    <t>PSOE</t>
  </si>
  <si>
    <t>Votos en blanco</t>
  </si>
  <si>
    <t>-</t>
  </si>
  <si>
    <t>16 ELECCIONES</t>
  </si>
  <si>
    <t>Partido Socialista Obrero Español (PSOE)</t>
  </si>
  <si>
    <t>Unificación Comunista de España (UCE)</t>
  </si>
  <si>
    <t>Por un Mundo Más Justo (PUM+J)</t>
  </si>
  <si>
    <t>Partido Antitaurino contra el Maltrato Animal (PACMA)</t>
  </si>
  <si>
    <t>Datos gráfico</t>
  </si>
  <si>
    <t>EQUO</t>
  </si>
  <si>
    <t xml:space="preserve"> Votos en blanco</t>
  </si>
  <si>
    <t>Porcentaje</t>
  </si>
  <si>
    <t xml:space="preserve"> Votos a candidaturas </t>
  </si>
  <si>
    <t>Votos válidos</t>
  </si>
  <si>
    <t>Votos blancos</t>
  </si>
  <si>
    <t>Votos nulos</t>
  </si>
  <si>
    <t>Votos a candidaturas</t>
  </si>
  <si>
    <t>16.1 ELECCIONES GENERALES EN LA RIOJA. (Congreso de los Diputados)</t>
  </si>
  <si>
    <t>16.2 ELECCIONES AL PARLAMENTO DE LA RIOJA</t>
  </si>
  <si>
    <t>16.3 ELECCIONES LOCALES EN LA RIOJA</t>
  </si>
  <si>
    <t>DATOS DEL GRÁFICO</t>
  </si>
  <si>
    <t>Partido Socialista Obrero Español  (PSOE)</t>
  </si>
  <si>
    <t>Partido Comunista de los Pueblos de España  (PCPE)</t>
  </si>
  <si>
    <t>Unión Progreso y Democracia  (UPyD)</t>
  </si>
  <si>
    <t>Podemos  (PODEMOS)</t>
  </si>
  <si>
    <t>Vox  (VOX)</t>
  </si>
  <si>
    <t>Equo-Pum+J  (Primavera Europea)</t>
  </si>
  <si>
    <t>Escaños en Blanco  (EB)</t>
  </si>
  <si>
    <t>Partido Animalista contra el Maltrato Animal  (PACMA)</t>
  </si>
  <si>
    <t>Movimiento de Renovación Democrática Ciudadana, Movimiento Red  (Movimiento RED)</t>
  </si>
  <si>
    <t>Partido X, Partido del Futuro  (Partido X)</t>
  </si>
  <si>
    <t>Agrupación de Electores D.E.R.  (Discapacitados y Enfermedades Raras)</t>
  </si>
  <si>
    <t>Los Pueblos Deciden  (LPD)</t>
  </si>
  <si>
    <t>Impulso Social  (ImpulsoSocial)</t>
  </si>
  <si>
    <t>Agrupación de Electores Recortes Cero  (Recortes Cero)</t>
  </si>
  <si>
    <t>Ciudadanos Libres Unidos  (CILUS)</t>
  </si>
  <si>
    <t>Iniciativa Feminista  (I.Fem)</t>
  </si>
  <si>
    <t>Coalición por Europa  (CEU)</t>
  </si>
  <si>
    <t>Foro de Ciudadanos  (FAC)</t>
  </si>
  <si>
    <t>La España en Marcha  (LEM)</t>
  </si>
  <si>
    <t>Democracia Nacional  (DN)</t>
  </si>
  <si>
    <t>Movimiento Social Republicano  (MSR)</t>
  </si>
  <si>
    <t>Partido de la Libertad Individual  (P-LIB)</t>
  </si>
  <si>
    <t>Partido Humanista  (PH)</t>
  </si>
  <si>
    <t>Movimiento Corriente Roja  (MCR)</t>
  </si>
  <si>
    <t>Alternativa Republicana  (ALTER)</t>
  </si>
  <si>
    <t>Salamanca-Zamora-León Prepal  (PREPAL)</t>
  </si>
  <si>
    <t>Proyecto Europa  (ACNV-BAR-PRAO-REPO-UNIO)</t>
  </si>
  <si>
    <t>Partido da Terra  (PT)</t>
  </si>
  <si>
    <t>Por la República, por la Ruptura con la Unión Europea  (RRUE)</t>
  </si>
  <si>
    <t>Extremadura Unida  (Extremadura Unida)</t>
  </si>
  <si>
    <t>Partido Andalucista  (Partido Andalucista)</t>
  </si>
  <si>
    <t>Extremeños por Europa Coalición Electoral Ipex Prex Crex  (IPEX-PREX-CREX)</t>
  </si>
  <si>
    <t>Solidaridad y Autogestión Internacionalista  (SAIn)</t>
  </si>
  <si>
    <t>European Pirates - Confederación Pirata - Piratas de La Rioja  (Piratas)</t>
  </si>
  <si>
    <t>Izquierda Unida - Los Verdes: La Izquierda Plural  (IU-LV)</t>
  </si>
  <si>
    <t>Ciudadanos - Partido de La Ciudadanía  (C's)</t>
  </si>
  <si>
    <t>Falange Española de las JONS  (FE de las JONS)</t>
  </si>
  <si>
    <t>Esquerra Republicana - La Izquierda por el Derecho a Decidir  (EPDD)</t>
  </si>
  <si>
    <t>Partido Animalista contra el Maltrato Animal (PACMA)</t>
  </si>
  <si>
    <t>Ciudadanos-Partido de la Ciudadanía (C's)</t>
  </si>
  <si>
    <t>Unión, Progreso y Democracia (UPyD)</t>
  </si>
  <si>
    <t>Cambia La Rioja-Iu-Equo (CR-IU-EQUO)</t>
  </si>
  <si>
    <t>Partido Riojano (PR+)</t>
  </si>
  <si>
    <t>Partidos Escaños en Blanco (EB)</t>
  </si>
  <si>
    <t>Coalición "Verdes de La Rioja-Ecolo" (ECOLO-VERDES)</t>
  </si>
  <si>
    <t>Ciudadanos</t>
  </si>
  <si>
    <t>Cambia Logroño</t>
  </si>
  <si>
    <t>Izquierda Unida (IU)</t>
  </si>
  <si>
    <t>Ciudadanos de Logroño</t>
  </si>
  <si>
    <t>Coalición "Verdes de La Rioja-ECOLO" (ECOLO-VERDES)</t>
  </si>
  <si>
    <t xml:space="preserve">Ganemos </t>
  </si>
  <si>
    <t>PR+</t>
  </si>
  <si>
    <t>Podemos (PODEMOS)</t>
  </si>
  <si>
    <t>Papeletas a candidaturas (1)</t>
  </si>
  <si>
    <t>candidato.</t>
  </si>
  <si>
    <t>con población inferior a 250 habitantes y no sometidos a régimen de Concejo Abierto, cada elector puede dar su voto a más de un</t>
  </si>
  <si>
    <t>.../…</t>
  </si>
  <si>
    <t>CAPÍTULO 16: ELECCIONES</t>
  </si>
  <si>
    <t>16.1: Elecciones Generales en La Rioja (Congreso de los Diputados)</t>
  </si>
  <si>
    <t>16.2: Elecciones al Parlamento de La Rioja</t>
  </si>
  <si>
    <t>16.3: Elecciones locales en La Rioja</t>
  </si>
  <si>
    <t>Volver al índice</t>
  </si>
  <si>
    <t>Unidad Popular: Izquierda Unida, Unidad Popular En Común (UP-UPeC)</t>
  </si>
  <si>
    <t>Escaños en blanco (EB)</t>
  </si>
  <si>
    <t>Izquierda Unida - La Izquierda Plural</t>
  </si>
  <si>
    <t>PODEMOS-IU-EQUO</t>
  </si>
  <si>
    <t>Partido animalista contra el maltrato animal (PACMA)</t>
  </si>
  <si>
    <t>VOX</t>
  </si>
  <si>
    <t>NOTA: El porcentaje de votos válidos y votos nulos se calcula en relación al total de votantes. El resto, sobre votos válidos.</t>
  </si>
  <si>
    <t xml:space="preserve">(1): El número de papeletas a candidaturas puede no coincidir con la suma de los votos a candidaturas. Esto es debido a que en municipios </t>
  </si>
  <si>
    <t>UNIDAS PODEMOS</t>
  </si>
  <si>
    <t>Partido Riojano</t>
  </si>
  <si>
    <t>16.5 ELECCIONES AL PARLAMENTO EUROPEO EN LA RIOJA. 26-5-2019</t>
  </si>
  <si>
    <t>Uidas Podemos (Cambiar Europa)</t>
  </si>
  <si>
    <t>Coalición Verde-Europa Ciudadana</t>
  </si>
  <si>
    <t>Recortes Cero-Los Verdes-Grupo Verde Europeo</t>
  </si>
  <si>
    <t>Ahora Repúblicas</t>
  </si>
  <si>
    <t>Pcpe-Partido Comunista De Los Pueblos De España</t>
  </si>
  <si>
    <t>Iniciativa Feminista</t>
  </si>
  <si>
    <t>Volt Europa</t>
  </si>
  <si>
    <t>Coalición Por Una Europa Solidaria</t>
  </si>
  <si>
    <t>Partido Comunista De Los Trabajadores De España</t>
  </si>
  <si>
    <t>Lliures Per Europa</t>
  </si>
  <si>
    <t>Por Un Mundo Más Justo</t>
  </si>
  <si>
    <t>Piratas - European Pirates</t>
  </si>
  <si>
    <t>Actúa</t>
  </si>
  <si>
    <t>Extremeños Prex Crex</t>
  </si>
  <si>
    <t>Movimiento Corriente Roja</t>
  </si>
  <si>
    <t>Izquierda En Positivo</t>
  </si>
  <si>
    <t>Alternativa Republicana</t>
  </si>
  <si>
    <t>Igualdad Real</t>
  </si>
  <si>
    <t>Centristas Por Europa</t>
  </si>
  <si>
    <t>Movimiento Independiente Euro Latino</t>
  </si>
  <si>
    <t>Partido Humanista</t>
  </si>
  <si>
    <t>Foro De Ciudadanos</t>
  </si>
  <si>
    <t>Contigo Somos Democracia</t>
  </si>
  <si>
    <t>Solidaridad Y Autogestión Internacionalista</t>
  </si>
  <si>
    <t>Andalucía Por Sí</t>
  </si>
  <si>
    <t>Unidas Podemos Izquierda-Unida-Equo</t>
  </si>
  <si>
    <t>Escaños</t>
  </si>
  <si>
    <t>G.16.1 Elecciones al Parlamento de La Rioja. 2019</t>
  </si>
  <si>
    <t>Unidas Podemos-IU-Equo</t>
  </si>
  <si>
    <t>IU</t>
  </si>
  <si>
    <t>Unidas Podemos</t>
  </si>
  <si>
    <t>G.16.4 Elecciones locales en La Rioja. 2019</t>
  </si>
  <si>
    <t>Hegoalde Rioja-Libertad Navarra (HRTS-Ln)</t>
  </si>
  <si>
    <t>Recortes Cero-Grupo Verde (RECORTES)</t>
  </si>
  <si>
    <t>G.16.5 Elecciones al Parlamento Europeo en La Rioja. 2019</t>
  </si>
  <si>
    <t>16.4 ELECCIONES AL PARLAMENTO EUROPEO EN LA RIOJA. 25-5-2014</t>
  </si>
  <si>
    <t>16.4 ELECCIONES AL PARLAMENTO EUROPEO EN LA RIOJA. 25-5-2014 (Continuación)</t>
  </si>
  <si>
    <t>16.4: Elecciones al Parlamento Europeo en La Rioja. 25-5-2014</t>
  </si>
  <si>
    <t>16.5: Elecciones al Parlamento Europeo en La Rioja. 26-5-2019</t>
  </si>
  <si>
    <t>Fe De Las Jons, Alternativa Española, La Falange, Democracia Nacional</t>
  </si>
  <si>
    <t>Partido Popular  (PP)</t>
  </si>
  <si>
    <t>Compromís Per Europa / Compromiso Por Europa</t>
  </si>
  <si>
    <t>2019 (28 de abril)</t>
  </si>
  <si>
    <t>2019 (10 de noviembre)</t>
  </si>
  <si>
    <t>Partido Comunista de los Trabajadores de España (PCTE)</t>
  </si>
  <si>
    <t>FUENTE: Consejería de Hacienda y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</si>
</sst>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_-* #,##0.00\ _P_t_s_-;\-* #,##0.00\ _P_t_s_-;_-* &quot;-&quot;??\ _P_t_s_-;_-@_-"/>
  </numFmts>
  <fonts count="23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u/>
      <sz val="10"/>
      <name val="HelveticaNeue LT 55 Roman"/>
    </font>
    <font>
      <sz val="10"/>
      <name val="Arial"/>
      <family val="2"/>
    </font>
    <font>
      <sz val="8"/>
      <color theme="1"/>
      <name val="HelveticaNeue LT 55 Roman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10"/>
      <color rgb="FF0000FF"/>
      <name val="HelveticaNeue LT 55 Roman"/>
    </font>
    <font>
      <b/>
      <sz val="10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7"/>
      <name val="HelveticaNeue LT 55 Roman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11" fillId="0" borderId="0" applyFont="0" applyFill="0" applyBorder="0" applyAlignment="0" applyProtection="0"/>
    <xf numFmtId="0" fontId="11" fillId="0" borderId="0"/>
    <xf numFmtId="10" fontId="1" fillId="0" borderId="0" applyNumberFormat="0">
      <alignment horizontal="right" vertical="center"/>
      <protection locked="0"/>
    </xf>
  </cellStyleXfs>
  <cellXfs count="94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Border="1" applyAlignment="1" applyProtection="1">
      <protection locked="0"/>
    </xf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3" borderId="4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5" fillId="0" borderId="0" xfId="0" applyFont="1" applyBorder="1" applyAlignment="1"/>
    <xf numFmtId="3" fontId="6" fillId="0" borderId="0" xfId="0" applyNumberFormat="1" applyFont="1" applyBorder="1" applyAlignment="1"/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Border="1" applyAlignment="1" applyProtection="1">
      <protection locked="0"/>
    </xf>
    <xf numFmtId="2" fontId="4" fillId="0" borderId="0" xfId="0" applyNumberFormat="1" applyFont="1" applyAlignment="1"/>
    <xf numFmtId="0" fontId="7" fillId="0" borderId="0" xfId="0" applyFo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8" fillId="4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0" fontId="8" fillId="4" borderId="0" xfId="0" applyFont="1" applyFill="1" applyBorder="1" applyAlignment="1" applyProtection="1">
      <protection locked="0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2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2"/>
    </xf>
    <xf numFmtId="2" fontId="3" fillId="0" borderId="0" xfId="0" applyNumberFormat="1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left" indent="1"/>
      <protection locked="0"/>
    </xf>
    <xf numFmtId="166" fontId="3" fillId="0" borderId="0" xfId="0" applyNumberFormat="1" applyFont="1"/>
    <xf numFmtId="0" fontId="3" fillId="0" borderId="5" xfId="0" applyFont="1" applyBorder="1"/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8" xfId="0" applyFont="1" applyBorder="1"/>
    <xf numFmtId="0" fontId="3" fillId="0" borderId="9" xfId="0" applyFont="1" applyBorder="1"/>
    <xf numFmtId="2" fontId="3" fillId="0" borderId="5" xfId="0" applyNumberFormat="1" applyFont="1" applyBorder="1"/>
    <xf numFmtId="3" fontId="3" fillId="0" borderId="0" xfId="0" applyNumberFormat="1" applyFont="1" applyBorder="1"/>
    <xf numFmtId="3" fontId="3" fillId="0" borderId="10" xfId="0" applyNumberFormat="1" applyFont="1" applyBorder="1"/>
    <xf numFmtId="0" fontId="10" fillId="0" borderId="8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3" fontId="12" fillId="0" borderId="0" xfId="0" applyNumberFormat="1" applyFont="1" applyBorder="1" applyAlignment="1"/>
    <xf numFmtId="2" fontId="12" fillId="0" borderId="0" xfId="0" applyNumberFormat="1" applyFont="1" applyAlignment="1"/>
    <xf numFmtId="3" fontId="12" fillId="0" borderId="0" xfId="0" applyNumberFormat="1" applyFont="1" applyFill="1" applyBorder="1" applyAlignment="1"/>
    <xf numFmtId="164" fontId="12" fillId="0" borderId="0" xfId="0" applyNumberFormat="1" applyFont="1" applyBorder="1" applyAlignment="1"/>
    <xf numFmtId="0" fontId="12" fillId="0" borderId="0" xfId="0" applyNumberFormat="1" applyFont="1" applyBorder="1" applyAlignment="1">
      <alignment horizontal="right"/>
    </xf>
    <xf numFmtId="0" fontId="13" fillId="0" borderId="0" xfId="0" applyFont="1"/>
    <xf numFmtId="3" fontId="3" fillId="0" borderId="11" xfId="0" applyNumberFormat="1" applyFont="1" applyBorder="1"/>
    <xf numFmtId="3" fontId="3" fillId="0" borderId="12" xfId="0" applyNumberFormat="1" applyFont="1" applyBorder="1"/>
    <xf numFmtId="165" fontId="3" fillId="0" borderId="0" xfId="0" applyNumberFormat="1" applyFont="1"/>
    <xf numFmtId="3" fontId="4" fillId="0" borderId="0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1" fillId="0" borderId="0" xfId="0" applyFont="1"/>
    <xf numFmtId="164" fontId="14" fillId="0" borderId="0" xfId="0" applyNumberFormat="1" applyFont="1" applyBorder="1" applyAlignment="1"/>
    <xf numFmtId="0" fontId="15" fillId="0" borderId="0" xfId="0" applyFont="1"/>
    <xf numFmtId="165" fontId="3" fillId="0" borderId="11" xfId="0" applyNumberFormat="1" applyFont="1" applyBorder="1"/>
    <xf numFmtId="165" fontId="3" fillId="0" borderId="12" xfId="0" applyNumberFormat="1" applyFont="1" applyBorder="1"/>
    <xf numFmtId="0" fontId="16" fillId="0" borderId="0" xfId="0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1" applyFont="1" applyAlignment="1" applyProtection="1">
      <alignment horizontal="left" vertical="center" indent="1"/>
    </xf>
    <xf numFmtId="0" fontId="18" fillId="0" borderId="0" xfId="1" applyFont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2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2" fontId="2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/>
    </xf>
    <xf numFmtId="0" fontId="22" fillId="0" borderId="0" xfId="0" applyFont="1"/>
    <xf numFmtId="2" fontId="21" fillId="0" borderId="0" xfId="0" applyNumberFormat="1" applyFont="1" applyAlignme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Hipervínculo 2" xfId="1"/>
    <cellStyle name="Millares 2" xfId="2"/>
    <cellStyle name="Normal" xfId="0" builtinId="0"/>
    <cellStyle name="Normal 2" xfId="3"/>
    <cellStyle name="porcen_sin%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13884007029876"/>
          <c:y val="0.22324225691136548"/>
          <c:w val="0.6098418277680141"/>
          <c:h val="0.66055243140897191"/>
        </c:manualLayout>
      </c:layout>
      <c:pie3DChart>
        <c:varyColors val="1"/>
        <c:ser>
          <c:idx val="0"/>
          <c:order val="0"/>
          <c:tx>
            <c:strRef>
              <c:f>'16.2-G.16.1'!$E$5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3593909285065202E-2"/>
                  <c:y val="-9.97529437260709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291550770564931E-3"/>
                  <c:y val="-4.203841492290527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2971506856897715E-2"/>
                  <c:y val="-7.44437691332723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'16.2-G.16.1'!$J$35:$J$40</c:f>
              <c:strCache>
                <c:ptCount val="6"/>
                <c:pt idx="0">
                  <c:v>PP</c:v>
                </c:pt>
                <c:pt idx="1">
                  <c:v>PSOE</c:v>
                </c:pt>
                <c:pt idx="2">
                  <c:v>Unidas Podemos-IU-Equo</c:v>
                </c:pt>
                <c:pt idx="3">
                  <c:v>Ciudadanos</c:v>
                </c:pt>
                <c:pt idx="4">
                  <c:v>Otros</c:v>
                </c:pt>
                <c:pt idx="5">
                  <c:v>Votos en blanco</c:v>
                </c:pt>
              </c:strCache>
            </c:strRef>
          </c:cat>
          <c:val>
            <c:numRef>
              <c:f>'16.2-G.16.1'!$K$35:$K$40</c:f>
              <c:numCache>
                <c:formatCode>#,##0</c:formatCode>
                <c:ptCount val="6"/>
                <c:pt idx="0">
                  <c:v>53925</c:v>
                </c:pt>
                <c:pt idx="1">
                  <c:v>63068</c:v>
                </c:pt>
                <c:pt idx="2">
                  <c:v>10844</c:v>
                </c:pt>
                <c:pt idx="3">
                  <c:v>18807</c:v>
                </c:pt>
                <c:pt idx="4">
                  <c:v>14904</c:v>
                </c:pt>
                <c:pt idx="5">
                  <c:v>1555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ser>
          <c:idx val="0"/>
          <c:order val="0"/>
          <c:tx>
            <c:strRef>
              <c:f>'16.3-G.16.4'!$E$5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13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0066CC" mc:Ignorable="a14" a14:legacySpreadsheetColorIndex="3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6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8121105730805786E-2"/>
                  <c:y val="3.4896827607160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234590976998933E-2"/>
                  <c:y val="-6.91995172629145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912759361737263"/>
                  <c:y val="-5.50080596838578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3087975341301755E-2"/>
                  <c:y val="-7.10082622308867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8.148073677141739E-3"/>
                  <c:y val="-0.131801402638175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416071264772716E-2"/>
                  <c:y val="-6.9262306841869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0604250990574458E-2"/>
                  <c:y val="-1.6203762311065039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2416689293148689"/>
                  <c:y val="3.32603546507906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'16.3-G.16.4'!$J$36:$J$43</c:f>
              <c:strCache>
                <c:ptCount val="8"/>
                <c:pt idx="0">
                  <c:v>PP</c:v>
                </c:pt>
                <c:pt idx="1">
                  <c:v>PSOE</c:v>
                </c:pt>
                <c:pt idx="2">
                  <c:v>Ciudadanos</c:v>
                </c:pt>
                <c:pt idx="3">
                  <c:v>Unidas Podemos</c:v>
                </c:pt>
                <c:pt idx="4">
                  <c:v>PR+</c:v>
                </c:pt>
                <c:pt idx="5">
                  <c:v>IU</c:v>
                </c:pt>
                <c:pt idx="6">
                  <c:v>Otros</c:v>
                </c:pt>
                <c:pt idx="7">
                  <c:v>Votos en blanco</c:v>
                </c:pt>
              </c:strCache>
            </c:strRef>
          </c:cat>
          <c:val>
            <c:numRef>
              <c:f>'16.3-G.16.4'!$K$36:$K$43</c:f>
              <c:numCache>
                <c:formatCode>#,##0</c:formatCode>
                <c:ptCount val="8"/>
                <c:pt idx="0">
                  <c:v>55988</c:v>
                </c:pt>
                <c:pt idx="1">
                  <c:v>63412</c:v>
                </c:pt>
                <c:pt idx="2">
                  <c:v>15125</c:v>
                </c:pt>
                <c:pt idx="3">
                  <c:v>6147</c:v>
                </c:pt>
                <c:pt idx="4">
                  <c:v>8357</c:v>
                </c:pt>
                <c:pt idx="5">
                  <c:v>2465</c:v>
                </c:pt>
                <c:pt idx="6">
                  <c:v>5064</c:v>
                </c:pt>
                <c:pt idx="7">
                  <c:v>2374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7327956056551"/>
          <c:y val="0.18006430868167203"/>
          <c:w val="0.68662808490067695"/>
          <c:h val="0.6913183279742765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302777777777778"/>
          <c:y val="0.12139034703995334"/>
          <c:w val="0.69873075240594928"/>
          <c:h val="0.7577744969378829"/>
        </c:manualLayout>
      </c:layout>
      <c:pie3DChart>
        <c:varyColors val="1"/>
        <c:ser>
          <c:idx val="0"/>
          <c:order val="0"/>
          <c:spPr>
            <a:ln w="12700">
              <a:noFill/>
              <a:prstDash val="solid"/>
            </a:ln>
          </c:spPr>
          <c:explosion val="17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2"/>
            <c:bubble3D val="0"/>
            <c:explosion val="18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6"/>
            <c:bubble3D val="0"/>
          </c:dPt>
          <c:dLbls>
            <c:dLbl>
              <c:idx val="0"/>
              <c:layout>
                <c:manualLayout>
                  <c:x val="5.3823948632079982E-2"/>
                  <c:y val="2.9949603773054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260498687664043E-2"/>
                  <c:y val="-6.7133275007290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712226596675416"/>
                  <c:y val="-0.1638185331000291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4596681565946369E-3"/>
                  <c:y val="-4.46637212390410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686045494313210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45720493198408E-2"/>
                  <c:y val="-2.31286435704745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2466316710411199E-2"/>
                  <c:y val="-3.015055409740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'16.5'!$E$61:$E$67</c:f>
              <c:strCache>
                <c:ptCount val="7"/>
                <c:pt idx="0">
                  <c:v>Votos en blanco</c:v>
                </c:pt>
                <c:pt idx="1">
                  <c:v>PP</c:v>
                </c:pt>
                <c:pt idx="2">
                  <c:v>PSOE</c:v>
                </c:pt>
                <c:pt idx="3">
                  <c:v>Ciudadanos - Partido de La Ciudadanía  (C's)</c:v>
                </c:pt>
                <c:pt idx="4">
                  <c:v>Uidas Podemos (Cambiar Europa)</c:v>
                </c:pt>
                <c:pt idx="5">
                  <c:v>VOX</c:v>
                </c:pt>
                <c:pt idx="6">
                  <c:v>Otros</c:v>
                </c:pt>
              </c:strCache>
            </c:strRef>
          </c:cat>
          <c:val>
            <c:numRef>
              <c:f>'16.5'!$F$61:$F$67</c:f>
              <c:numCache>
                <c:formatCode>#,##0</c:formatCode>
                <c:ptCount val="7"/>
                <c:pt idx="0">
                  <c:v>2173</c:v>
                </c:pt>
                <c:pt idx="1">
                  <c:v>50124</c:v>
                </c:pt>
                <c:pt idx="2">
                  <c:v>60229</c:v>
                </c:pt>
                <c:pt idx="3">
                  <c:v>21359</c:v>
                </c:pt>
                <c:pt idx="4">
                  <c:v>13544</c:v>
                </c:pt>
                <c:pt idx="5">
                  <c:v>8417</c:v>
                </c:pt>
                <c:pt idx="6">
                  <c:v>7511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</xdr:row>
      <xdr:rowOff>9525</xdr:rowOff>
    </xdr:from>
    <xdr:to>
      <xdr:col>6</xdr:col>
      <xdr:colOff>38100</xdr:colOff>
      <xdr:row>3</xdr:row>
      <xdr:rowOff>186309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381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34</xdr:row>
      <xdr:rowOff>85725</xdr:rowOff>
    </xdr:from>
    <xdr:to>
      <xdr:col>5</xdr:col>
      <xdr:colOff>409575</xdr:colOff>
      <xdr:row>53</xdr:row>
      <xdr:rowOff>123825</xdr:rowOff>
    </xdr:to>
    <xdr:graphicFrame macro="">
      <xdr:nvGraphicFramePr>
        <xdr:cNvPr id="13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35</xdr:row>
      <xdr:rowOff>104775</xdr:rowOff>
    </xdr:from>
    <xdr:to>
      <xdr:col>5</xdr:col>
      <xdr:colOff>95250</xdr:colOff>
      <xdr:row>54</xdr:row>
      <xdr:rowOff>152400</xdr:rowOff>
    </xdr:to>
    <xdr:graphicFrame macro="">
      <xdr:nvGraphicFramePr>
        <xdr:cNvPr id="15464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45</xdr:row>
      <xdr:rowOff>57150</xdr:rowOff>
    </xdr:from>
    <xdr:to>
      <xdr:col>2</xdr:col>
      <xdr:colOff>561975</xdr:colOff>
      <xdr:row>63</xdr:row>
      <xdr:rowOff>104775</xdr:rowOff>
    </xdr:to>
    <xdr:graphicFrame macro="">
      <xdr:nvGraphicFramePr>
        <xdr:cNvPr id="55458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58</xdr:row>
      <xdr:rowOff>152400</xdr:rowOff>
    </xdr:from>
    <xdr:to>
      <xdr:col>1</xdr:col>
      <xdr:colOff>752475</xdr:colOff>
      <xdr:row>75</xdr:row>
      <xdr:rowOff>142875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79" customWidth="1"/>
    <col min="2" max="2" width="67.85546875" style="79" customWidth="1"/>
    <col min="3" max="6" width="11.42578125" style="79" customWidth="1"/>
    <col min="7" max="8" width="17" style="79" customWidth="1"/>
    <col min="9" max="256" width="1.42578125" style="79" hidden="1"/>
    <col min="257" max="257" width="4.28515625" style="79" hidden="1"/>
    <col min="258" max="258" width="59.85546875" style="79" hidden="1"/>
    <col min="259" max="263" width="11.42578125" style="79" hidden="1"/>
    <col min="264" max="264" width="6.28515625" style="79" hidden="1"/>
    <col min="265" max="512" width="1.42578125" style="79" hidden="1"/>
    <col min="513" max="513" width="4.28515625" style="79" hidden="1"/>
    <col min="514" max="514" width="59.85546875" style="79" hidden="1"/>
    <col min="515" max="519" width="11.42578125" style="79" hidden="1"/>
    <col min="520" max="520" width="6.28515625" style="79" hidden="1"/>
    <col min="521" max="768" width="1.42578125" style="79" hidden="1"/>
    <col min="769" max="769" width="4.28515625" style="79" hidden="1"/>
    <col min="770" max="770" width="59.85546875" style="79" hidden="1"/>
    <col min="771" max="775" width="11.42578125" style="79" hidden="1"/>
    <col min="776" max="776" width="6.28515625" style="79" hidden="1"/>
    <col min="777" max="1024" width="1.42578125" style="79" hidden="1"/>
    <col min="1025" max="1025" width="4.28515625" style="79" hidden="1"/>
    <col min="1026" max="1026" width="59.85546875" style="79" hidden="1"/>
    <col min="1027" max="1031" width="11.42578125" style="79" hidden="1"/>
    <col min="1032" max="1032" width="6.28515625" style="79" hidden="1"/>
    <col min="1033" max="1280" width="1.42578125" style="79" hidden="1"/>
    <col min="1281" max="1281" width="4.28515625" style="79" hidden="1"/>
    <col min="1282" max="1282" width="59.85546875" style="79" hidden="1"/>
    <col min="1283" max="1287" width="11.42578125" style="79" hidden="1"/>
    <col min="1288" max="1288" width="6.28515625" style="79" hidden="1"/>
    <col min="1289" max="1536" width="1.42578125" style="79" hidden="1"/>
    <col min="1537" max="1537" width="4.28515625" style="79" hidden="1"/>
    <col min="1538" max="1538" width="59.85546875" style="79" hidden="1"/>
    <col min="1539" max="1543" width="11.42578125" style="79" hidden="1"/>
    <col min="1544" max="1544" width="6.28515625" style="79" hidden="1"/>
    <col min="1545" max="1792" width="1.42578125" style="79" hidden="1"/>
    <col min="1793" max="1793" width="4.28515625" style="79" hidden="1"/>
    <col min="1794" max="1794" width="59.85546875" style="79" hidden="1"/>
    <col min="1795" max="1799" width="11.42578125" style="79" hidden="1"/>
    <col min="1800" max="1800" width="6.28515625" style="79" hidden="1"/>
    <col min="1801" max="2048" width="1.42578125" style="79" hidden="1"/>
    <col min="2049" max="2049" width="4.28515625" style="79" hidden="1"/>
    <col min="2050" max="2050" width="59.85546875" style="79" hidden="1"/>
    <col min="2051" max="2055" width="11.42578125" style="79" hidden="1"/>
    <col min="2056" max="2056" width="6.28515625" style="79" hidden="1"/>
    <col min="2057" max="2304" width="1.42578125" style="79" hidden="1"/>
    <col min="2305" max="2305" width="4.28515625" style="79" hidden="1"/>
    <col min="2306" max="2306" width="59.85546875" style="79" hidden="1"/>
    <col min="2307" max="2311" width="11.42578125" style="79" hidden="1"/>
    <col min="2312" max="2312" width="6.28515625" style="79" hidden="1"/>
    <col min="2313" max="2560" width="1.42578125" style="79" hidden="1"/>
    <col min="2561" max="2561" width="4.28515625" style="79" hidden="1"/>
    <col min="2562" max="2562" width="59.85546875" style="79" hidden="1"/>
    <col min="2563" max="2567" width="11.42578125" style="79" hidden="1"/>
    <col min="2568" max="2568" width="6.28515625" style="79" hidden="1"/>
    <col min="2569" max="2816" width="1.42578125" style="79" hidden="1"/>
    <col min="2817" max="2817" width="4.28515625" style="79" hidden="1"/>
    <col min="2818" max="2818" width="59.85546875" style="79" hidden="1"/>
    <col min="2819" max="2823" width="11.42578125" style="79" hidden="1"/>
    <col min="2824" max="2824" width="6.28515625" style="79" hidden="1"/>
    <col min="2825" max="3072" width="1.42578125" style="79" hidden="1"/>
    <col min="3073" max="3073" width="4.28515625" style="79" hidden="1"/>
    <col min="3074" max="3074" width="59.85546875" style="79" hidden="1"/>
    <col min="3075" max="3079" width="11.42578125" style="79" hidden="1"/>
    <col min="3080" max="3080" width="6.28515625" style="79" hidden="1"/>
    <col min="3081" max="3328" width="1.42578125" style="79" hidden="1"/>
    <col min="3329" max="3329" width="4.28515625" style="79" hidden="1"/>
    <col min="3330" max="3330" width="59.85546875" style="79" hidden="1"/>
    <col min="3331" max="3335" width="11.42578125" style="79" hidden="1"/>
    <col min="3336" max="3336" width="6.28515625" style="79" hidden="1"/>
    <col min="3337" max="3584" width="1.42578125" style="79" hidden="1"/>
    <col min="3585" max="3585" width="4.28515625" style="79" hidden="1"/>
    <col min="3586" max="3586" width="59.85546875" style="79" hidden="1"/>
    <col min="3587" max="3591" width="11.42578125" style="79" hidden="1"/>
    <col min="3592" max="3592" width="6.28515625" style="79" hidden="1"/>
    <col min="3593" max="3840" width="1.42578125" style="79" hidden="1"/>
    <col min="3841" max="3841" width="4.28515625" style="79" hidden="1"/>
    <col min="3842" max="3842" width="59.85546875" style="79" hidden="1"/>
    <col min="3843" max="3847" width="11.42578125" style="79" hidden="1"/>
    <col min="3848" max="3848" width="6.28515625" style="79" hidden="1"/>
    <col min="3849" max="4096" width="1.42578125" style="79" hidden="1"/>
    <col min="4097" max="4097" width="4.28515625" style="79" hidden="1"/>
    <col min="4098" max="4098" width="59.85546875" style="79" hidden="1"/>
    <col min="4099" max="4103" width="11.42578125" style="79" hidden="1"/>
    <col min="4104" max="4104" width="6.28515625" style="79" hidden="1"/>
    <col min="4105" max="4352" width="1.42578125" style="79" hidden="1"/>
    <col min="4353" max="4353" width="4.28515625" style="79" hidden="1"/>
    <col min="4354" max="4354" width="59.85546875" style="79" hidden="1"/>
    <col min="4355" max="4359" width="11.42578125" style="79" hidden="1"/>
    <col min="4360" max="4360" width="6.28515625" style="79" hidden="1"/>
    <col min="4361" max="4608" width="1.42578125" style="79" hidden="1"/>
    <col min="4609" max="4609" width="4.28515625" style="79" hidden="1"/>
    <col min="4610" max="4610" width="59.85546875" style="79" hidden="1"/>
    <col min="4611" max="4615" width="11.42578125" style="79" hidden="1"/>
    <col min="4616" max="4616" width="6.28515625" style="79" hidden="1"/>
    <col min="4617" max="4864" width="1.42578125" style="79" hidden="1"/>
    <col min="4865" max="4865" width="4.28515625" style="79" hidden="1"/>
    <col min="4866" max="4866" width="59.85546875" style="79" hidden="1"/>
    <col min="4867" max="4871" width="11.42578125" style="79" hidden="1"/>
    <col min="4872" max="4872" width="6.28515625" style="79" hidden="1"/>
    <col min="4873" max="5120" width="1.42578125" style="79" hidden="1"/>
    <col min="5121" max="5121" width="4.28515625" style="79" hidden="1"/>
    <col min="5122" max="5122" width="59.85546875" style="79" hidden="1"/>
    <col min="5123" max="5127" width="11.42578125" style="79" hidden="1"/>
    <col min="5128" max="5128" width="6.28515625" style="79" hidden="1"/>
    <col min="5129" max="5376" width="1.42578125" style="79" hidden="1"/>
    <col min="5377" max="5377" width="4.28515625" style="79" hidden="1"/>
    <col min="5378" max="5378" width="59.85546875" style="79" hidden="1"/>
    <col min="5379" max="5383" width="11.42578125" style="79" hidden="1"/>
    <col min="5384" max="5384" width="6.28515625" style="79" hidden="1"/>
    <col min="5385" max="5632" width="1.42578125" style="79" hidden="1"/>
    <col min="5633" max="5633" width="4.28515625" style="79" hidden="1"/>
    <col min="5634" max="5634" width="59.85546875" style="79" hidden="1"/>
    <col min="5635" max="5639" width="11.42578125" style="79" hidden="1"/>
    <col min="5640" max="5640" width="6.28515625" style="79" hidden="1"/>
    <col min="5641" max="5888" width="1.42578125" style="79" hidden="1"/>
    <col min="5889" max="5889" width="4.28515625" style="79" hidden="1"/>
    <col min="5890" max="5890" width="59.85546875" style="79" hidden="1"/>
    <col min="5891" max="5895" width="11.42578125" style="79" hidden="1"/>
    <col min="5896" max="5896" width="6.28515625" style="79" hidden="1"/>
    <col min="5897" max="6144" width="1.42578125" style="79" hidden="1"/>
    <col min="6145" max="6145" width="4.28515625" style="79" hidden="1"/>
    <col min="6146" max="6146" width="59.85546875" style="79" hidden="1"/>
    <col min="6147" max="6151" width="11.42578125" style="79" hidden="1"/>
    <col min="6152" max="6152" width="6.28515625" style="79" hidden="1"/>
    <col min="6153" max="6400" width="1.42578125" style="79" hidden="1"/>
    <col min="6401" max="6401" width="4.28515625" style="79" hidden="1"/>
    <col min="6402" max="6402" width="59.85546875" style="79" hidden="1"/>
    <col min="6403" max="6407" width="11.42578125" style="79" hidden="1"/>
    <col min="6408" max="6408" width="6.28515625" style="79" hidden="1"/>
    <col min="6409" max="6656" width="1.42578125" style="79" hidden="1"/>
    <col min="6657" max="6657" width="4.28515625" style="79" hidden="1"/>
    <col min="6658" max="6658" width="59.85546875" style="79" hidden="1"/>
    <col min="6659" max="6663" width="11.42578125" style="79" hidden="1"/>
    <col min="6664" max="6664" width="6.28515625" style="79" hidden="1"/>
    <col min="6665" max="6912" width="1.42578125" style="79" hidden="1"/>
    <col min="6913" max="6913" width="4.28515625" style="79" hidden="1"/>
    <col min="6914" max="6914" width="59.85546875" style="79" hidden="1"/>
    <col min="6915" max="6919" width="11.42578125" style="79" hidden="1"/>
    <col min="6920" max="6920" width="6.28515625" style="79" hidden="1"/>
    <col min="6921" max="7168" width="1.42578125" style="79" hidden="1"/>
    <col min="7169" max="7169" width="4.28515625" style="79" hidden="1"/>
    <col min="7170" max="7170" width="59.85546875" style="79" hidden="1"/>
    <col min="7171" max="7175" width="11.42578125" style="79" hidden="1"/>
    <col min="7176" max="7176" width="6.28515625" style="79" hidden="1"/>
    <col min="7177" max="7424" width="1.42578125" style="79" hidden="1"/>
    <col min="7425" max="7425" width="4.28515625" style="79" hidden="1"/>
    <col min="7426" max="7426" width="59.85546875" style="79" hidden="1"/>
    <col min="7427" max="7431" width="11.42578125" style="79" hidden="1"/>
    <col min="7432" max="7432" width="6.28515625" style="79" hidden="1"/>
    <col min="7433" max="7680" width="1.42578125" style="79" hidden="1"/>
    <col min="7681" max="7681" width="4.28515625" style="79" hidden="1"/>
    <col min="7682" max="7682" width="59.85546875" style="79" hidden="1"/>
    <col min="7683" max="7687" width="11.42578125" style="79" hidden="1"/>
    <col min="7688" max="7688" width="6.28515625" style="79" hidden="1"/>
    <col min="7689" max="7936" width="1.42578125" style="79" hidden="1"/>
    <col min="7937" max="7937" width="4.28515625" style="79" hidden="1"/>
    <col min="7938" max="7938" width="59.85546875" style="79" hidden="1"/>
    <col min="7939" max="7943" width="11.42578125" style="79" hidden="1"/>
    <col min="7944" max="7944" width="6.28515625" style="79" hidden="1"/>
    <col min="7945" max="8192" width="1.42578125" style="79" hidden="1"/>
    <col min="8193" max="8193" width="4.28515625" style="79" hidden="1"/>
    <col min="8194" max="8194" width="59.85546875" style="79" hidden="1"/>
    <col min="8195" max="8199" width="11.42578125" style="79" hidden="1"/>
    <col min="8200" max="8200" width="6.28515625" style="79" hidden="1"/>
    <col min="8201" max="8448" width="1.42578125" style="79" hidden="1"/>
    <col min="8449" max="8449" width="4.28515625" style="79" hidden="1"/>
    <col min="8450" max="8450" width="59.85546875" style="79" hidden="1"/>
    <col min="8451" max="8455" width="11.42578125" style="79" hidden="1"/>
    <col min="8456" max="8456" width="6.28515625" style="79" hidden="1"/>
    <col min="8457" max="8704" width="1.42578125" style="79" hidden="1"/>
    <col min="8705" max="8705" width="4.28515625" style="79" hidden="1"/>
    <col min="8706" max="8706" width="59.85546875" style="79" hidden="1"/>
    <col min="8707" max="8711" width="11.42578125" style="79" hidden="1"/>
    <col min="8712" max="8712" width="6.28515625" style="79" hidden="1"/>
    <col min="8713" max="8960" width="1.42578125" style="79" hidden="1"/>
    <col min="8961" max="8961" width="4.28515625" style="79" hidden="1"/>
    <col min="8962" max="8962" width="59.85546875" style="79" hidden="1"/>
    <col min="8963" max="8967" width="11.42578125" style="79" hidden="1"/>
    <col min="8968" max="8968" width="6.28515625" style="79" hidden="1"/>
    <col min="8969" max="9216" width="1.42578125" style="79" hidden="1"/>
    <col min="9217" max="9217" width="4.28515625" style="79" hidden="1"/>
    <col min="9218" max="9218" width="59.85546875" style="79" hidden="1"/>
    <col min="9219" max="9223" width="11.42578125" style="79" hidden="1"/>
    <col min="9224" max="9224" width="6.28515625" style="79" hidden="1"/>
    <col min="9225" max="9472" width="1.42578125" style="79" hidden="1"/>
    <col min="9473" max="9473" width="4.28515625" style="79" hidden="1"/>
    <col min="9474" max="9474" width="59.85546875" style="79" hidden="1"/>
    <col min="9475" max="9479" width="11.42578125" style="79" hidden="1"/>
    <col min="9480" max="9480" width="6.28515625" style="79" hidden="1"/>
    <col min="9481" max="9728" width="1.42578125" style="79" hidden="1"/>
    <col min="9729" max="9729" width="4.28515625" style="79" hidden="1"/>
    <col min="9730" max="9730" width="59.85546875" style="79" hidden="1"/>
    <col min="9731" max="9735" width="11.42578125" style="79" hidden="1"/>
    <col min="9736" max="9736" width="6.28515625" style="79" hidden="1"/>
    <col min="9737" max="9984" width="1.42578125" style="79" hidden="1"/>
    <col min="9985" max="9985" width="4.28515625" style="79" hidden="1"/>
    <col min="9986" max="9986" width="59.85546875" style="79" hidden="1"/>
    <col min="9987" max="9991" width="11.42578125" style="79" hidden="1"/>
    <col min="9992" max="9992" width="6.28515625" style="79" hidden="1"/>
    <col min="9993" max="10240" width="1.42578125" style="79" hidden="1"/>
    <col min="10241" max="10241" width="4.28515625" style="79" hidden="1"/>
    <col min="10242" max="10242" width="59.85546875" style="79" hidden="1"/>
    <col min="10243" max="10247" width="11.42578125" style="79" hidden="1"/>
    <col min="10248" max="10248" width="6.28515625" style="79" hidden="1"/>
    <col min="10249" max="10496" width="1.42578125" style="79" hidden="1"/>
    <col min="10497" max="10497" width="4.28515625" style="79" hidden="1"/>
    <col min="10498" max="10498" width="59.85546875" style="79" hidden="1"/>
    <col min="10499" max="10503" width="11.42578125" style="79" hidden="1"/>
    <col min="10504" max="10504" width="6.28515625" style="79" hidden="1"/>
    <col min="10505" max="10752" width="1.42578125" style="79" hidden="1"/>
    <col min="10753" max="10753" width="4.28515625" style="79" hidden="1"/>
    <col min="10754" max="10754" width="59.85546875" style="79" hidden="1"/>
    <col min="10755" max="10759" width="11.42578125" style="79" hidden="1"/>
    <col min="10760" max="10760" width="6.28515625" style="79" hidden="1"/>
    <col min="10761" max="11008" width="1.42578125" style="79" hidden="1"/>
    <col min="11009" max="11009" width="4.28515625" style="79" hidden="1"/>
    <col min="11010" max="11010" width="59.85546875" style="79" hidden="1"/>
    <col min="11011" max="11015" width="11.42578125" style="79" hidden="1"/>
    <col min="11016" max="11016" width="6.28515625" style="79" hidden="1"/>
    <col min="11017" max="11264" width="1.42578125" style="79" hidden="1"/>
    <col min="11265" max="11265" width="4.28515625" style="79" hidden="1"/>
    <col min="11266" max="11266" width="59.85546875" style="79" hidden="1"/>
    <col min="11267" max="11271" width="11.42578125" style="79" hidden="1"/>
    <col min="11272" max="11272" width="6.28515625" style="79" hidden="1"/>
    <col min="11273" max="11520" width="1.42578125" style="79" hidden="1"/>
    <col min="11521" max="11521" width="4.28515625" style="79" hidden="1"/>
    <col min="11522" max="11522" width="59.85546875" style="79" hidden="1"/>
    <col min="11523" max="11527" width="11.42578125" style="79" hidden="1"/>
    <col min="11528" max="11528" width="6.28515625" style="79" hidden="1"/>
    <col min="11529" max="11776" width="1.42578125" style="79" hidden="1"/>
    <col min="11777" max="11777" width="4.28515625" style="79" hidden="1"/>
    <col min="11778" max="11778" width="59.85546875" style="79" hidden="1"/>
    <col min="11779" max="11783" width="11.42578125" style="79" hidden="1"/>
    <col min="11784" max="11784" width="6.28515625" style="79" hidden="1"/>
    <col min="11785" max="12032" width="1.42578125" style="79" hidden="1"/>
    <col min="12033" max="12033" width="4.28515625" style="79" hidden="1"/>
    <col min="12034" max="12034" width="59.85546875" style="79" hidden="1"/>
    <col min="12035" max="12039" width="11.42578125" style="79" hidden="1"/>
    <col min="12040" max="12040" width="6.28515625" style="79" hidden="1"/>
    <col min="12041" max="12288" width="1.42578125" style="79" hidden="1"/>
    <col min="12289" max="12289" width="4.28515625" style="79" hidden="1"/>
    <col min="12290" max="12290" width="59.85546875" style="79" hidden="1"/>
    <col min="12291" max="12295" width="11.42578125" style="79" hidden="1"/>
    <col min="12296" max="12296" width="6.28515625" style="79" hidden="1"/>
    <col min="12297" max="12544" width="1.42578125" style="79" hidden="1"/>
    <col min="12545" max="12545" width="4.28515625" style="79" hidden="1"/>
    <col min="12546" max="12546" width="59.85546875" style="79" hidden="1"/>
    <col min="12547" max="12551" width="11.42578125" style="79" hidden="1"/>
    <col min="12552" max="12552" width="6.28515625" style="79" hidden="1"/>
    <col min="12553" max="12800" width="1.42578125" style="79" hidden="1"/>
    <col min="12801" max="12801" width="4.28515625" style="79" hidden="1"/>
    <col min="12802" max="12802" width="59.85546875" style="79" hidden="1"/>
    <col min="12803" max="12807" width="11.42578125" style="79" hidden="1"/>
    <col min="12808" max="12808" width="6.28515625" style="79" hidden="1"/>
    <col min="12809" max="13056" width="1.42578125" style="79" hidden="1"/>
    <col min="13057" max="13057" width="4.28515625" style="79" hidden="1"/>
    <col min="13058" max="13058" width="59.85546875" style="79" hidden="1"/>
    <col min="13059" max="13063" width="11.42578125" style="79" hidden="1"/>
    <col min="13064" max="13064" width="6.28515625" style="79" hidden="1"/>
    <col min="13065" max="13312" width="1.42578125" style="79" hidden="1"/>
    <col min="13313" max="13313" width="4.28515625" style="79" hidden="1"/>
    <col min="13314" max="13314" width="59.85546875" style="79" hidden="1"/>
    <col min="13315" max="13319" width="11.42578125" style="79" hidden="1"/>
    <col min="13320" max="13320" width="6.28515625" style="79" hidden="1"/>
    <col min="13321" max="13568" width="1.42578125" style="79" hidden="1"/>
    <col min="13569" max="13569" width="4.28515625" style="79" hidden="1"/>
    <col min="13570" max="13570" width="59.85546875" style="79" hidden="1"/>
    <col min="13571" max="13575" width="11.42578125" style="79" hidden="1"/>
    <col min="13576" max="13576" width="6.28515625" style="79" hidden="1"/>
    <col min="13577" max="13824" width="1.42578125" style="79" hidden="1"/>
    <col min="13825" max="13825" width="4.28515625" style="79" hidden="1"/>
    <col min="13826" max="13826" width="59.85546875" style="79" hidden="1"/>
    <col min="13827" max="13831" width="11.42578125" style="79" hidden="1"/>
    <col min="13832" max="13832" width="6.28515625" style="79" hidden="1"/>
    <col min="13833" max="14080" width="1.42578125" style="79" hidden="1"/>
    <col min="14081" max="14081" width="4.28515625" style="79" hidden="1"/>
    <col min="14082" max="14082" width="59.85546875" style="79" hidden="1"/>
    <col min="14083" max="14087" width="11.42578125" style="79" hidden="1"/>
    <col min="14088" max="14088" width="6.28515625" style="79" hidden="1"/>
    <col min="14089" max="14336" width="1.42578125" style="79" hidden="1"/>
    <col min="14337" max="14337" width="4.28515625" style="79" hidden="1"/>
    <col min="14338" max="14338" width="59.85546875" style="79" hidden="1"/>
    <col min="14339" max="14343" width="11.42578125" style="79" hidden="1"/>
    <col min="14344" max="14344" width="6.28515625" style="79" hidden="1"/>
    <col min="14345" max="14592" width="1.42578125" style="79" hidden="1"/>
    <col min="14593" max="14593" width="4.28515625" style="79" hidden="1"/>
    <col min="14594" max="14594" width="59.85546875" style="79" hidden="1"/>
    <col min="14595" max="14599" width="11.42578125" style="79" hidden="1"/>
    <col min="14600" max="14600" width="6.28515625" style="79" hidden="1"/>
    <col min="14601" max="14848" width="1.42578125" style="79" hidden="1"/>
    <col min="14849" max="14849" width="4.28515625" style="79" hidden="1"/>
    <col min="14850" max="14850" width="59.85546875" style="79" hidden="1"/>
    <col min="14851" max="14855" width="11.42578125" style="79" hidden="1"/>
    <col min="14856" max="14856" width="6.28515625" style="79" hidden="1"/>
    <col min="14857" max="15104" width="1.42578125" style="79" hidden="1"/>
    <col min="15105" max="15105" width="4.28515625" style="79" hidden="1"/>
    <col min="15106" max="15106" width="59.85546875" style="79" hidden="1"/>
    <col min="15107" max="15111" width="11.42578125" style="79" hidden="1"/>
    <col min="15112" max="15112" width="6.28515625" style="79" hidden="1"/>
    <col min="15113" max="15360" width="1.42578125" style="79" hidden="1"/>
    <col min="15361" max="15361" width="4.28515625" style="79" hidden="1"/>
    <col min="15362" max="15362" width="59.85546875" style="79" hidden="1"/>
    <col min="15363" max="15367" width="11.42578125" style="79" hidden="1"/>
    <col min="15368" max="15368" width="6.28515625" style="79" hidden="1"/>
    <col min="15369" max="15616" width="1.42578125" style="79" hidden="1"/>
    <col min="15617" max="15617" width="4.28515625" style="79" hidden="1"/>
    <col min="15618" max="15618" width="59.85546875" style="79" hidden="1"/>
    <col min="15619" max="15623" width="11.42578125" style="79" hidden="1"/>
    <col min="15624" max="15624" width="6.28515625" style="79" hidden="1"/>
    <col min="15625" max="15872" width="1.42578125" style="79" hidden="1"/>
    <col min="15873" max="15873" width="4.28515625" style="79" hidden="1"/>
    <col min="15874" max="15874" width="59.85546875" style="79" hidden="1"/>
    <col min="15875" max="15879" width="11.42578125" style="79" hidden="1"/>
    <col min="15880" max="15880" width="6.28515625" style="79" hidden="1"/>
    <col min="15881" max="16128" width="1.42578125" style="79" hidden="1"/>
    <col min="16129" max="16129" width="4.28515625" style="79" hidden="1"/>
    <col min="16130" max="16130" width="59.85546875" style="79" hidden="1"/>
    <col min="16131" max="16135" width="11.42578125" style="79" hidden="1"/>
    <col min="16136" max="16136" width="6.28515625" style="79" hidden="1"/>
    <col min="16137" max="16384" width="1.42578125" style="7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80" t="s">
        <v>91</v>
      </c>
      <c r="C8" s="81"/>
      <c r="D8" s="81"/>
      <c r="E8" s="81"/>
      <c r="F8" s="81"/>
      <c r="G8" s="81"/>
      <c r="H8" s="81"/>
    </row>
    <row r="9" spans="2:8" ht="18" customHeight="1" x14ac:dyDescent="0.2"/>
    <row r="10" spans="2:8" ht="18" customHeight="1" x14ac:dyDescent="0.2">
      <c r="B10" s="82" t="s">
        <v>92</v>
      </c>
    </row>
    <row r="11" spans="2:8" ht="18" customHeight="1" x14ac:dyDescent="0.2">
      <c r="B11" s="82" t="s">
        <v>93</v>
      </c>
    </row>
    <row r="12" spans="2:8" ht="18" customHeight="1" x14ac:dyDescent="0.2">
      <c r="B12" s="82" t="s">
        <v>94</v>
      </c>
    </row>
    <row r="13" spans="2:8" ht="18" customHeight="1" x14ac:dyDescent="0.2">
      <c r="B13" s="82" t="s">
        <v>144</v>
      </c>
    </row>
    <row r="14" spans="2:8" ht="18" customHeight="1" x14ac:dyDescent="0.2">
      <c r="B14" s="82" t="s">
        <v>145</v>
      </c>
    </row>
    <row r="15" spans="2:8" ht="18" customHeight="1" x14ac:dyDescent="0.2">
      <c r="B15" s="82"/>
    </row>
    <row r="16" spans="2:8" ht="18" customHeight="1" x14ac:dyDescent="0.2">
      <c r="B16" s="82"/>
    </row>
    <row r="17" spans="2:2" ht="18" customHeight="1" x14ac:dyDescent="0.2">
      <c r="B17" s="82"/>
    </row>
    <row r="18" spans="2:2" ht="18" customHeight="1" x14ac:dyDescent="0.2">
      <c r="B18" s="82"/>
    </row>
    <row r="19" spans="2:2" ht="18" customHeight="1" x14ac:dyDescent="0.2"/>
    <row r="20" spans="2:2" ht="18" customHeight="1" x14ac:dyDescent="0.2"/>
    <row r="21" spans="2:2" ht="18" customHeight="1" x14ac:dyDescent="0.2"/>
    <row r="22" spans="2:2" ht="18" customHeight="1" x14ac:dyDescent="0.2"/>
    <row r="23" spans="2:2" customFormat="1" ht="18" customHeight="1" x14ac:dyDescent="0.2"/>
    <row r="24" spans="2:2" customFormat="1" ht="18" customHeight="1" x14ac:dyDescent="0.2"/>
    <row r="25" spans="2:2" customFormat="1" ht="18" customHeight="1" x14ac:dyDescent="0.2"/>
    <row r="26" spans="2:2" ht="18" customHeight="1" x14ac:dyDescent="0.2"/>
    <row r="27" spans="2:2" ht="18" customHeight="1" x14ac:dyDescent="0.2"/>
  </sheetData>
  <hyperlinks>
    <hyperlink ref="B10" location="'16.1'!A1" display="16.1: Elecciones Generales en La Rioja (Congreso de los Diputados)"/>
    <hyperlink ref="B11" location="'16.2-G.16.1'!A1" display="16.2: Elecciones al Parlamento de La Rioja"/>
    <hyperlink ref="B12" location="'16.3-G.16.4'!A1" display="16.3: Elecciones locales en La Rioja"/>
    <hyperlink ref="B14" location="'16.5'!A1" display="16.5: Elecciones al Parlamento Europeo en La Rioja. 25-5-2014"/>
    <hyperlink ref="B13" location="'16.4'!A1" display="16.4: Elecciones al Parlamento Europeo en La Rioja. 25-5-2014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7.140625" style="3" customWidth="1"/>
    <col min="2" max="2" width="7.28515625" style="3" customWidth="1"/>
    <col min="3" max="3" width="8.28515625" style="3" customWidth="1"/>
    <col min="4" max="4" width="0.85546875" style="3" customWidth="1"/>
    <col min="5" max="5" width="7.28515625" style="3" customWidth="1"/>
    <col min="6" max="6" width="8.28515625" style="3" customWidth="1"/>
    <col min="7" max="7" width="0.85546875" style="3" customWidth="1"/>
    <col min="8" max="8" width="7.28515625" style="3" customWidth="1"/>
    <col min="9" max="9" width="8.28515625" style="3" customWidth="1"/>
    <col min="10" max="10" width="0.85546875" style="3" customWidth="1"/>
    <col min="11" max="11" width="7.28515625" style="3" customWidth="1"/>
    <col min="12" max="12" width="8.28515625" style="3" customWidth="1"/>
    <col min="13" max="13" width="4.42578125" style="3" customWidth="1"/>
    <col min="14" max="16384" width="11.42578125" style="3"/>
  </cols>
  <sheetData>
    <row r="1" spans="1:14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4.25" x14ac:dyDescent="0.2">
      <c r="A2" s="4"/>
      <c r="B2" s="4"/>
      <c r="C2" s="4"/>
      <c r="E2" s="4"/>
      <c r="F2" s="4"/>
      <c r="G2" s="4"/>
      <c r="H2" s="4"/>
      <c r="I2" s="4"/>
      <c r="J2" s="4"/>
      <c r="K2" s="4"/>
      <c r="L2" s="4"/>
      <c r="N2" s="83" t="s">
        <v>95</v>
      </c>
    </row>
    <row r="3" spans="1:14" ht="14.1" customHeight="1" x14ac:dyDescent="0.2">
      <c r="A3" s="5" t="s">
        <v>30</v>
      </c>
      <c r="B3" s="4"/>
      <c r="C3" s="4"/>
      <c r="E3" s="4"/>
      <c r="F3" s="4"/>
      <c r="G3" s="4"/>
      <c r="H3" s="4"/>
      <c r="I3" s="4"/>
      <c r="J3" s="4"/>
      <c r="K3" s="4"/>
      <c r="L3" s="4"/>
    </row>
    <row r="4" spans="1:14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ht="14.1" customHeight="1" x14ac:dyDescent="0.2">
      <c r="A5" s="6"/>
      <c r="B5" s="7">
        <v>2015</v>
      </c>
      <c r="C5" s="8"/>
      <c r="D5" s="8"/>
      <c r="E5" s="7">
        <v>2016</v>
      </c>
      <c r="F5" s="9"/>
      <c r="G5" s="8"/>
      <c r="H5" s="7" t="s">
        <v>149</v>
      </c>
      <c r="I5" s="8"/>
      <c r="J5" s="8"/>
      <c r="K5" s="7" t="s">
        <v>150</v>
      </c>
      <c r="L5" s="8"/>
    </row>
    <row r="6" spans="1:14" ht="14.1" customHeight="1" x14ac:dyDescent="0.2">
      <c r="A6" s="10"/>
      <c r="B6" s="11" t="s">
        <v>3</v>
      </c>
      <c r="C6" s="11" t="s">
        <v>24</v>
      </c>
      <c r="D6" s="12"/>
      <c r="E6" s="11" t="s">
        <v>3</v>
      </c>
      <c r="F6" s="11" t="s">
        <v>24</v>
      </c>
      <c r="G6" s="12"/>
      <c r="H6" s="13" t="s">
        <v>3</v>
      </c>
      <c r="I6" s="11" t="s">
        <v>24</v>
      </c>
      <c r="J6" s="12"/>
      <c r="K6" s="13" t="s">
        <v>3</v>
      </c>
      <c r="L6" s="11" t="s">
        <v>24</v>
      </c>
    </row>
    <row r="7" spans="1:14" ht="14.1" customHeight="1" x14ac:dyDescent="0.2">
      <c r="A7" s="14"/>
      <c r="B7" s="71"/>
      <c r="C7" s="71"/>
      <c r="D7" s="4"/>
      <c r="E7" s="15"/>
      <c r="F7" s="15"/>
      <c r="G7" s="16"/>
      <c r="H7" s="16"/>
      <c r="I7" s="16"/>
      <c r="J7" s="16"/>
      <c r="K7" s="16"/>
      <c r="L7" s="16"/>
    </row>
    <row r="8" spans="1:14" ht="14.1" customHeight="1" x14ac:dyDescent="0.2">
      <c r="A8" s="17" t="s">
        <v>0</v>
      </c>
      <c r="B8" s="16">
        <v>179269</v>
      </c>
      <c r="C8" s="22">
        <v>100</v>
      </c>
      <c r="D8" s="16"/>
      <c r="E8" s="16">
        <v>174913</v>
      </c>
      <c r="F8" s="22">
        <v>100</v>
      </c>
      <c r="G8" s="16"/>
      <c r="H8" s="16">
        <v>183344</v>
      </c>
      <c r="I8" s="22">
        <v>100</v>
      </c>
      <c r="J8" s="16"/>
      <c r="K8" s="16">
        <v>166580</v>
      </c>
      <c r="L8" s="22">
        <v>100</v>
      </c>
      <c r="M8" s="37"/>
    </row>
    <row r="9" spans="1:14" ht="14.1" customHeight="1" x14ac:dyDescent="0.2">
      <c r="A9" s="19" t="s">
        <v>1</v>
      </c>
      <c r="B9" s="16">
        <v>177207</v>
      </c>
      <c r="C9" s="22">
        <v>98.849773245792633</v>
      </c>
      <c r="D9" s="16"/>
      <c r="E9" s="16">
        <v>172982</v>
      </c>
      <c r="F9" s="22">
        <v>98.896022594089629</v>
      </c>
      <c r="G9" s="16"/>
      <c r="H9" s="16">
        <v>180832</v>
      </c>
      <c r="I9" s="22">
        <v>98.629897896849641</v>
      </c>
      <c r="J9" s="16"/>
      <c r="K9" s="16">
        <f>K8-K12</f>
        <v>163968</v>
      </c>
      <c r="L9" s="22">
        <f>K9*100/K8</f>
        <v>98.43198463200865</v>
      </c>
      <c r="M9" s="37"/>
    </row>
    <row r="10" spans="1:14" ht="14.1" customHeight="1" x14ac:dyDescent="0.2">
      <c r="A10" s="20" t="s">
        <v>25</v>
      </c>
      <c r="B10" s="16">
        <v>175711</v>
      </c>
      <c r="C10" s="22">
        <v>99.155789556845946</v>
      </c>
      <c r="D10" s="16"/>
      <c r="E10" s="16">
        <v>171757</v>
      </c>
      <c r="F10" s="22">
        <v>94.981529817731371</v>
      </c>
      <c r="G10" s="16"/>
      <c r="H10" s="16">
        <v>179372</v>
      </c>
      <c r="I10" s="22">
        <v>99.192620775084052</v>
      </c>
      <c r="J10" s="16"/>
      <c r="K10" s="16">
        <f>K9-K11</f>
        <v>162221</v>
      </c>
      <c r="L10" s="22">
        <f>K10*100/$K$9</f>
        <v>98.934548204527715</v>
      </c>
      <c r="M10" s="37"/>
    </row>
    <row r="11" spans="1:14" ht="14.1" customHeight="1" x14ac:dyDescent="0.2">
      <c r="A11" s="20" t="s">
        <v>23</v>
      </c>
      <c r="B11" s="16">
        <v>1496</v>
      </c>
      <c r="C11" s="22">
        <v>0.84421044315405147</v>
      </c>
      <c r="D11" s="16"/>
      <c r="E11" s="16">
        <v>1225</v>
      </c>
      <c r="F11" s="22">
        <v>0.67742434967262433</v>
      </c>
      <c r="G11" s="16"/>
      <c r="H11" s="16">
        <v>1460</v>
      </c>
      <c r="I11" s="22">
        <v>0.80737922491594405</v>
      </c>
      <c r="J11" s="16"/>
      <c r="K11" s="16">
        <v>1747</v>
      </c>
      <c r="L11" s="22">
        <f>K11*100/$K$9</f>
        <v>1.0654517954722873</v>
      </c>
      <c r="M11" s="37"/>
    </row>
    <row r="12" spans="1:14" ht="14.1" customHeight="1" x14ac:dyDescent="0.2">
      <c r="A12" s="19" t="s">
        <v>2</v>
      </c>
      <c r="B12" s="16">
        <v>2062</v>
      </c>
      <c r="C12" s="22">
        <v>1.1502267542073643</v>
      </c>
      <c r="D12" s="16"/>
      <c r="E12" s="16">
        <v>1931</v>
      </c>
      <c r="F12" s="22">
        <v>1.1039774059103669</v>
      </c>
      <c r="G12" s="16"/>
      <c r="H12" s="16">
        <v>2512</v>
      </c>
      <c r="I12" s="22">
        <v>1.3701021031503622</v>
      </c>
      <c r="J12" s="16"/>
      <c r="K12" s="16">
        <v>2612</v>
      </c>
      <c r="L12" s="22">
        <f>K12*100/K8</f>
        <v>1.5680153679913555</v>
      </c>
      <c r="M12" s="37"/>
    </row>
    <row r="13" spans="1:14" ht="14.1" customHeight="1" x14ac:dyDescent="0.2">
      <c r="A13" s="2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37"/>
    </row>
    <row r="14" spans="1:14" ht="22.5" customHeight="1" x14ac:dyDescent="0.2">
      <c r="A14" s="84" t="s">
        <v>17</v>
      </c>
      <c r="B14" s="16">
        <v>41973</v>
      </c>
      <c r="C14" s="22">
        <v>23.685858910765376</v>
      </c>
      <c r="D14" s="91"/>
      <c r="E14" s="16">
        <v>42010</v>
      </c>
      <c r="F14" s="22">
        <v>24.285763836699772</v>
      </c>
      <c r="G14" s="4"/>
      <c r="H14" s="16">
        <v>57307</v>
      </c>
      <c r="I14" s="22">
        <v>31.690740576889045</v>
      </c>
      <c r="J14" s="4"/>
      <c r="K14" s="16">
        <v>57193</v>
      </c>
      <c r="L14" s="22">
        <f t="shared" ref="L14:L32" si="0">K14*100/$K$9</f>
        <v>34.880586455893834</v>
      </c>
    </row>
    <row r="15" spans="1:14" ht="14.1" customHeight="1" x14ac:dyDescent="0.2">
      <c r="A15" s="84" t="s">
        <v>7</v>
      </c>
      <c r="B15" s="16">
        <v>67941</v>
      </c>
      <c r="C15" s="22">
        <v>38.339907565728218</v>
      </c>
      <c r="D15" s="91"/>
      <c r="E15" s="16">
        <v>73708</v>
      </c>
      <c r="F15" s="22">
        <v>42.610213779468381</v>
      </c>
      <c r="G15" s="4"/>
      <c r="H15" s="16">
        <v>47947</v>
      </c>
      <c r="I15" s="22">
        <v>26.514665545921076</v>
      </c>
      <c r="J15" s="4"/>
      <c r="K15" s="16">
        <v>56208</v>
      </c>
      <c r="L15" s="22">
        <f t="shared" si="0"/>
        <v>34.279859484777518</v>
      </c>
    </row>
    <row r="16" spans="1:14" ht="14.1" customHeight="1" x14ac:dyDescent="0.2">
      <c r="A16" s="84" t="s">
        <v>104</v>
      </c>
      <c r="B16" s="16"/>
      <c r="C16" s="22"/>
      <c r="D16" s="91"/>
      <c r="E16" s="16"/>
      <c r="F16" s="22">
        <v>0</v>
      </c>
      <c r="G16" s="4"/>
      <c r="H16" s="16">
        <v>21331</v>
      </c>
      <c r="I16" s="22">
        <v>11.796031675809591</v>
      </c>
      <c r="J16" s="4"/>
      <c r="K16" s="16">
        <v>16118</v>
      </c>
      <c r="L16" s="22">
        <f t="shared" si="0"/>
        <v>9.8299668227946917</v>
      </c>
    </row>
    <row r="17" spans="1:15" ht="14.1" customHeight="1" x14ac:dyDescent="0.2">
      <c r="A17" s="84" t="s">
        <v>99</v>
      </c>
      <c r="B17" s="16"/>
      <c r="C17" s="22"/>
      <c r="D17" s="91"/>
      <c r="E17" s="16">
        <v>28772</v>
      </c>
      <c r="F17" s="22">
        <v>16.632944468210564</v>
      </c>
      <c r="G17" s="4"/>
      <c r="H17" s="16"/>
      <c r="I17" s="22"/>
      <c r="J17" s="4"/>
      <c r="K17" s="16"/>
      <c r="L17" s="22"/>
    </row>
    <row r="18" spans="1:15" ht="22.5" customHeight="1" x14ac:dyDescent="0.2">
      <c r="A18" s="84" t="s">
        <v>11</v>
      </c>
      <c r="B18" s="16">
        <v>26812</v>
      </c>
      <c r="C18" s="22">
        <v>15.130327808720875</v>
      </c>
      <c r="D18" s="91"/>
      <c r="E18" s="16">
        <v>24180</v>
      </c>
      <c r="F18" s="22">
        <v>13.978333005746263</v>
      </c>
      <c r="G18" s="4"/>
      <c r="H18" s="16">
        <v>32181</v>
      </c>
      <c r="I18" s="22">
        <v>17.796075915767119</v>
      </c>
      <c r="J18" s="4"/>
      <c r="K18" s="16">
        <v>11584</v>
      </c>
      <c r="L18" s="22">
        <f t="shared" si="0"/>
        <v>7.0647931303669012</v>
      </c>
    </row>
    <row r="19" spans="1:15" ht="22.5" customHeight="1" x14ac:dyDescent="0.2">
      <c r="A19" s="84" t="s">
        <v>100</v>
      </c>
      <c r="B19" s="16">
        <v>1177</v>
      </c>
      <c r="C19" s="22">
        <v>0.66419498101090813</v>
      </c>
      <c r="D19" s="91"/>
      <c r="E19" s="16">
        <v>1350</v>
      </c>
      <c r="F19" s="22">
        <v>0.78042802141263257</v>
      </c>
      <c r="G19" s="4"/>
      <c r="H19" s="16">
        <v>1394</v>
      </c>
      <c r="I19" s="22">
        <v>0.77088125995399048</v>
      </c>
      <c r="J19" s="4"/>
      <c r="K19" s="16">
        <v>1078</v>
      </c>
      <c r="L19" s="22">
        <f t="shared" si="0"/>
        <v>0.6574453551912568</v>
      </c>
    </row>
    <row r="20" spans="1:15" ht="14.1" customHeight="1" x14ac:dyDescent="0.2">
      <c r="A20" s="84" t="s">
        <v>9</v>
      </c>
      <c r="B20" s="16">
        <v>1361</v>
      </c>
      <c r="C20" s="22">
        <v>0.76802835102450806</v>
      </c>
      <c r="D20" s="91"/>
      <c r="E20" s="16">
        <v>425</v>
      </c>
      <c r="F20" s="22">
        <v>0.24569030303731024</v>
      </c>
      <c r="G20" s="4"/>
      <c r="H20" s="16"/>
      <c r="I20" s="22">
        <v>0</v>
      </c>
      <c r="J20" s="4"/>
      <c r="K20" s="16"/>
      <c r="L20" s="22"/>
    </row>
    <row r="21" spans="1:15" ht="14.1" customHeight="1" x14ac:dyDescent="0.2">
      <c r="A21" s="84" t="s">
        <v>101</v>
      </c>
      <c r="B21" s="16"/>
      <c r="C21" s="22"/>
      <c r="D21" s="91"/>
      <c r="E21" s="16">
        <v>366</v>
      </c>
      <c r="F21" s="22">
        <v>0.21158270802742482</v>
      </c>
      <c r="G21" s="4"/>
      <c r="H21" s="16">
        <v>16255</v>
      </c>
      <c r="I21" s="22">
        <v>8.9890063705538843</v>
      </c>
      <c r="J21" s="4"/>
      <c r="K21" s="16">
        <v>18772</v>
      </c>
      <c r="L21" s="22">
        <f t="shared" si="0"/>
        <v>11.448575331772053</v>
      </c>
    </row>
    <row r="22" spans="1:15" ht="14.1" customHeight="1" x14ac:dyDescent="0.2">
      <c r="A22" s="84" t="s">
        <v>105</v>
      </c>
      <c r="B22" s="16"/>
      <c r="C22" s="22"/>
      <c r="D22" s="91"/>
      <c r="E22" s="16"/>
      <c r="F22" s="22">
        <v>0</v>
      </c>
      <c r="G22" s="4"/>
      <c r="H22" s="16">
        <v>2098</v>
      </c>
      <c r="I22" s="22">
        <v>1.1601928862148292</v>
      </c>
      <c r="J22" s="4"/>
      <c r="K22" s="16"/>
      <c r="L22" s="22"/>
    </row>
    <row r="23" spans="1:15" ht="22.5" customHeight="1" x14ac:dyDescent="0.2">
      <c r="A23" s="84" t="s">
        <v>140</v>
      </c>
      <c r="B23" s="16">
        <v>360</v>
      </c>
      <c r="C23" s="22">
        <v>0.20315224567878243</v>
      </c>
      <c r="D23" s="91"/>
      <c r="E23" s="16">
        <v>312</v>
      </c>
      <c r="F23" s="22">
        <v>0.18036558717091952</v>
      </c>
      <c r="G23" s="4"/>
      <c r="H23" s="16">
        <v>275</v>
      </c>
      <c r="I23" s="22">
        <v>0.15207485400814016</v>
      </c>
      <c r="J23" s="4"/>
      <c r="K23" s="16">
        <v>300</v>
      </c>
      <c r="L23" s="22">
        <f t="shared" si="0"/>
        <v>0.18296252927400469</v>
      </c>
    </row>
    <row r="24" spans="1:15" ht="14.1" customHeight="1" x14ac:dyDescent="0.2">
      <c r="A24" s="84" t="s">
        <v>97</v>
      </c>
      <c r="B24" s="16">
        <v>362</v>
      </c>
      <c r="C24" s="22">
        <v>0.20428086926588679</v>
      </c>
      <c r="D24" s="91"/>
      <c r="E24" s="16">
        <v>304</v>
      </c>
      <c r="F24" s="22">
        <v>0.17574082852551132</v>
      </c>
      <c r="G24" s="4"/>
      <c r="H24" s="16">
        <v>385</v>
      </c>
      <c r="I24" s="22">
        <v>0.21290479561139622</v>
      </c>
      <c r="J24" s="4"/>
      <c r="K24" s="16">
        <v>412</v>
      </c>
      <c r="L24" s="22">
        <f t="shared" si="0"/>
        <v>0.25126854020296641</v>
      </c>
    </row>
    <row r="25" spans="1:15" ht="22.5" customHeight="1" x14ac:dyDescent="0.2">
      <c r="A25" s="84" t="s">
        <v>10</v>
      </c>
      <c r="B25" s="16">
        <v>229</v>
      </c>
      <c r="C25" s="22">
        <v>0.12922740072344771</v>
      </c>
      <c r="D25" s="91"/>
      <c r="E25" s="16">
        <v>250</v>
      </c>
      <c r="F25" s="22">
        <v>0.14452370766900602</v>
      </c>
      <c r="G25" s="4"/>
      <c r="H25" s="16"/>
      <c r="I25" s="22"/>
      <c r="J25" s="4"/>
      <c r="K25" s="16"/>
      <c r="L25" s="22"/>
      <c r="O25" s="90"/>
    </row>
    <row r="26" spans="1:15" ht="22.5" customHeight="1" x14ac:dyDescent="0.2">
      <c r="A26" s="84" t="s">
        <v>151</v>
      </c>
      <c r="B26" s="16"/>
      <c r="C26" s="22"/>
      <c r="D26" s="91"/>
      <c r="E26" s="16"/>
      <c r="F26" s="22"/>
      <c r="G26" s="4"/>
      <c r="H26" s="16"/>
      <c r="I26" s="22"/>
      <c r="J26" s="4"/>
      <c r="K26" s="16">
        <v>260</v>
      </c>
      <c r="L26" s="22">
        <f t="shared" si="0"/>
        <v>0.15856752537080407</v>
      </c>
      <c r="O26" s="90"/>
    </row>
    <row r="27" spans="1:15" ht="22.5" customHeight="1" x14ac:dyDescent="0.2">
      <c r="A27" s="84" t="s">
        <v>139</v>
      </c>
      <c r="B27" s="16"/>
      <c r="C27" s="22"/>
      <c r="D27" s="91"/>
      <c r="E27" s="16">
        <v>80</v>
      </c>
      <c r="F27" s="22">
        <v>4.6247586454081925E-2</v>
      </c>
      <c r="G27" s="4"/>
      <c r="H27" s="16"/>
      <c r="I27" s="22"/>
      <c r="J27" s="4"/>
      <c r="K27" s="16"/>
      <c r="L27" s="22"/>
    </row>
    <row r="28" spans="1:15" ht="14.1" customHeight="1" x14ac:dyDescent="0.2">
      <c r="A28" s="84" t="s">
        <v>86</v>
      </c>
      <c r="B28" s="16">
        <v>28073</v>
      </c>
      <c r="C28" s="22">
        <v>15.841924980390166</v>
      </c>
      <c r="D28" s="91"/>
      <c r="E28" s="16"/>
      <c r="F28" s="22"/>
      <c r="G28" s="4"/>
      <c r="H28" s="16"/>
      <c r="I28" s="22"/>
      <c r="J28" s="4"/>
      <c r="K28" s="16"/>
      <c r="L28" s="22"/>
    </row>
    <row r="29" spans="1:15" ht="22.5" customHeight="1" x14ac:dyDescent="0.2">
      <c r="A29" s="84" t="s">
        <v>96</v>
      </c>
      <c r="B29" s="16">
        <v>7423</v>
      </c>
      <c r="C29" s="22">
        <v>4.1888864435377835</v>
      </c>
      <c r="D29" s="91"/>
      <c r="E29" s="16"/>
      <c r="F29" s="22"/>
      <c r="G29" s="4"/>
      <c r="H29" s="16"/>
      <c r="I29" s="22"/>
      <c r="J29" s="4"/>
      <c r="K29" s="16"/>
      <c r="L29" s="22"/>
    </row>
    <row r="30" spans="1:15" ht="14.1" customHeight="1" x14ac:dyDescent="0.2">
      <c r="A30" s="84" t="s">
        <v>98</v>
      </c>
      <c r="B30" s="16"/>
      <c r="C30" s="22"/>
      <c r="D30" s="91"/>
      <c r="E30" s="16"/>
      <c r="F30" s="22"/>
      <c r="G30" s="4"/>
      <c r="H30" s="16"/>
      <c r="I30" s="22"/>
      <c r="J30" s="4"/>
      <c r="K30" s="16"/>
      <c r="L30" s="22"/>
    </row>
    <row r="31" spans="1:15" ht="14.1" customHeight="1" x14ac:dyDescent="0.2">
      <c r="A31" s="84" t="s">
        <v>22</v>
      </c>
      <c r="B31" s="16"/>
      <c r="C31" s="22"/>
      <c r="D31" s="91"/>
      <c r="E31" s="16"/>
      <c r="F31" s="22"/>
      <c r="G31" s="4"/>
      <c r="H31" s="16"/>
      <c r="I31" s="22"/>
      <c r="J31" s="4"/>
      <c r="K31" s="16"/>
      <c r="L31" s="22"/>
    </row>
    <row r="32" spans="1:15" ht="14.1" customHeight="1" x14ac:dyDescent="0.2">
      <c r="A32" s="84" t="s">
        <v>19</v>
      </c>
      <c r="B32" s="16"/>
      <c r="C32" s="22"/>
      <c r="D32" s="91"/>
      <c r="E32" s="16"/>
      <c r="F32" s="22"/>
      <c r="G32" s="4"/>
      <c r="H32" s="16">
        <v>199</v>
      </c>
      <c r="I32" s="22">
        <v>0.11004689435498143</v>
      </c>
      <c r="J32" s="4"/>
      <c r="K32" s="16">
        <v>296</v>
      </c>
      <c r="L32" s="22">
        <f t="shared" si="0"/>
        <v>0.18052302888368463</v>
      </c>
    </row>
    <row r="33" spans="1:12" ht="22.5" customHeight="1" x14ac:dyDescent="0.2">
      <c r="A33" s="84" t="s">
        <v>18</v>
      </c>
      <c r="B33" s="87"/>
      <c r="C33" s="85"/>
      <c r="D33" s="88"/>
      <c r="E33" s="87"/>
      <c r="F33" s="85"/>
      <c r="G33" s="86"/>
      <c r="H33" s="87"/>
      <c r="I33" s="85"/>
      <c r="J33" s="86"/>
      <c r="K33" s="87"/>
      <c r="L33" s="85"/>
    </row>
    <row r="34" spans="1:12" ht="14.1" customHeight="1" x14ac:dyDescent="0.2">
      <c r="A34" s="24"/>
      <c r="B34" s="25"/>
      <c r="C34" s="26"/>
      <c r="D34" s="25"/>
      <c r="E34" s="27"/>
      <c r="F34" s="27"/>
      <c r="G34" s="27"/>
      <c r="H34" s="27"/>
      <c r="I34" s="27"/>
      <c r="J34" s="27"/>
      <c r="K34" s="27"/>
      <c r="L34" s="27"/>
    </row>
    <row r="35" spans="1:12" ht="14.1" customHeight="1" x14ac:dyDescent="0.2">
      <c r="A35" s="28" t="s">
        <v>6</v>
      </c>
      <c r="B35" s="29"/>
      <c r="C35" s="29"/>
      <c r="D35" s="29"/>
      <c r="E35" s="29"/>
      <c r="F35" s="30"/>
      <c r="G35" s="30"/>
      <c r="H35" s="30"/>
      <c r="I35" s="30"/>
      <c r="J35" s="30"/>
      <c r="K35" s="30"/>
      <c r="L35" s="30"/>
    </row>
    <row r="36" spans="1:12" ht="14.1" customHeight="1" x14ac:dyDescent="0.2">
      <c r="A36" s="31" t="s">
        <v>102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9.9499999999999993" customHeight="1" x14ac:dyDescent="0.2">
      <c r="A37" s="3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</sheetData>
  <sortState ref="A14:I48">
    <sortCondition descending="1" ref="H14:H48"/>
  </sortState>
  <phoneticPr fontId="1" type="noConversion"/>
  <hyperlinks>
    <hyperlink ref="N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3.85546875" style="3" customWidth="1"/>
    <col min="2" max="3" width="7.7109375" style="3" customWidth="1"/>
    <col min="4" max="4" width="1" style="3" customWidth="1"/>
    <col min="5" max="6" width="7.7109375" style="3" customWidth="1"/>
    <col min="7" max="7" width="1" style="3" customWidth="1"/>
    <col min="8" max="9" width="7.7109375" style="3" customWidth="1"/>
    <col min="10" max="10" width="14.28515625" style="3" customWidth="1"/>
    <col min="11" max="16384" width="11.42578125" style="3"/>
  </cols>
  <sheetData>
    <row r="1" spans="1:15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</row>
    <row r="2" spans="1:15" ht="14.1" customHeight="1" x14ac:dyDescent="0.2">
      <c r="A2" s="4"/>
      <c r="B2" s="4"/>
      <c r="C2" s="4"/>
      <c r="E2" s="4"/>
      <c r="F2" s="4"/>
      <c r="G2" s="4"/>
      <c r="H2" s="4"/>
      <c r="I2" s="4"/>
      <c r="K2" s="83" t="s">
        <v>95</v>
      </c>
    </row>
    <row r="3" spans="1:15" ht="14.1" customHeight="1" x14ac:dyDescent="0.2">
      <c r="A3" s="5" t="s">
        <v>31</v>
      </c>
      <c r="B3" s="4"/>
      <c r="C3" s="4"/>
      <c r="E3" s="4"/>
      <c r="F3" s="4"/>
      <c r="G3" s="4"/>
      <c r="I3" s="64"/>
      <c r="J3" s="64"/>
    </row>
    <row r="4" spans="1:15" ht="14.1" customHeight="1" x14ac:dyDescent="0.2">
      <c r="A4" s="4"/>
      <c r="B4" s="4"/>
      <c r="C4" s="4"/>
      <c r="D4" s="4"/>
      <c r="E4" s="4"/>
      <c r="F4" s="4"/>
      <c r="G4" s="4"/>
    </row>
    <row r="5" spans="1:15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2019</v>
      </c>
      <c r="I5" s="9"/>
    </row>
    <row r="6" spans="1:15" ht="14.1" customHeight="1" x14ac:dyDescent="0.2">
      <c r="A6" s="10"/>
      <c r="B6" s="11" t="s">
        <v>3</v>
      </c>
      <c r="C6" s="11" t="s">
        <v>133</v>
      </c>
      <c r="D6" s="12"/>
      <c r="E6" s="11" t="s">
        <v>3</v>
      </c>
      <c r="F6" s="11" t="s">
        <v>133</v>
      </c>
      <c r="G6" s="12"/>
      <c r="H6" s="11" t="s">
        <v>3</v>
      </c>
      <c r="I6" s="11" t="s">
        <v>133</v>
      </c>
    </row>
    <row r="7" spans="1:15" ht="14.1" customHeight="1" x14ac:dyDescent="0.2">
      <c r="A7" s="14"/>
      <c r="B7" s="15"/>
      <c r="C7" s="15"/>
      <c r="D7" s="4"/>
      <c r="E7" s="15"/>
      <c r="F7" s="15"/>
      <c r="G7" s="15"/>
    </row>
    <row r="8" spans="1:15" ht="14.1" customHeight="1" x14ac:dyDescent="0.2">
      <c r="A8" s="32" t="s">
        <v>0</v>
      </c>
      <c r="B8" s="68">
        <v>168826</v>
      </c>
      <c r="C8" s="16"/>
      <c r="D8" s="18"/>
      <c r="E8" s="16">
        <v>166649</v>
      </c>
      <c r="F8" s="16"/>
      <c r="G8" s="16"/>
      <c r="H8" s="16">
        <v>164765</v>
      </c>
      <c r="I8" s="16"/>
    </row>
    <row r="9" spans="1:15" ht="14.1" customHeight="1" x14ac:dyDescent="0.2">
      <c r="A9" s="33" t="s">
        <v>26</v>
      </c>
      <c r="B9" s="16">
        <v>165415</v>
      </c>
      <c r="C9" s="16"/>
      <c r="D9" s="16"/>
      <c r="E9" s="16">
        <v>163367</v>
      </c>
      <c r="F9" s="16"/>
      <c r="G9" s="16"/>
      <c r="H9" s="16">
        <v>163103</v>
      </c>
      <c r="I9" s="16"/>
    </row>
    <row r="10" spans="1:15" ht="14.1" customHeight="1" x14ac:dyDescent="0.2">
      <c r="A10" s="34" t="s">
        <v>29</v>
      </c>
      <c r="B10" s="16">
        <v>160919</v>
      </c>
      <c r="C10" s="16"/>
      <c r="D10" s="16"/>
      <c r="E10" s="16">
        <v>160434</v>
      </c>
      <c r="F10" s="16"/>
      <c r="G10" s="16"/>
      <c r="H10" s="16">
        <f>H9-H11</f>
        <v>161548</v>
      </c>
      <c r="I10" s="16"/>
    </row>
    <row r="11" spans="1:15" ht="14.1" customHeight="1" x14ac:dyDescent="0.2">
      <c r="A11" s="34" t="s">
        <v>27</v>
      </c>
      <c r="B11" s="16">
        <v>4496</v>
      </c>
      <c r="C11" s="16"/>
      <c r="D11" s="16"/>
      <c r="E11" s="16">
        <v>2933</v>
      </c>
      <c r="H11" s="16">
        <v>1555</v>
      </c>
    </row>
    <row r="12" spans="1:15" ht="14.1" customHeight="1" x14ac:dyDescent="0.2">
      <c r="A12" s="33" t="s">
        <v>28</v>
      </c>
      <c r="B12" s="16">
        <v>3411</v>
      </c>
      <c r="C12" s="16"/>
      <c r="D12" s="16"/>
      <c r="E12" s="16">
        <v>3282</v>
      </c>
      <c r="F12" s="16"/>
      <c r="G12" s="16"/>
      <c r="H12" s="16">
        <v>1662</v>
      </c>
      <c r="I12" s="16"/>
    </row>
    <row r="13" spans="1:15" ht="9.9499999999999993" customHeight="1" x14ac:dyDescent="0.2">
      <c r="A13" s="35"/>
      <c r="B13" s="16"/>
      <c r="C13" s="16"/>
      <c r="D13" s="71"/>
      <c r="E13" s="16"/>
      <c r="F13" s="16"/>
      <c r="G13" s="22"/>
      <c r="H13" s="16"/>
      <c r="I13" s="16"/>
    </row>
    <row r="14" spans="1:15" ht="14.1" customHeight="1" x14ac:dyDescent="0.2">
      <c r="A14" s="35" t="s">
        <v>17</v>
      </c>
      <c r="B14" s="16">
        <v>50169</v>
      </c>
      <c r="C14" s="16">
        <v>11</v>
      </c>
      <c r="D14" s="71"/>
      <c r="E14" s="16">
        <v>43689</v>
      </c>
      <c r="F14" s="16">
        <v>10</v>
      </c>
      <c r="G14" s="16"/>
      <c r="H14" s="16">
        <v>63068</v>
      </c>
      <c r="I14" s="16">
        <v>15</v>
      </c>
      <c r="J14" s="69"/>
    </row>
    <row r="15" spans="1:15" ht="14.1" customHeight="1" x14ac:dyDescent="0.2">
      <c r="A15" s="35" t="s">
        <v>7</v>
      </c>
      <c r="B15" s="16">
        <v>85975</v>
      </c>
      <c r="C15" s="16">
        <v>20</v>
      </c>
      <c r="D15" s="71"/>
      <c r="E15" s="16">
        <v>63094</v>
      </c>
      <c r="F15" s="16">
        <v>15</v>
      </c>
      <c r="G15" s="16"/>
      <c r="H15" s="16">
        <v>53925</v>
      </c>
      <c r="I15" s="16">
        <v>12</v>
      </c>
      <c r="J15"/>
      <c r="K15" s="70" t="s">
        <v>5</v>
      </c>
      <c r="L15"/>
      <c r="M15"/>
      <c r="N15"/>
      <c r="O15"/>
    </row>
    <row r="16" spans="1:15" ht="14.1" customHeight="1" x14ac:dyDescent="0.2">
      <c r="A16" s="35" t="s">
        <v>132</v>
      </c>
      <c r="B16" s="16"/>
      <c r="C16" s="16"/>
      <c r="D16" s="71"/>
      <c r="E16" s="16"/>
      <c r="F16" s="16"/>
      <c r="G16" s="16"/>
      <c r="H16" s="16">
        <v>10844</v>
      </c>
      <c r="I16" s="16">
        <v>2</v>
      </c>
      <c r="J16"/>
      <c r="K16" s="70"/>
      <c r="L16"/>
      <c r="M16"/>
      <c r="N16"/>
      <c r="O16"/>
    </row>
    <row r="17" spans="1:15" ht="14.1" customHeight="1" x14ac:dyDescent="0.2">
      <c r="A17" s="35" t="s">
        <v>86</v>
      </c>
      <c r="B17" s="16"/>
      <c r="C17" s="16"/>
      <c r="D17" s="71"/>
      <c r="E17" s="16">
        <v>18319</v>
      </c>
      <c r="F17" s="16">
        <v>4</v>
      </c>
      <c r="G17" s="16"/>
      <c r="H17" s="16"/>
      <c r="I17" s="16"/>
      <c r="J17"/>
      <c r="K17"/>
      <c r="L17"/>
      <c r="M17"/>
      <c r="N17"/>
      <c r="O17"/>
    </row>
    <row r="18" spans="1:15" ht="14.1" customHeight="1" x14ac:dyDescent="0.2">
      <c r="A18" s="35" t="s">
        <v>73</v>
      </c>
      <c r="B18" s="16"/>
      <c r="C18" s="16"/>
      <c r="D18" s="71"/>
      <c r="E18" s="16">
        <v>17042</v>
      </c>
      <c r="F18" s="16">
        <v>4</v>
      </c>
      <c r="G18" s="16"/>
      <c r="H18" s="16">
        <v>18807</v>
      </c>
      <c r="I18" s="16">
        <v>4</v>
      </c>
      <c r="J18"/>
      <c r="K18"/>
      <c r="L18"/>
      <c r="M18"/>
      <c r="N18"/>
      <c r="O18"/>
    </row>
    <row r="19" spans="1:15" ht="14.1" customHeight="1" x14ac:dyDescent="0.2">
      <c r="A19" s="35" t="s">
        <v>76</v>
      </c>
      <c r="B19" s="16">
        <v>8983</v>
      </c>
      <c r="C19" s="16">
        <v>2</v>
      </c>
      <c r="D19" s="71"/>
      <c r="E19" s="16">
        <v>7277</v>
      </c>
      <c r="F19" s="36" t="s">
        <v>15</v>
      </c>
      <c r="G19" s="36"/>
      <c r="H19" s="16">
        <v>7512</v>
      </c>
      <c r="I19" s="36" t="s">
        <v>15</v>
      </c>
      <c r="J19"/>
      <c r="K19"/>
      <c r="L19"/>
      <c r="M19"/>
      <c r="N19"/>
      <c r="O19"/>
    </row>
    <row r="20" spans="1:15" ht="14.1" customHeight="1" x14ac:dyDescent="0.2">
      <c r="A20" s="35" t="s">
        <v>75</v>
      </c>
      <c r="B20" s="16"/>
      <c r="C20" s="36"/>
      <c r="D20" s="71"/>
      <c r="E20" s="16">
        <v>6797</v>
      </c>
      <c r="F20" s="36" t="s">
        <v>15</v>
      </c>
      <c r="G20" s="36"/>
      <c r="H20" s="16"/>
      <c r="I20" s="36"/>
      <c r="J20"/>
      <c r="K20"/>
      <c r="L20"/>
      <c r="M20"/>
      <c r="N20"/>
      <c r="O20"/>
    </row>
    <row r="21" spans="1:15" ht="14.1" customHeight="1" x14ac:dyDescent="0.2">
      <c r="A21" s="35" t="s">
        <v>101</v>
      </c>
      <c r="B21" s="16"/>
      <c r="C21" s="36"/>
      <c r="D21" s="71"/>
      <c r="E21" s="16"/>
      <c r="F21" s="36"/>
      <c r="G21" s="36"/>
      <c r="H21" s="16">
        <v>6314</v>
      </c>
      <c r="I21" s="36" t="s">
        <v>15</v>
      </c>
      <c r="J21"/>
      <c r="K21"/>
      <c r="L21"/>
      <c r="M21"/>
      <c r="N21"/>
      <c r="O21"/>
    </row>
    <row r="22" spans="1:15" ht="14.1" customHeight="1" x14ac:dyDescent="0.2">
      <c r="A22" s="35" t="s">
        <v>74</v>
      </c>
      <c r="B22" s="16">
        <v>5891</v>
      </c>
      <c r="C22" s="36" t="s">
        <v>15</v>
      </c>
      <c r="D22" s="71"/>
      <c r="E22" s="16">
        <v>2005</v>
      </c>
      <c r="F22" s="36" t="s">
        <v>15</v>
      </c>
      <c r="G22" s="36"/>
      <c r="H22" s="16"/>
      <c r="I22" s="36"/>
      <c r="J22"/>
      <c r="K22"/>
      <c r="L22"/>
      <c r="M22"/>
      <c r="N22"/>
      <c r="O22"/>
    </row>
    <row r="23" spans="1:15" ht="14.1" customHeight="1" x14ac:dyDescent="0.2">
      <c r="A23" s="35" t="s">
        <v>72</v>
      </c>
      <c r="D23" s="71"/>
      <c r="E23" s="16">
        <v>1205</v>
      </c>
      <c r="F23" s="36" t="s">
        <v>15</v>
      </c>
      <c r="G23" s="36"/>
      <c r="H23" s="16">
        <v>1078</v>
      </c>
      <c r="I23" s="36" t="s">
        <v>15</v>
      </c>
      <c r="J23"/>
      <c r="K23"/>
      <c r="L23"/>
      <c r="M23"/>
      <c r="N23"/>
      <c r="O23"/>
    </row>
    <row r="24" spans="1:15" ht="14.1" customHeight="1" x14ac:dyDescent="0.2">
      <c r="A24" s="35" t="s">
        <v>77</v>
      </c>
      <c r="B24" s="16"/>
      <c r="C24" s="36"/>
      <c r="D24" s="71"/>
      <c r="E24" s="16">
        <v>525</v>
      </c>
      <c r="F24" s="36" t="s">
        <v>15</v>
      </c>
      <c r="G24" s="36"/>
      <c r="H24" s="16"/>
      <c r="I24" s="36"/>
      <c r="J24"/>
      <c r="K24"/>
      <c r="L24"/>
      <c r="M24"/>
      <c r="N24"/>
      <c r="O24"/>
    </row>
    <row r="25" spans="1:15" ht="14.1" customHeight="1" x14ac:dyDescent="0.2">
      <c r="A25" s="35" t="s">
        <v>10</v>
      </c>
      <c r="B25" s="16">
        <v>482</v>
      </c>
      <c r="C25" s="36" t="s">
        <v>15</v>
      </c>
      <c r="D25" s="71"/>
      <c r="E25" s="16">
        <v>481</v>
      </c>
      <c r="F25" s="36" t="s">
        <v>15</v>
      </c>
      <c r="G25" s="36"/>
      <c r="H25" s="16"/>
      <c r="I25" s="36"/>
      <c r="J25"/>
      <c r="K25"/>
      <c r="L25"/>
      <c r="M25"/>
      <c r="N25"/>
      <c r="O25"/>
    </row>
    <row r="26" spans="1:15" ht="14.1" customHeight="1" x14ac:dyDescent="0.2">
      <c r="A26" s="35" t="s">
        <v>4</v>
      </c>
      <c r="B26" s="16">
        <v>6114</v>
      </c>
      <c r="C26" s="36" t="s">
        <v>15</v>
      </c>
      <c r="D26" s="72"/>
      <c r="E26" s="16"/>
      <c r="F26" s="36"/>
      <c r="G26" s="36"/>
      <c r="H26" s="16"/>
      <c r="I26" s="36"/>
      <c r="J26"/>
      <c r="K26"/>
      <c r="L26"/>
      <c r="M26"/>
      <c r="N26"/>
      <c r="O26"/>
    </row>
    <row r="27" spans="1:15" ht="14.1" customHeight="1" x14ac:dyDescent="0.2">
      <c r="A27" s="35" t="s">
        <v>78</v>
      </c>
      <c r="B27" s="16">
        <v>2041</v>
      </c>
      <c r="C27" s="36" t="s">
        <v>15</v>
      </c>
      <c r="D27" s="71"/>
      <c r="E27" s="16"/>
      <c r="F27" s="36"/>
      <c r="G27" s="36"/>
      <c r="H27" s="16"/>
      <c r="I27" s="36"/>
      <c r="J27"/>
      <c r="K27"/>
      <c r="L27"/>
      <c r="M27"/>
      <c r="N27"/>
      <c r="O27"/>
    </row>
    <row r="28" spans="1:15" ht="14.1" customHeight="1" x14ac:dyDescent="0.2">
      <c r="A28" s="35" t="s">
        <v>19</v>
      </c>
      <c r="B28" s="16">
        <v>697</v>
      </c>
      <c r="C28" s="36" t="s">
        <v>15</v>
      </c>
      <c r="D28" s="71"/>
      <c r="E28" s="16"/>
      <c r="F28" s="36"/>
      <c r="G28" s="36"/>
      <c r="H28" s="16"/>
      <c r="I28" s="36"/>
      <c r="J28"/>
      <c r="K28"/>
      <c r="L28"/>
      <c r="M28"/>
      <c r="N28"/>
      <c r="O28"/>
    </row>
    <row r="29" spans="1:15" s="23" customFormat="1" ht="14.1" customHeight="1" x14ac:dyDescent="0.2">
      <c r="A29" s="35" t="s">
        <v>20</v>
      </c>
      <c r="B29" s="16">
        <v>567</v>
      </c>
      <c r="C29" s="36" t="s">
        <v>15</v>
      </c>
      <c r="D29" s="71"/>
      <c r="E29" s="16"/>
      <c r="F29" s="36"/>
      <c r="G29" s="36"/>
      <c r="H29" s="16"/>
      <c r="I29" s="36"/>
      <c r="J29"/>
      <c r="K29"/>
      <c r="L29"/>
      <c r="M29"/>
      <c r="N29"/>
      <c r="O29"/>
    </row>
    <row r="30" spans="1:15" ht="9.9499999999999993" customHeight="1" x14ac:dyDescent="0.2">
      <c r="A30" s="24"/>
      <c r="B30" s="25"/>
      <c r="C30" s="26"/>
      <c r="D30" s="25"/>
      <c r="E30" s="27"/>
      <c r="F30" s="27"/>
      <c r="G30" s="27"/>
      <c r="H30" s="27"/>
      <c r="I30" s="27"/>
      <c r="J30"/>
      <c r="K30"/>
      <c r="L30"/>
      <c r="M30"/>
      <c r="N30"/>
      <c r="O30"/>
    </row>
    <row r="31" spans="1:15" ht="14.1" customHeight="1" x14ac:dyDescent="0.2">
      <c r="A31" s="28" t="s">
        <v>152</v>
      </c>
      <c r="B31" s="29"/>
      <c r="C31" s="29"/>
      <c r="D31" s="29"/>
      <c r="E31" s="29"/>
      <c r="F31" s="30"/>
      <c r="G31" s="29"/>
      <c r="H31" s="30"/>
      <c r="I31" s="30"/>
      <c r="J31"/>
      <c r="K31"/>
      <c r="L31"/>
      <c r="M31"/>
      <c r="N31"/>
      <c r="O31"/>
    </row>
    <row r="32" spans="1:15" x14ac:dyDescent="0.2">
      <c r="I32" s="37"/>
    </row>
    <row r="33" spans="1:11" x14ac:dyDescent="0.2">
      <c r="B33" s="37"/>
      <c r="K33" s="3" t="s">
        <v>5</v>
      </c>
    </row>
    <row r="34" spans="1:11" ht="15" x14ac:dyDescent="0.2">
      <c r="A34" s="92" t="s">
        <v>134</v>
      </c>
      <c r="B34" s="92"/>
      <c r="C34" s="92"/>
      <c r="D34" s="92"/>
      <c r="E34" s="92"/>
      <c r="F34" s="92"/>
      <c r="G34" s="89"/>
      <c r="J34" s="55" t="s">
        <v>33</v>
      </c>
      <c r="K34" s="47"/>
    </row>
    <row r="35" spans="1:11" x14ac:dyDescent="0.2">
      <c r="J35" s="48" t="s">
        <v>12</v>
      </c>
      <c r="K35" s="65">
        <v>53925</v>
      </c>
    </row>
    <row r="36" spans="1:11" x14ac:dyDescent="0.2">
      <c r="J36" s="48" t="s">
        <v>13</v>
      </c>
      <c r="K36" s="65">
        <v>63068</v>
      </c>
    </row>
    <row r="37" spans="1:11" x14ac:dyDescent="0.2">
      <c r="A37" s="38"/>
      <c r="B37" s="38"/>
      <c r="C37" s="38"/>
      <c r="D37" s="38"/>
      <c r="E37" s="38"/>
      <c r="F37" s="38"/>
      <c r="G37" s="38"/>
      <c r="J37" s="48" t="s">
        <v>135</v>
      </c>
      <c r="K37" s="65">
        <v>10844</v>
      </c>
    </row>
    <row r="38" spans="1:11" x14ac:dyDescent="0.2">
      <c r="J38" s="48" t="s">
        <v>79</v>
      </c>
      <c r="K38" s="65">
        <v>18807</v>
      </c>
    </row>
    <row r="39" spans="1:11" x14ac:dyDescent="0.2">
      <c r="J39" s="48" t="s">
        <v>8</v>
      </c>
      <c r="K39" s="65">
        <f>H9-K35-K36-K37-K38-K40</f>
        <v>14904</v>
      </c>
    </row>
    <row r="40" spans="1:11" x14ac:dyDescent="0.2">
      <c r="J40" s="49" t="s">
        <v>14</v>
      </c>
      <c r="K40" s="66">
        <v>1555</v>
      </c>
    </row>
    <row r="50" spans="6:6" x14ac:dyDescent="0.2">
      <c r="F50" s="3" t="s">
        <v>5</v>
      </c>
    </row>
  </sheetData>
  <mergeCells count="1">
    <mergeCell ref="A34:F34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0.7109375" style="3" customWidth="1"/>
    <col min="2" max="6" width="12" style="3" customWidth="1"/>
    <col min="7" max="7" width="11.42578125" style="3"/>
    <col min="8" max="8" width="6.42578125" style="3" customWidth="1"/>
    <col min="9" max="16384" width="11.42578125" style="3"/>
  </cols>
  <sheetData>
    <row r="1" spans="1:9" ht="14.1" customHeight="1" thickBot="1" x14ac:dyDescent="0.25">
      <c r="A1" s="1" t="s">
        <v>16</v>
      </c>
      <c r="B1" s="2"/>
      <c r="C1" s="2"/>
      <c r="D1" s="2"/>
      <c r="E1" s="2"/>
      <c r="F1" s="2"/>
      <c r="G1" s="2"/>
    </row>
    <row r="2" spans="1:9" ht="14.25" x14ac:dyDescent="0.2">
      <c r="I2" s="83" t="s">
        <v>95</v>
      </c>
    </row>
    <row r="31" spans="11:11" x14ac:dyDescent="0.2">
      <c r="K31" s="23" t="s">
        <v>5</v>
      </c>
    </row>
    <row r="32" spans="11:11" x14ac:dyDescent="0.2">
      <c r="K32" s="3" t="s">
        <v>5</v>
      </c>
    </row>
    <row r="36" spans="10:10" x14ac:dyDescent="0.2">
      <c r="J36" s="3" t="s">
        <v>5</v>
      </c>
    </row>
    <row r="53" spans="6:6" x14ac:dyDescent="0.2">
      <c r="F53" s="3" t="s">
        <v>5</v>
      </c>
    </row>
  </sheetData>
  <phoneticPr fontId="1" type="noConversion"/>
  <hyperlinks>
    <hyperlink ref="I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2.140625" style="3" customWidth="1"/>
    <col min="2" max="2" width="7.7109375" style="3" customWidth="1"/>
    <col min="3" max="3" width="8.28515625" style="3" customWidth="1"/>
    <col min="4" max="4" width="1" style="3" customWidth="1"/>
    <col min="5" max="5" width="7.7109375" style="3" customWidth="1"/>
    <col min="6" max="6" width="8.28515625" style="3" customWidth="1"/>
    <col min="7" max="7" width="1" style="3" customWidth="1"/>
    <col min="8" max="8" width="7.7109375" style="3" customWidth="1"/>
    <col min="9" max="9" width="8.28515625" style="3" customWidth="1"/>
    <col min="10" max="10" width="11.42578125" style="3"/>
    <col min="11" max="12" width="10.7109375" style="3" customWidth="1"/>
    <col min="13" max="16384" width="11.42578125" style="3"/>
  </cols>
  <sheetData>
    <row r="1" spans="1:14" ht="14.1" customHeight="1" thickBo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6"/>
    </row>
    <row r="2" spans="1:14" ht="14.1" customHeight="1" x14ac:dyDescent="0.2">
      <c r="A2" s="4"/>
      <c r="B2" s="4"/>
      <c r="C2" s="4"/>
      <c r="E2" s="4"/>
      <c r="F2" s="4"/>
      <c r="G2" s="4"/>
      <c r="H2" s="4"/>
      <c r="I2" s="4"/>
      <c r="K2" s="83" t="s">
        <v>95</v>
      </c>
      <c r="L2" s="75"/>
      <c r="M2" s="76"/>
    </row>
    <row r="3" spans="1:14" ht="14.1" customHeight="1" x14ac:dyDescent="0.2">
      <c r="A3" s="5" t="s">
        <v>32</v>
      </c>
      <c r="B3" s="4"/>
      <c r="C3" s="4"/>
      <c r="E3" s="4"/>
      <c r="F3" s="4"/>
      <c r="I3" s="75"/>
      <c r="J3" s="75"/>
      <c r="K3" s="75"/>
      <c r="L3" s="75"/>
      <c r="M3" s="76"/>
    </row>
    <row r="4" spans="1:14" ht="14.1" customHeight="1" x14ac:dyDescent="0.2">
      <c r="A4" s="4"/>
      <c r="B4" s="4"/>
      <c r="C4" s="4"/>
      <c r="D4" s="4"/>
      <c r="E4" s="4"/>
      <c r="F4" s="4"/>
      <c r="I4" s="76"/>
      <c r="J4" s="76"/>
      <c r="K4" s="76"/>
      <c r="L4" s="76"/>
      <c r="M4" s="76"/>
    </row>
    <row r="5" spans="1:14" ht="14.1" customHeight="1" x14ac:dyDescent="0.2">
      <c r="A5" s="6"/>
      <c r="B5" s="7">
        <v>2011</v>
      </c>
      <c r="C5" s="8"/>
      <c r="D5" s="8"/>
      <c r="E5" s="7">
        <v>2015</v>
      </c>
      <c r="F5" s="9"/>
      <c r="G5" s="8"/>
      <c r="H5" s="7">
        <v>2019</v>
      </c>
      <c r="I5" s="9"/>
      <c r="J5" s="76"/>
      <c r="K5" s="76"/>
      <c r="L5" s="76"/>
      <c r="M5" s="76"/>
    </row>
    <row r="6" spans="1:14" ht="14.1" customHeight="1" x14ac:dyDescent="0.2">
      <c r="A6" s="10"/>
      <c r="B6" s="11" t="s">
        <v>3</v>
      </c>
      <c r="C6" s="11" t="s">
        <v>24</v>
      </c>
      <c r="D6" s="12"/>
      <c r="E6" s="11" t="s">
        <v>3</v>
      </c>
      <c r="F6" s="11" t="s">
        <v>24</v>
      </c>
      <c r="G6" s="12"/>
      <c r="H6" s="11" t="s">
        <v>3</v>
      </c>
      <c r="I6" s="11" t="s">
        <v>24</v>
      </c>
      <c r="J6" s="76"/>
      <c r="K6" s="76"/>
      <c r="L6" s="76"/>
      <c r="M6" s="77"/>
    </row>
    <row r="7" spans="1:14" ht="14.1" customHeight="1" x14ac:dyDescent="0.2">
      <c r="A7" s="14"/>
      <c r="B7" s="15"/>
      <c r="C7" s="15"/>
      <c r="D7" s="4"/>
      <c r="E7" s="15"/>
      <c r="F7" s="15"/>
      <c r="G7" s="4"/>
      <c r="H7" s="15"/>
      <c r="I7" s="15"/>
      <c r="J7" s="76"/>
      <c r="K7" s="76"/>
      <c r="L7" s="76"/>
      <c r="M7" s="77"/>
    </row>
    <row r="8" spans="1:14" ht="14.1" customHeight="1" x14ac:dyDescent="0.2">
      <c r="A8" s="41" t="s">
        <v>0</v>
      </c>
      <c r="B8" s="16">
        <v>170691</v>
      </c>
      <c r="C8" s="22">
        <v>100</v>
      </c>
      <c r="D8" s="16"/>
      <c r="E8" s="68">
        <v>167666</v>
      </c>
      <c r="F8" s="22">
        <v>100</v>
      </c>
      <c r="G8" s="16"/>
      <c r="H8" s="68">
        <v>165458</v>
      </c>
      <c r="I8" s="22">
        <v>100</v>
      </c>
      <c r="J8" s="76"/>
      <c r="K8" s="76"/>
      <c r="L8" s="76"/>
      <c r="M8" s="78"/>
    </row>
    <row r="9" spans="1:14" ht="14.1" customHeight="1" x14ac:dyDescent="0.2">
      <c r="A9" s="42" t="s">
        <v>26</v>
      </c>
      <c r="B9" s="16">
        <v>167262</v>
      </c>
      <c r="C9" s="22">
        <v>97.991106736734807</v>
      </c>
      <c r="D9" s="16"/>
      <c r="E9" s="68">
        <v>163711</v>
      </c>
      <c r="F9" s="22">
        <f>E9*100/E8</f>
        <v>97.641143702360651</v>
      </c>
      <c r="G9" s="16"/>
      <c r="H9" s="68">
        <v>163120</v>
      </c>
      <c r="I9" s="22">
        <f>H9*100/H8</f>
        <v>98.58695258011096</v>
      </c>
    </row>
    <row r="10" spans="1:14" ht="14.1" customHeight="1" x14ac:dyDescent="0.2">
      <c r="A10" s="39" t="s">
        <v>87</v>
      </c>
      <c r="B10" s="16">
        <v>163027</v>
      </c>
      <c r="C10" s="22">
        <f>B10*100/$B$9</f>
        <v>97.468044146309381</v>
      </c>
      <c r="D10" s="16"/>
      <c r="E10" s="68">
        <v>160176</v>
      </c>
      <c r="F10" s="22">
        <f>E10*100/E9</f>
        <v>97.840707099706194</v>
      </c>
      <c r="G10" s="16"/>
      <c r="H10" s="68">
        <v>160746</v>
      </c>
      <c r="I10" s="22">
        <f>H10*100/H9</f>
        <v>98.544629720451198</v>
      </c>
    </row>
    <row r="11" spans="1:14" ht="14.1" customHeight="1" x14ac:dyDescent="0.2">
      <c r="A11" s="39" t="s">
        <v>27</v>
      </c>
      <c r="B11" s="16">
        <v>4235</v>
      </c>
      <c r="C11" s="22">
        <f>B11*100/$B$9</f>
        <v>2.5319558536906173</v>
      </c>
      <c r="D11" s="16"/>
      <c r="E11" s="68">
        <v>3535</v>
      </c>
      <c r="F11" s="22">
        <f>E11*100/E9</f>
        <v>2.1592929002938104</v>
      </c>
      <c r="G11" s="16"/>
      <c r="H11" s="68">
        <v>2374</v>
      </c>
      <c r="I11" s="22">
        <f>H11*100/H9</f>
        <v>1.4553702795487984</v>
      </c>
    </row>
    <row r="12" spans="1:14" ht="14.1" customHeight="1" x14ac:dyDescent="0.2">
      <c r="A12" s="42" t="s">
        <v>28</v>
      </c>
      <c r="B12" s="16">
        <v>3429</v>
      </c>
      <c r="C12" s="22">
        <f>B12*100/B8</f>
        <v>2.0088932632651986</v>
      </c>
      <c r="D12" s="16"/>
      <c r="E12" s="68">
        <v>3955</v>
      </c>
      <c r="F12" s="22">
        <f>E12*100/E8</f>
        <v>2.3588562976393543</v>
      </c>
      <c r="G12" s="16"/>
      <c r="H12" s="68">
        <v>2338</v>
      </c>
      <c r="I12" s="22">
        <f>H12*100/H8</f>
        <v>1.4130474198890353</v>
      </c>
    </row>
    <row r="13" spans="1:14" ht="9" customHeight="1" x14ac:dyDescent="0.2">
      <c r="A13" s="43"/>
      <c r="B13" s="16"/>
      <c r="C13" s="16"/>
      <c r="D13" s="16"/>
      <c r="E13" s="16"/>
      <c r="F13" s="16"/>
      <c r="G13" s="16"/>
      <c r="H13" s="16"/>
      <c r="I13" s="16"/>
    </row>
    <row r="14" spans="1:14" ht="14.1" customHeight="1" x14ac:dyDescent="0.2">
      <c r="A14" s="35" t="s">
        <v>17</v>
      </c>
      <c r="B14" s="16">
        <v>55235</v>
      </c>
      <c r="C14" s="22">
        <f t="shared" ref="C14" si="0">B14*100/$B$9</f>
        <v>33.023041695065224</v>
      </c>
      <c r="D14" s="15"/>
      <c r="E14" s="16">
        <v>49911</v>
      </c>
      <c r="F14" s="22">
        <f t="shared" ref="F14" si="1">E14*100/$E$9</f>
        <v>30.487261088137021</v>
      </c>
      <c r="G14" s="15"/>
      <c r="H14" s="16">
        <v>63412</v>
      </c>
      <c r="I14" s="22">
        <f>H14*100/$H$9</f>
        <v>38.874448258950466</v>
      </c>
      <c r="J14" s="40"/>
      <c r="K14" s="35"/>
      <c r="L14" s="16"/>
      <c r="M14" s="22"/>
      <c r="N14" s="15"/>
    </row>
    <row r="15" spans="1:14" ht="14.1" customHeight="1" x14ac:dyDescent="0.2">
      <c r="A15" s="35" t="s">
        <v>7</v>
      </c>
      <c r="B15" s="16">
        <v>83496</v>
      </c>
      <c r="C15" s="22">
        <f>B15*100/$B$9</f>
        <v>49.919288302184597</v>
      </c>
      <c r="D15" s="4"/>
      <c r="E15" s="16">
        <v>65901</v>
      </c>
      <c r="F15" s="22">
        <f>E15*100/$E$9</f>
        <v>40.254472821007752</v>
      </c>
      <c r="G15" s="4"/>
      <c r="H15" s="16">
        <v>55988</v>
      </c>
      <c r="I15" s="22">
        <f t="shared" ref="I15:I26" si="2">H15*100/$H$9</f>
        <v>34.323197645904855</v>
      </c>
      <c r="J15" s="40"/>
      <c r="K15" s="35"/>
      <c r="L15" s="16"/>
      <c r="M15" s="22"/>
      <c r="N15" s="4"/>
    </row>
    <row r="16" spans="1:14" ht="14.1" customHeight="1" x14ac:dyDescent="0.2">
      <c r="A16" s="35" t="s">
        <v>73</v>
      </c>
      <c r="B16" s="16"/>
      <c r="C16" s="22"/>
      <c r="D16" s="15"/>
      <c r="E16" s="68">
        <v>13030</v>
      </c>
      <c r="F16" s="22">
        <f t="shared" ref="F16:F26" si="3">E16*100/$E$9</f>
        <v>7.9591475221579486</v>
      </c>
      <c r="G16" s="15"/>
      <c r="H16" s="68">
        <v>15125</v>
      </c>
      <c r="I16" s="22">
        <f t="shared" si="2"/>
        <v>9.2723148602256007</v>
      </c>
      <c r="J16" s="40"/>
      <c r="K16" s="35"/>
      <c r="L16" s="16"/>
      <c r="M16" s="22"/>
      <c r="N16" s="15"/>
    </row>
    <row r="17" spans="1:15" ht="14.1" customHeight="1" x14ac:dyDescent="0.2">
      <c r="A17" s="35" t="s">
        <v>80</v>
      </c>
      <c r="B17" s="16"/>
      <c r="C17" s="22"/>
      <c r="D17" s="15"/>
      <c r="E17" s="16">
        <v>11680</v>
      </c>
      <c r="F17" s="22">
        <f t="shared" si="3"/>
        <v>7.1345236422720522</v>
      </c>
      <c r="G17" s="15"/>
      <c r="H17" s="16"/>
      <c r="I17" s="22"/>
      <c r="J17" s="40"/>
      <c r="K17" s="35"/>
      <c r="L17" s="16"/>
      <c r="M17" s="22"/>
      <c r="N17" s="15"/>
    </row>
    <row r="18" spans="1:15" ht="14.1" customHeight="1" x14ac:dyDescent="0.2">
      <c r="A18" s="35" t="s">
        <v>76</v>
      </c>
      <c r="B18" s="16">
        <v>9210</v>
      </c>
      <c r="C18" s="22">
        <f t="shared" ref="C18:C26" si="4">B18*100/$B$9</f>
        <v>5.5063313842952972</v>
      </c>
      <c r="D18" s="15"/>
      <c r="E18" s="16">
        <v>9567</v>
      </c>
      <c r="F18" s="22">
        <f t="shared" si="3"/>
        <v>5.8438345621247194</v>
      </c>
      <c r="G18" s="15"/>
      <c r="H18" s="16">
        <v>8357</v>
      </c>
      <c r="I18" s="22">
        <f t="shared" si="2"/>
        <v>5.1232221677292786</v>
      </c>
      <c r="J18" s="40"/>
      <c r="K18" s="35"/>
      <c r="L18" s="16"/>
      <c r="M18" s="22"/>
      <c r="N18" s="15"/>
    </row>
    <row r="19" spans="1:15" ht="14.1" customHeight="1" x14ac:dyDescent="0.2">
      <c r="A19" s="35" t="s">
        <v>137</v>
      </c>
      <c r="B19" s="16"/>
      <c r="C19" s="22"/>
      <c r="D19" s="15"/>
      <c r="E19" s="16"/>
      <c r="F19" s="22"/>
      <c r="G19" s="15"/>
      <c r="H19" s="16">
        <v>6147</v>
      </c>
      <c r="I19" s="22">
        <f t="shared" si="2"/>
        <v>3.7683913683178027</v>
      </c>
      <c r="J19" s="40"/>
      <c r="K19" s="35"/>
      <c r="L19" s="16"/>
      <c r="M19" s="22"/>
      <c r="N19" s="15"/>
    </row>
    <row r="20" spans="1:15" ht="14.1" customHeight="1" x14ac:dyDescent="0.2">
      <c r="A20" s="35" t="s">
        <v>81</v>
      </c>
      <c r="B20" s="16">
        <v>5453</v>
      </c>
      <c r="C20" s="22">
        <f t="shared" si="4"/>
        <v>3.2601547273140343</v>
      </c>
      <c r="D20" s="15"/>
      <c r="E20" s="16">
        <v>3539</v>
      </c>
      <c r="F20" s="22">
        <f t="shared" si="3"/>
        <v>2.161736230308287</v>
      </c>
      <c r="G20" s="15"/>
      <c r="H20" s="16">
        <v>2465</v>
      </c>
      <c r="I20" s="22">
        <f t="shared" si="2"/>
        <v>1.5111574301128003</v>
      </c>
      <c r="J20" s="40"/>
      <c r="K20" s="35"/>
      <c r="L20" s="16"/>
      <c r="M20" s="22"/>
      <c r="N20" s="15"/>
    </row>
    <row r="21" spans="1:15" ht="14.1" customHeight="1" x14ac:dyDescent="0.2">
      <c r="A21" s="35" t="s">
        <v>74</v>
      </c>
      <c r="B21" s="16">
        <v>4199</v>
      </c>
      <c r="C21" s="22">
        <f t="shared" si="4"/>
        <v>2.5104327342731763</v>
      </c>
      <c r="D21" s="15"/>
      <c r="E21" s="16">
        <v>2778</v>
      </c>
      <c r="F21" s="22">
        <f t="shared" si="3"/>
        <v>1.6968926950540892</v>
      </c>
      <c r="G21" s="15"/>
      <c r="H21" s="16"/>
      <c r="I21" s="22"/>
      <c r="J21" s="40"/>
      <c r="K21" s="35"/>
      <c r="L21" s="16"/>
      <c r="M21" s="22"/>
      <c r="N21" s="15"/>
    </row>
    <row r="22" spans="1:15" ht="14.1" customHeight="1" x14ac:dyDescent="0.2">
      <c r="A22" s="35" t="s">
        <v>101</v>
      </c>
      <c r="B22" s="16"/>
      <c r="C22" s="22"/>
      <c r="D22" s="15"/>
      <c r="E22" s="16"/>
      <c r="F22" s="22"/>
      <c r="G22" s="15"/>
      <c r="H22" s="16">
        <v>4170</v>
      </c>
      <c r="I22" s="22"/>
      <c r="J22" s="40"/>
      <c r="K22" s="35"/>
      <c r="L22" s="16"/>
      <c r="M22" s="22"/>
      <c r="N22" s="15"/>
    </row>
    <row r="23" spans="1:15" ht="14.1" customHeight="1" x14ac:dyDescent="0.2">
      <c r="A23" s="35" t="s">
        <v>84</v>
      </c>
      <c r="B23" s="16"/>
      <c r="C23" s="22"/>
      <c r="D23" s="15"/>
      <c r="E23" s="16">
        <v>843</v>
      </c>
      <c r="F23" s="22">
        <f>E23*100/$E$9</f>
        <v>0.51493180055097088</v>
      </c>
      <c r="G23" s="15"/>
      <c r="H23" s="16">
        <v>18</v>
      </c>
      <c r="I23" s="22"/>
      <c r="J23" s="40"/>
      <c r="K23" s="35"/>
      <c r="L23" s="16"/>
      <c r="M23" s="22"/>
      <c r="N23" s="15"/>
    </row>
    <row r="24" spans="1:15" ht="14.1" customHeight="1" x14ac:dyDescent="0.2">
      <c r="A24" s="35" t="s">
        <v>82</v>
      </c>
      <c r="B24" s="16">
        <v>2604</v>
      </c>
      <c r="C24" s="22">
        <f t="shared" si="4"/>
        <v>1.5568389711948918</v>
      </c>
      <c r="D24" s="15"/>
      <c r="E24" s="22"/>
      <c r="F24" s="22"/>
      <c r="G24" s="15"/>
      <c r="H24" s="22"/>
      <c r="I24" s="22"/>
      <c r="J24" s="40"/>
      <c r="K24" s="35"/>
      <c r="L24" s="16"/>
      <c r="M24" s="22"/>
      <c r="N24" s="15"/>
      <c r="O24" s="22"/>
    </row>
    <row r="25" spans="1:15" ht="14.1" customHeight="1" x14ac:dyDescent="0.2">
      <c r="A25" s="35" t="s">
        <v>83</v>
      </c>
      <c r="B25" s="16">
        <v>1061</v>
      </c>
      <c r="C25" s="22">
        <f t="shared" si="4"/>
        <v>0.6343341583862443</v>
      </c>
      <c r="D25" s="15"/>
      <c r="E25" s="22"/>
      <c r="F25" s="22"/>
      <c r="G25" s="15"/>
      <c r="H25" s="22"/>
      <c r="I25" s="22"/>
      <c r="J25" s="40"/>
      <c r="K25" s="35"/>
      <c r="L25" s="16"/>
      <c r="M25" s="22"/>
      <c r="N25" s="15"/>
      <c r="O25" s="22"/>
    </row>
    <row r="26" spans="1:15" ht="14.1" customHeight="1" x14ac:dyDescent="0.2">
      <c r="A26" s="35" t="s">
        <v>8</v>
      </c>
      <c r="B26" s="16">
        <v>2022</v>
      </c>
      <c r="C26" s="22">
        <f t="shared" si="4"/>
        <v>1.2088818739462639</v>
      </c>
      <c r="D26" s="15"/>
      <c r="E26" s="16">
        <v>3126</v>
      </c>
      <c r="F26" s="22">
        <f t="shared" si="3"/>
        <v>1.9094624063135648</v>
      </c>
      <c r="G26" s="15"/>
      <c r="H26" s="16">
        <f>H10-SUM(H14:H25)</f>
        <v>5064</v>
      </c>
      <c r="I26" s="22">
        <f t="shared" si="2"/>
        <v>3.1044629720451202</v>
      </c>
      <c r="J26" s="40"/>
      <c r="K26" s="35"/>
      <c r="L26" s="16"/>
      <c r="M26" s="22"/>
      <c r="N26" s="15"/>
      <c r="O26" s="16"/>
    </row>
    <row r="27" spans="1:15" ht="9" customHeight="1" x14ac:dyDescent="0.2">
      <c r="A27" s="35"/>
      <c r="B27" s="16"/>
      <c r="C27" s="36"/>
      <c r="D27" s="15"/>
      <c r="E27" s="16"/>
      <c r="F27" s="22"/>
      <c r="G27" s="22"/>
      <c r="H27" s="22"/>
      <c r="I27" s="22"/>
      <c r="L27" s="16"/>
    </row>
    <row r="28" spans="1:15" ht="14.1" customHeight="1" x14ac:dyDescent="0.2">
      <c r="A28" s="28" t="s">
        <v>6</v>
      </c>
      <c r="B28" s="29"/>
      <c r="C28" s="29"/>
      <c r="D28" s="29"/>
      <c r="E28" s="29"/>
      <c r="F28" s="30"/>
      <c r="G28" s="30"/>
      <c r="H28" s="30"/>
      <c r="I28" s="30"/>
      <c r="L28" s="16"/>
    </row>
    <row r="29" spans="1:15" ht="14.1" customHeight="1" x14ac:dyDescent="0.2">
      <c r="A29" s="31" t="s">
        <v>102</v>
      </c>
      <c r="I29" s="40"/>
      <c r="J29" s="3" t="s">
        <v>5</v>
      </c>
    </row>
    <row r="30" spans="1:15" ht="14.1" customHeight="1" x14ac:dyDescent="0.2">
      <c r="A30" s="31" t="s">
        <v>103</v>
      </c>
      <c r="I30" s="40"/>
    </row>
    <row r="31" spans="1:15" ht="11.1" customHeight="1" x14ac:dyDescent="0.2">
      <c r="A31" s="31" t="s">
        <v>89</v>
      </c>
      <c r="I31" s="40"/>
    </row>
    <row r="32" spans="1:15" ht="11.1" customHeight="1" x14ac:dyDescent="0.2">
      <c r="A32" s="31" t="s">
        <v>88</v>
      </c>
      <c r="I32" s="40"/>
    </row>
    <row r="33" spans="1:12" ht="12" customHeight="1" x14ac:dyDescent="0.2">
      <c r="A33" s="31"/>
      <c r="I33" s="40"/>
    </row>
    <row r="34" spans="1:12" ht="14.1" customHeight="1" x14ac:dyDescent="0.2">
      <c r="A34" s="31"/>
      <c r="I34" s="40"/>
    </row>
    <row r="35" spans="1:12" ht="15" x14ac:dyDescent="0.2">
      <c r="A35" s="93" t="s">
        <v>138</v>
      </c>
      <c r="B35" s="93"/>
      <c r="C35" s="93"/>
      <c r="D35" s="93"/>
      <c r="E35" s="93"/>
      <c r="F35" s="93"/>
      <c r="J35" s="50" t="s">
        <v>21</v>
      </c>
      <c r="K35" s="51"/>
      <c r="L35" s="52"/>
    </row>
    <row r="36" spans="1:12" x14ac:dyDescent="0.2">
      <c r="C36" s="3" t="s">
        <v>5</v>
      </c>
      <c r="J36" s="48" t="s">
        <v>12</v>
      </c>
      <c r="K36" s="53">
        <f>H15</f>
        <v>55988</v>
      </c>
      <c r="L36" s="73">
        <f>K36*100/$H$9</f>
        <v>34.323197645904855</v>
      </c>
    </row>
    <row r="37" spans="1:12" x14ac:dyDescent="0.2">
      <c r="J37" s="48" t="s">
        <v>13</v>
      </c>
      <c r="K37" s="53">
        <f>H14</f>
        <v>63412</v>
      </c>
      <c r="L37" s="73">
        <f t="shared" ref="L37:L43" si="5">K37*100/$H$9</f>
        <v>38.874448258950466</v>
      </c>
    </row>
    <row r="38" spans="1:12" x14ac:dyDescent="0.2">
      <c r="A38" s="44"/>
      <c r="B38" s="44"/>
      <c r="C38" s="44"/>
      <c r="D38" s="44"/>
      <c r="E38" s="44"/>
      <c r="F38" s="44"/>
      <c r="J38" s="48" t="s">
        <v>79</v>
      </c>
      <c r="K38" s="53">
        <f>H16</f>
        <v>15125</v>
      </c>
      <c r="L38" s="73">
        <f t="shared" si="5"/>
        <v>9.2723148602256007</v>
      </c>
    </row>
    <row r="39" spans="1:12" x14ac:dyDescent="0.2">
      <c r="J39" s="48" t="s">
        <v>137</v>
      </c>
      <c r="K39" s="53">
        <f>H19</f>
        <v>6147</v>
      </c>
      <c r="L39" s="73">
        <f t="shared" si="5"/>
        <v>3.7683913683178027</v>
      </c>
    </row>
    <row r="40" spans="1:12" x14ac:dyDescent="0.2">
      <c r="J40" s="48" t="s">
        <v>85</v>
      </c>
      <c r="K40" s="53">
        <f>H18</f>
        <v>8357</v>
      </c>
      <c r="L40" s="73">
        <f t="shared" si="5"/>
        <v>5.1232221677292786</v>
      </c>
    </row>
    <row r="41" spans="1:12" x14ac:dyDescent="0.2">
      <c r="J41" s="48" t="s">
        <v>136</v>
      </c>
      <c r="K41" s="53">
        <f>H20</f>
        <v>2465</v>
      </c>
      <c r="L41" s="73">
        <f t="shared" si="5"/>
        <v>1.5111574301128003</v>
      </c>
    </row>
    <row r="42" spans="1:12" x14ac:dyDescent="0.2">
      <c r="J42" s="48" t="s">
        <v>8</v>
      </c>
      <c r="K42" s="53">
        <f>H26</f>
        <v>5064</v>
      </c>
      <c r="L42" s="73">
        <f t="shared" si="5"/>
        <v>3.1044629720451202</v>
      </c>
    </row>
    <row r="43" spans="1:12" x14ac:dyDescent="0.2">
      <c r="J43" s="49" t="s">
        <v>14</v>
      </c>
      <c r="K43" s="54">
        <f>H11</f>
        <v>2374</v>
      </c>
      <c r="L43" s="74">
        <f t="shared" si="5"/>
        <v>1.4553702795487984</v>
      </c>
    </row>
    <row r="47" spans="1:12" x14ac:dyDescent="0.2">
      <c r="L47" s="16"/>
    </row>
    <row r="48" spans="1:12" x14ac:dyDescent="0.2">
      <c r="L48" s="16"/>
    </row>
    <row r="49" spans="6:12" x14ac:dyDescent="0.2">
      <c r="L49" s="16"/>
    </row>
    <row r="50" spans="6:12" x14ac:dyDescent="0.2">
      <c r="L50" s="16"/>
    </row>
    <row r="51" spans="6:12" x14ac:dyDescent="0.2">
      <c r="F51" s="3" t="s">
        <v>5</v>
      </c>
      <c r="L51" s="16"/>
    </row>
    <row r="52" spans="6:12" x14ac:dyDescent="0.2">
      <c r="L52" s="16"/>
    </row>
    <row r="53" spans="6:12" x14ac:dyDescent="0.2">
      <c r="L53" s="16"/>
    </row>
  </sheetData>
  <mergeCells count="1">
    <mergeCell ref="A35:F35"/>
  </mergeCells>
  <phoneticPr fontId="1" type="noConversion"/>
  <hyperlinks>
    <hyperlink ref="K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E2" sqref="E2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4" width="4.85546875" style="3" customWidth="1"/>
    <col min="5" max="16383" width="11.42578125" style="3"/>
    <col min="16384" max="16384" width="13.28515625" style="3" customWidth="1"/>
  </cols>
  <sheetData>
    <row r="1" spans="1:6" ht="14.1" customHeight="1" thickBot="1" x14ac:dyDescent="0.25">
      <c r="A1" s="1" t="s">
        <v>16</v>
      </c>
      <c r="B1" s="2"/>
      <c r="C1" s="2"/>
    </row>
    <row r="2" spans="1:6" ht="14.1" customHeight="1" x14ac:dyDescent="0.2">
      <c r="A2" s="4"/>
      <c r="B2" s="4"/>
      <c r="C2" s="4"/>
      <c r="E2" s="83" t="s">
        <v>95</v>
      </c>
    </row>
    <row r="3" spans="1:6" ht="14.1" customHeight="1" x14ac:dyDescent="0.2">
      <c r="A3" s="5" t="s">
        <v>142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24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9">
        <v>117839</v>
      </c>
      <c r="C7" s="60">
        <v>100</v>
      </c>
    </row>
    <row r="8" spans="1:6" ht="14.1" customHeight="1" x14ac:dyDescent="0.2">
      <c r="A8" s="45" t="s">
        <v>26</v>
      </c>
      <c r="B8" s="59">
        <v>114681</v>
      </c>
      <c r="C8" s="60">
        <f>B8*100/B7</f>
        <v>97.320072302039222</v>
      </c>
    </row>
    <row r="9" spans="1:6" ht="14.1" customHeight="1" x14ac:dyDescent="0.2">
      <c r="A9" s="20" t="s">
        <v>29</v>
      </c>
      <c r="B9" s="59">
        <v>111418</v>
      </c>
      <c r="C9" s="60">
        <f>B9*100/B8</f>
        <v>97.154716125600572</v>
      </c>
    </row>
    <row r="10" spans="1:6" ht="14.1" customHeight="1" x14ac:dyDescent="0.2">
      <c r="A10" s="20" t="s">
        <v>14</v>
      </c>
      <c r="B10" s="59">
        <v>3263</v>
      </c>
      <c r="C10" s="60">
        <f>B10*100/B8</f>
        <v>2.8452838743994211</v>
      </c>
    </row>
    <row r="11" spans="1:6" ht="14.1" customHeight="1" x14ac:dyDescent="0.2">
      <c r="A11" s="45" t="s">
        <v>28</v>
      </c>
      <c r="B11" s="61">
        <v>3158</v>
      </c>
      <c r="C11" s="60">
        <f>B11*100/B7</f>
        <v>2.6799276979607769</v>
      </c>
    </row>
    <row r="12" spans="1:6" ht="14.1" customHeight="1" x14ac:dyDescent="0.2">
      <c r="A12" s="19"/>
      <c r="B12" s="62"/>
      <c r="C12" s="62"/>
    </row>
    <row r="13" spans="1:6" ht="14.1" customHeight="1" x14ac:dyDescent="0.2">
      <c r="A13" s="14" t="s">
        <v>147</v>
      </c>
      <c r="B13" s="59">
        <v>44093</v>
      </c>
      <c r="C13" s="60">
        <f>B13*100/$B$8</f>
        <v>38.448391625465419</v>
      </c>
      <c r="D13" s="67"/>
      <c r="F13" s="46"/>
    </row>
    <row r="14" spans="1:6" ht="14.1" customHeight="1" x14ac:dyDescent="0.2">
      <c r="A14" s="19" t="s">
        <v>34</v>
      </c>
      <c r="B14" s="59">
        <v>27166</v>
      </c>
      <c r="C14" s="60">
        <f>B14*100/$B$8</f>
        <v>23.68831803001369</v>
      </c>
      <c r="D14" s="67"/>
      <c r="F14" s="46"/>
    </row>
    <row r="15" spans="1:6" ht="14.1" customHeight="1" x14ac:dyDescent="0.2">
      <c r="A15" s="19" t="s">
        <v>36</v>
      </c>
      <c r="B15" s="59">
        <v>10321</v>
      </c>
      <c r="C15" s="60">
        <f t="shared" ref="C15:C48" si="0">B15*100/$B$8</f>
        <v>8.9997471246326768</v>
      </c>
      <c r="D15" s="67"/>
      <c r="F15" s="46"/>
    </row>
    <row r="16" spans="1:6" ht="14.1" customHeight="1" x14ac:dyDescent="0.2">
      <c r="A16" s="19" t="s">
        <v>68</v>
      </c>
      <c r="B16" s="59">
        <v>9324</v>
      </c>
      <c r="C16" s="60">
        <f t="shared" si="0"/>
        <v>8.1303790514557779</v>
      </c>
      <c r="D16" s="67"/>
      <c r="F16" s="46"/>
    </row>
    <row r="17" spans="1:11" ht="14.1" customHeight="1" x14ac:dyDescent="0.2">
      <c r="A17" s="21" t="s">
        <v>37</v>
      </c>
      <c r="B17" s="59">
        <v>8598</v>
      </c>
      <c r="C17" s="60">
        <f t="shared" si="0"/>
        <v>7.4973186491223478</v>
      </c>
      <c r="D17" s="67"/>
      <c r="F17" s="46"/>
    </row>
    <row r="18" spans="1:11" ht="14.1" customHeight="1" x14ac:dyDescent="0.2">
      <c r="A18" s="19" t="s">
        <v>69</v>
      </c>
      <c r="B18" s="59">
        <v>2593</v>
      </c>
      <c r="C18" s="60">
        <f t="shared" si="0"/>
        <v>2.2610545774801407</v>
      </c>
      <c r="D18" s="67"/>
      <c r="F18" s="46"/>
    </row>
    <row r="19" spans="1:11" ht="14.1" customHeight="1" x14ac:dyDescent="0.2">
      <c r="A19" s="19" t="s">
        <v>38</v>
      </c>
      <c r="B19" s="59">
        <v>1595</v>
      </c>
      <c r="C19" s="60">
        <f t="shared" si="0"/>
        <v>1.3908145202779885</v>
      </c>
      <c r="D19" s="67"/>
      <c r="F19" s="46"/>
    </row>
    <row r="20" spans="1:11" ht="14.1" customHeight="1" x14ac:dyDescent="0.2">
      <c r="A20" s="19" t="s">
        <v>39</v>
      </c>
      <c r="B20" s="59">
        <v>1493</v>
      </c>
      <c r="C20" s="60">
        <f t="shared" si="0"/>
        <v>1.3018721497022174</v>
      </c>
      <c r="D20" s="67"/>
      <c r="F20" s="46"/>
    </row>
    <row r="21" spans="1:11" ht="14.1" customHeight="1" x14ac:dyDescent="0.2">
      <c r="A21" s="19" t="s">
        <v>40</v>
      </c>
      <c r="B21" s="59">
        <v>938</v>
      </c>
      <c r="C21" s="60">
        <f t="shared" si="0"/>
        <v>0.8179210156869926</v>
      </c>
      <c r="D21" s="67"/>
      <c r="F21" s="46"/>
    </row>
    <row r="22" spans="1:11" ht="14.1" customHeight="1" x14ac:dyDescent="0.2">
      <c r="A22" s="21" t="s">
        <v>41</v>
      </c>
      <c r="B22" s="59">
        <v>867</v>
      </c>
      <c r="C22" s="60">
        <f t="shared" si="0"/>
        <v>0.75601014989405391</v>
      </c>
      <c r="D22" s="67"/>
      <c r="F22" s="46"/>
    </row>
    <row r="23" spans="1:11" ht="14.1" customHeight="1" x14ac:dyDescent="0.2">
      <c r="A23" s="19" t="s">
        <v>42</v>
      </c>
      <c r="B23" s="59">
        <v>866</v>
      </c>
      <c r="C23" s="60">
        <f t="shared" si="0"/>
        <v>0.75513816586880134</v>
      </c>
      <c r="D23" s="67"/>
      <c r="F23" s="46"/>
    </row>
    <row r="24" spans="1:11" ht="14.1" customHeight="1" x14ac:dyDescent="0.2">
      <c r="A24" s="21" t="s">
        <v>43</v>
      </c>
      <c r="B24" s="59">
        <v>633</v>
      </c>
      <c r="C24" s="60">
        <f t="shared" si="0"/>
        <v>0.55196588798493207</v>
      </c>
      <c r="D24" s="67"/>
      <c r="F24" s="46"/>
    </row>
    <row r="25" spans="1:11" ht="14.1" customHeight="1" x14ac:dyDescent="0.2">
      <c r="A25" s="21" t="s">
        <v>35</v>
      </c>
      <c r="B25" s="63">
        <v>281</v>
      </c>
      <c r="C25" s="60">
        <f t="shared" si="0"/>
        <v>0.24502751109599671</v>
      </c>
      <c r="D25" s="67"/>
      <c r="F25" s="46"/>
    </row>
    <row r="26" spans="1:11" ht="14.1" customHeight="1" x14ac:dyDescent="0.2">
      <c r="A26" s="21" t="s">
        <v>44</v>
      </c>
      <c r="B26" s="59">
        <v>237</v>
      </c>
      <c r="C26" s="60">
        <f t="shared" si="0"/>
        <v>0.2066602139848798</v>
      </c>
      <c r="D26" s="67"/>
      <c r="F26" s="46"/>
    </row>
    <row r="27" spans="1:11" ht="14.1" customHeight="1" x14ac:dyDescent="0.2">
      <c r="A27" s="21" t="s">
        <v>67</v>
      </c>
      <c r="B27" s="59">
        <v>235</v>
      </c>
      <c r="C27" s="60">
        <f t="shared" si="0"/>
        <v>0.20491624593437449</v>
      </c>
      <c r="D27" s="67"/>
      <c r="F27" s="46"/>
      <c r="G27" s="37"/>
    </row>
    <row r="28" spans="1:11" ht="14.1" customHeight="1" x14ac:dyDescent="0.2">
      <c r="A28" s="21" t="s">
        <v>45</v>
      </c>
      <c r="B28" s="59">
        <v>212</v>
      </c>
      <c r="C28" s="60">
        <f t="shared" si="0"/>
        <v>0.18486061335356335</v>
      </c>
      <c r="D28" s="67"/>
      <c r="F28" s="46"/>
    </row>
    <row r="29" spans="1:11" ht="14.1" customHeight="1" x14ac:dyDescent="0.2">
      <c r="A29" s="21" t="s">
        <v>46</v>
      </c>
      <c r="B29" s="59">
        <v>209</v>
      </c>
      <c r="C29" s="60">
        <f t="shared" si="0"/>
        <v>0.18224466127780539</v>
      </c>
      <c r="D29" s="67"/>
      <c r="F29" s="46"/>
      <c r="G29" s="3" t="s">
        <v>5</v>
      </c>
    </row>
    <row r="30" spans="1:11" ht="14.1" customHeight="1" x14ac:dyDescent="0.2">
      <c r="A30" s="21" t="s">
        <v>47</v>
      </c>
      <c r="B30" s="59">
        <v>188</v>
      </c>
      <c r="C30" s="60">
        <f>B30*100/$B$8</f>
        <v>0.16393299674749959</v>
      </c>
      <c r="D30" s="67"/>
      <c r="F30" s="46"/>
    </row>
    <row r="31" spans="1:11" ht="14.1" customHeight="1" x14ac:dyDescent="0.2">
      <c r="A31" s="21" t="s">
        <v>48</v>
      </c>
      <c r="B31" s="59">
        <v>165</v>
      </c>
      <c r="C31" s="60">
        <f t="shared" si="0"/>
        <v>0.14387736416668848</v>
      </c>
      <c r="D31" s="67"/>
      <c r="F31" s="46"/>
      <c r="K31" s="23" t="s">
        <v>5</v>
      </c>
    </row>
    <row r="32" spans="1:11" ht="14.1" customHeight="1" x14ac:dyDescent="0.2">
      <c r="A32" s="21" t="s">
        <v>49</v>
      </c>
      <c r="B32" s="59">
        <v>165</v>
      </c>
      <c r="C32" s="60">
        <f t="shared" si="0"/>
        <v>0.14387736416668848</v>
      </c>
      <c r="D32" s="67"/>
      <c r="F32" s="46"/>
      <c r="K32" s="3" t="s">
        <v>5</v>
      </c>
    </row>
    <row r="33" spans="1:10" ht="14.1" customHeight="1" x14ac:dyDescent="0.2">
      <c r="A33" s="21" t="s">
        <v>70</v>
      </c>
      <c r="B33" s="59">
        <v>150</v>
      </c>
      <c r="C33" s="60">
        <f t="shared" si="0"/>
        <v>0.13079760378789859</v>
      </c>
      <c r="D33" s="67"/>
      <c r="F33" s="46"/>
    </row>
    <row r="34" spans="1:10" ht="14.1" customHeight="1" x14ac:dyDescent="0.2">
      <c r="A34" s="21" t="s">
        <v>50</v>
      </c>
      <c r="B34" s="59">
        <v>135</v>
      </c>
      <c r="C34" s="60">
        <f t="shared" si="0"/>
        <v>0.11771784340910875</v>
      </c>
      <c r="D34" s="67"/>
      <c r="F34" s="46"/>
    </row>
    <row r="35" spans="1:10" ht="14.1" customHeight="1" x14ac:dyDescent="0.2">
      <c r="A35" s="21" t="s">
        <v>51</v>
      </c>
      <c r="B35" s="59">
        <v>112</v>
      </c>
      <c r="C35" s="60">
        <f t="shared" si="0"/>
        <v>9.7662210828297624E-2</v>
      </c>
      <c r="D35" s="67"/>
      <c r="F35" s="46"/>
    </row>
    <row r="36" spans="1:10" ht="14.1" customHeight="1" x14ac:dyDescent="0.2">
      <c r="A36" s="21" t="s">
        <v>52</v>
      </c>
      <c r="B36" s="59">
        <v>103</v>
      </c>
      <c r="C36" s="60">
        <f t="shared" si="0"/>
        <v>8.9814354601023716E-2</v>
      </c>
      <c r="D36" s="67"/>
      <c r="F36" s="46"/>
      <c r="J36" s="3" t="s">
        <v>5</v>
      </c>
    </row>
    <row r="37" spans="1:10" ht="14.1" customHeight="1" x14ac:dyDescent="0.2">
      <c r="A37" s="21" t="s">
        <v>53</v>
      </c>
      <c r="B37" s="59">
        <v>81</v>
      </c>
      <c r="C37" s="60">
        <f t="shared" si="0"/>
        <v>7.0630706045465244E-2</v>
      </c>
      <c r="D37" s="67"/>
      <c r="F37" s="46"/>
    </row>
    <row r="38" spans="1:10" ht="14.1" customHeight="1" x14ac:dyDescent="0.2">
      <c r="A38" s="21" t="s">
        <v>71</v>
      </c>
      <c r="B38" s="59">
        <v>81</v>
      </c>
      <c r="C38" s="60">
        <f>B38*100/$B$8</f>
        <v>7.0630706045465244E-2</v>
      </c>
      <c r="D38" s="67"/>
      <c r="F38" s="46"/>
      <c r="H38" s="3" t="s">
        <v>5</v>
      </c>
    </row>
    <row r="39" spans="1:10" ht="14.1" customHeight="1" x14ac:dyDescent="0.2">
      <c r="A39" s="21" t="s">
        <v>54</v>
      </c>
      <c r="B39" s="59">
        <v>71</v>
      </c>
      <c r="C39" s="60">
        <f t="shared" si="0"/>
        <v>6.1910865792938675E-2</v>
      </c>
      <c r="D39" s="67"/>
      <c r="F39" s="46"/>
    </row>
    <row r="40" spans="1:10" ht="14.1" customHeight="1" x14ac:dyDescent="0.2">
      <c r="A40" s="21" t="s">
        <v>55</v>
      </c>
      <c r="B40" s="59">
        <v>64</v>
      </c>
      <c r="C40" s="60">
        <f t="shared" si="0"/>
        <v>5.5806977616170074E-2</v>
      </c>
      <c r="D40" s="67"/>
      <c r="F40" s="46"/>
    </row>
    <row r="41" spans="1:10" ht="14.1" customHeight="1" x14ac:dyDescent="0.2">
      <c r="A41" s="21" t="s">
        <v>56</v>
      </c>
      <c r="B41" s="59">
        <v>64</v>
      </c>
      <c r="C41" s="60">
        <f t="shared" si="0"/>
        <v>5.5806977616170074E-2</v>
      </c>
      <c r="D41" s="67"/>
      <c r="F41" s="46"/>
    </row>
    <row r="42" spans="1:10" ht="14.1" customHeight="1" x14ac:dyDescent="0.2">
      <c r="A42" s="21" t="s">
        <v>62</v>
      </c>
      <c r="B42" s="59">
        <v>54</v>
      </c>
      <c r="C42" s="60">
        <f t="shared" si="0"/>
        <v>4.7087137363643498E-2</v>
      </c>
      <c r="D42" s="67"/>
      <c r="F42" s="46"/>
    </row>
    <row r="43" spans="1:10" ht="14.1" customHeight="1" x14ac:dyDescent="0.2">
      <c r="A43" s="21" t="s">
        <v>57</v>
      </c>
      <c r="B43" s="59">
        <v>47</v>
      </c>
      <c r="C43" s="60">
        <f t="shared" si="0"/>
        <v>4.0983249186874897E-2</v>
      </c>
      <c r="D43" s="67"/>
      <c r="F43" s="46"/>
    </row>
    <row r="44" spans="1:10" ht="14.1" customHeight="1" x14ac:dyDescent="0.2">
      <c r="A44" s="21" t="s">
        <v>58</v>
      </c>
      <c r="B44" s="59">
        <v>46</v>
      </c>
      <c r="C44" s="60">
        <f t="shared" si="0"/>
        <v>4.0111265161622237E-2</v>
      </c>
      <c r="D44" s="67"/>
      <c r="F44" s="46"/>
    </row>
    <row r="45" spans="1:10" ht="14.1" customHeight="1" x14ac:dyDescent="0.2">
      <c r="A45" s="21" t="s">
        <v>60</v>
      </c>
      <c r="B45" s="59">
        <v>43</v>
      </c>
      <c r="C45" s="60">
        <f t="shared" si="0"/>
        <v>3.7495313085864269E-2</v>
      </c>
      <c r="D45" s="67"/>
      <c r="F45" s="46"/>
    </row>
    <row r="46" spans="1:10" ht="14.1" customHeight="1" x14ac:dyDescent="0.2">
      <c r="A46" s="21" t="s">
        <v>61</v>
      </c>
      <c r="B46" s="59">
        <v>42</v>
      </c>
      <c r="C46" s="60">
        <f t="shared" si="0"/>
        <v>3.6623329060611609E-2</v>
      </c>
      <c r="D46" s="67"/>
      <c r="F46" s="46"/>
    </row>
    <row r="47" spans="1:10" ht="14.1" customHeight="1" x14ac:dyDescent="0.2">
      <c r="A47" s="21" t="s">
        <v>63</v>
      </c>
      <c r="B47" s="59">
        <v>37</v>
      </c>
      <c r="C47" s="60">
        <f t="shared" si="0"/>
        <v>3.2263408934348321E-2</v>
      </c>
      <c r="D47" s="67"/>
      <c r="F47" s="46"/>
    </row>
    <row r="48" spans="1:10" ht="14.1" customHeight="1" x14ac:dyDescent="0.2">
      <c r="A48" s="21" t="s">
        <v>59</v>
      </c>
      <c r="B48" s="59">
        <v>35</v>
      </c>
      <c r="C48" s="60">
        <f t="shared" si="0"/>
        <v>3.0519440883843008E-2</v>
      </c>
      <c r="D48" s="67"/>
      <c r="F48" s="46"/>
    </row>
    <row r="49" spans="1:6" ht="14.1" customHeight="1" x14ac:dyDescent="0.2">
      <c r="A49" s="24"/>
      <c r="B49" s="25"/>
      <c r="C49" s="26"/>
    </row>
    <row r="50" spans="1:6" ht="14.1" customHeight="1" x14ac:dyDescent="0.2">
      <c r="A50" s="28"/>
      <c r="B50" s="29"/>
      <c r="C50" s="56" t="s">
        <v>90</v>
      </c>
    </row>
    <row r="51" spans="1:6" ht="14.1" customHeight="1" x14ac:dyDescent="0.2">
      <c r="A51" s="31"/>
    </row>
    <row r="52" spans="1:6" ht="12" customHeight="1" x14ac:dyDescent="0.2">
      <c r="A52" s="31"/>
    </row>
    <row r="58" spans="1:6" x14ac:dyDescent="0.2">
      <c r="F58" s="3" t="s">
        <v>5</v>
      </c>
    </row>
  </sheetData>
  <phoneticPr fontId="1" type="noConversion"/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64.7109375" style="3" customWidth="1"/>
    <col min="2" max="3" width="13.7109375" style="3" customWidth="1"/>
    <col min="4" max="4" width="5.28515625" style="3" customWidth="1"/>
    <col min="5" max="5" width="12.140625" style="3" customWidth="1"/>
    <col min="6" max="16384" width="11.42578125" style="3"/>
  </cols>
  <sheetData>
    <row r="1" spans="1:7" ht="14.1" customHeight="1" thickBot="1" x14ac:dyDescent="0.25">
      <c r="A1" s="1" t="s">
        <v>16</v>
      </c>
      <c r="B1" s="2"/>
      <c r="C1" s="2"/>
    </row>
    <row r="2" spans="1:7" ht="14.1" customHeight="1" x14ac:dyDescent="0.2">
      <c r="A2" s="4"/>
      <c r="B2" s="4"/>
      <c r="C2" s="4"/>
      <c r="E2" s="83" t="s">
        <v>95</v>
      </c>
    </row>
    <row r="3" spans="1:7" ht="14.1" customHeight="1" x14ac:dyDescent="0.2">
      <c r="A3" s="5" t="s">
        <v>143</v>
      </c>
      <c r="B3" s="4"/>
      <c r="C3" s="4"/>
    </row>
    <row r="4" spans="1:7" ht="14.1" customHeight="1" x14ac:dyDescent="0.2">
      <c r="A4" s="4"/>
      <c r="B4" s="4"/>
      <c r="C4" s="4"/>
    </row>
    <row r="5" spans="1:7" ht="15.95" customHeight="1" x14ac:dyDescent="0.2">
      <c r="A5" s="11"/>
      <c r="B5" s="11" t="s">
        <v>3</v>
      </c>
      <c r="C5" s="11" t="s">
        <v>24</v>
      </c>
    </row>
    <row r="6" spans="1:7" ht="14.1" customHeight="1" x14ac:dyDescent="0.2">
      <c r="A6" s="14"/>
      <c r="B6" s="15"/>
      <c r="C6" s="15"/>
    </row>
    <row r="7" spans="1:7" ht="14.1" customHeight="1" x14ac:dyDescent="0.2">
      <c r="A7" s="21" t="s">
        <v>66</v>
      </c>
      <c r="B7" s="59">
        <v>27</v>
      </c>
      <c r="C7" s="60">
        <f>B7*100/'16.4'!$B$8</f>
        <v>2.3543568681821749E-2</v>
      </c>
      <c r="F7" s="46"/>
    </row>
    <row r="8" spans="1:7" ht="14.1" customHeight="1" x14ac:dyDescent="0.2">
      <c r="A8" s="21" t="s">
        <v>64</v>
      </c>
      <c r="B8" s="59">
        <v>25</v>
      </c>
      <c r="C8" s="60">
        <f>B8*100/'16.4'!$B$8</f>
        <v>2.1799600631316435E-2</v>
      </c>
      <c r="F8" s="46"/>
    </row>
    <row r="9" spans="1:7" ht="14.1" customHeight="1" x14ac:dyDescent="0.2">
      <c r="A9" s="21" t="s">
        <v>65</v>
      </c>
      <c r="B9" s="59">
        <v>22</v>
      </c>
      <c r="C9" s="60">
        <f>B9*100/'16.4'!$B$8</f>
        <v>1.9183648555558461E-2</v>
      </c>
      <c r="F9" s="46"/>
      <c r="G9" s="3" t="s">
        <v>5</v>
      </c>
    </row>
    <row r="10" spans="1:7" ht="14.1" customHeight="1" x14ac:dyDescent="0.2">
      <c r="A10" s="24"/>
      <c r="B10" s="25"/>
      <c r="C10" s="26"/>
    </row>
    <row r="11" spans="1:7" ht="14.1" customHeight="1" x14ac:dyDescent="0.2">
      <c r="A11" s="28" t="s">
        <v>6</v>
      </c>
      <c r="B11" s="29"/>
      <c r="C11" s="29"/>
    </row>
    <row r="12" spans="1:7" ht="14.1" customHeight="1" x14ac:dyDescent="0.2">
      <c r="A12" s="31" t="s">
        <v>102</v>
      </c>
    </row>
    <row r="13" spans="1:7" ht="9.9499999999999993" customHeight="1" x14ac:dyDescent="0.2">
      <c r="A13" s="31"/>
    </row>
    <row r="18" spans="1:3" ht="15" x14ac:dyDescent="0.2">
      <c r="A18" s="93"/>
      <c r="B18" s="93"/>
      <c r="C18" s="93"/>
    </row>
  </sheetData>
  <mergeCells count="1">
    <mergeCell ref="A18:C1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>
      <selection activeCell="E2" sqref="E2"/>
    </sheetView>
  </sheetViews>
  <sheetFormatPr baseColWidth="10" defaultColWidth="11.42578125" defaultRowHeight="12.75" x14ac:dyDescent="0.2"/>
  <cols>
    <col min="1" max="1" width="64.7109375" style="3" customWidth="1"/>
    <col min="2" max="3" width="13.7109375" style="3" customWidth="1"/>
    <col min="4" max="4" width="5.5703125" style="3" customWidth="1"/>
    <col min="5" max="16384" width="11.42578125" style="3"/>
  </cols>
  <sheetData>
    <row r="1" spans="1:6" ht="14.1" customHeight="1" thickBot="1" x14ac:dyDescent="0.25">
      <c r="A1" s="1" t="s">
        <v>16</v>
      </c>
      <c r="B1" s="2"/>
      <c r="C1" s="2"/>
    </row>
    <row r="2" spans="1:6" ht="14.1" customHeight="1" x14ac:dyDescent="0.2">
      <c r="A2" s="4"/>
      <c r="B2" s="4"/>
      <c r="C2" s="4"/>
      <c r="E2" s="83" t="s">
        <v>95</v>
      </c>
    </row>
    <row r="3" spans="1:6" ht="14.1" customHeight="1" x14ac:dyDescent="0.2">
      <c r="A3" s="5" t="s">
        <v>106</v>
      </c>
      <c r="B3" s="4"/>
      <c r="C3" s="4"/>
    </row>
    <row r="4" spans="1:6" ht="14.1" customHeight="1" x14ac:dyDescent="0.2">
      <c r="A4" s="4"/>
      <c r="B4" s="4"/>
      <c r="C4" s="4"/>
    </row>
    <row r="5" spans="1:6" ht="15.95" customHeight="1" x14ac:dyDescent="0.2">
      <c r="A5" s="11"/>
      <c r="B5" s="11" t="s">
        <v>3</v>
      </c>
      <c r="C5" s="11" t="s">
        <v>24</v>
      </c>
    </row>
    <row r="6" spans="1:6" ht="14.1" customHeight="1" x14ac:dyDescent="0.2">
      <c r="A6" s="14"/>
      <c r="B6" s="15"/>
      <c r="C6" s="15"/>
    </row>
    <row r="7" spans="1:6" ht="14.1" customHeight="1" x14ac:dyDescent="0.2">
      <c r="A7" s="17" t="s">
        <v>0</v>
      </c>
      <c r="B7" s="59">
        <v>162752</v>
      </c>
      <c r="C7" s="60">
        <v>100</v>
      </c>
    </row>
    <row r="8" spans="1:6" ht="14.1" customHeight="1" x14ac:dyDescent="0.2">
      <c r="A8" s="45" t="s">
        <v>26</v>
      </c>
      <c r="B8" s="59">
        <v>161184</v>
      </c>
      <c r="C8" s="60">
        <f>B8*100/B7</f>
        <v>99.036570979158469</v>
      </c>
    </row>
    <row r="9" spans="1:6" ht="14.1" customHeight="1" x14ac:dyDescent="0.2">
      <c r="A9" s="20" t="s">
        <v>29</v>
      </c>
      <c r="B9" s="59">
        <v>159011</v>
      </c>
      <c r="C9" s="60">
        <f>B9*100/B8</f>
        <v>98.651851300377203</v>
      </c>
    </row>
    <row r="10" spans="1:6" ht="14.1" customHeight="1" x14ac:dyDescent="0.2">
      <c r="A10" s="20" t="s">
        <v>14</v>
      </c>
      <c r="B10" s="59">
        <v>2173</v>
      </c>
      <c r="C10" s="60">
        <f>B10*100/B8</f>
        <v>1.3481486996227914</v>
      </c>
    </row>
    <row r="11" spans="1:6" ht="14.1" customHeight="1" x14ac:dyDescent="0.2">
      <c r="A11" s="45" t="s">
        <v>28</v>
      </c>
      <c r="B11" s="61">
        <v>1568</v>
      </c>
      <c r="C11" s="60">
        <f>B11*100/B7</f>
        <v>0.96342902084152571</v>
      </c>
    </row>
    <row r="12" spans="1:6" ht="14.1" customHeight="1" x14ac:dyDescent="0.2">
      <c r="A12" s="19"/>
      <c r="B12" s="62"/>
      <c r="C12" s="62"/>
    </row>
    <row r="13" spans="1:6" ht="14.1" customHeight="1" x14ac:dyDescent="0.2">
      <c r="A13" s="19" t="s">
        <v>34</v>
      </c>
      <c r="B13" s="59">
        <v>60229</v>
      </c>
      <c r="C13" s="60">
        <f t="shared" ref="C13:C44" si="0">B13*100/$B$8</f>
        <v>37.366612070676993</v>
      </c>
      <c r="D13" s="67"/>
      <c r="F13" s="46"/>
    </row>
    <row r="14" spans="1:6" ht="14.1" customHeight="1" x14ac:dyDescent="0.2">
      <c r="A14" s="14" t="s">
        <v>147</v>
      </c>
      <c r="B14" s="59">
        <v>50124</v>
      </c>
      <c r="C14" s="60">
        <f t="shared" si="0"/>
        <v>31.097379392495533</v>
      </c>
      <c r="D14" s="67"/>
      <c r="F14" s="46"/>
    </row>
    <row r="15" spans="1:6" ht="14.1" customHeight="1" x14ac:dyDescent="0.2">
      <c r="A15" s="19" t="s">
        <v>69</v>
      </c>
      <c r="B15" s="59">
        <v>21359</v>
      </c>
      <c r="C15" s="60">
        <f t="shared" si="0"/>
        <v>13.251315267024022</v>
      </c>
      <c r="D15" s="67"/>
      <c r="F15" s="46"/>
    </row>
    <row r="16" spans="1:6" ht="14.1" customHeight="1" x14ac:dyDescent="0.2">
      <c r="A16" s="19" t="s">
        <v>107</v>
      </c>
      <c r="B16" s="59">
        <v>13544</v>
      </c>
      <c r="C16" s="60">
        <f t="shared" si="0"/>
        <v>8.4028191383760173</v>
      </c>
      <c r="D16" s="67"/>
      <c r="F16" s="46"/>
    </row>
    <row r="17" spans="1:11" ht="14.1" customHeight="1" x14ac:dyDescent="0.2">
      <c r="A17" s="21" t="s">
        <v>101</v>
      </c>
      <c r="B17" s="59">
        <v>8417</v>
      </c>
      <c r="C17" s="60">
        <f t="shared" si="0"/>
        <v>5.2219823307524322</v>
      </c>
      <c r="D17" s="67"/>
      <c r="F17" s="46"/>
    </row>
    <row r="18" spans="1:11" ht="14.1" customHeight="1" x14ac:dyDescent="0.2">
      <c r="A18" s="21" t="s">
        <v>41</v>
      </c>
      <c r="B18" s="59">
        <v>1357</v>
      </c>
      <c r="C18" s="60">
        <f t="shared" si="0"/>
        <v>0.84189497716894979</v>
      </c>
      <c r="D18" s="67"/>
      <c r="F18" s="46"/>
    </row>
    <row r="19" spans="1:11" ht="14.1" customHeight="1" x14ac:dyDescent="0.2">
      <c r="A19" s="19" t="s">
        <v>108</v>
      </c>
      <c r="B19" s="59">
        <v>673</v>
      </c>
      <c r="C19" s="60">
        <f t="shared" si="0"/>
        <v>0.41753523922970021</v>
      </c>
      <c r="D19" s="67"/>
      <c r="F19" s="46"/>
    </row>
    <row r="20" spans="1:11" ht="14.1" customHeight="1" x14ac:dyDescent="0.2">
      <c r="A20" s="19" t="s">
        <v>109</v>
      </c>
      <c r="B20" s="59">
        <v>337</v>
      </c>
      <c r="C20" s="60">
        <f t="shared" si="0"/>
        <v>0.2090778241016478</v>
      </c>
      <c r="D20" s="67"/>
      <c r="F20" s="46"/>
    </row>
    <row r="21" spans="1:11" ht="14.1" customHeight="1" x14ac:dyDescent="0.2">
      <c r="A21" s="19" t="s">
        <v>110</v>
      </c>
      <c r="B21" s="59">
        <v>329</v>
      </c>
      <c r="C21" s="60">
        <f t="shared" si="0"/>
        <v>0.20411455231288467</v>
      </c>
      <c r="D21" s="67"/>
      <c r="F21" s="46"/>
    </row>
    <row r="22" spans="1:11" ht="14.1" customHeight="1" x14ac:dyDescent="0.2">
      <c r="A22" s="21" t="s">
        <v>111</v>
      </c>
      <c r="B22" s="59">
        <v>261</v>
      </c>
      <c r="C22" s="60">
        <f t="shared" si="0"/>
        <v>0.16192674210839786</v>
      </c>
      <c r="D22" s="67"/>
      <c r="F22" s="46"/>
    </row>
    <row r="23" spans="1:11" ht="14.1" customHeight="1" x14ac:dyDescent="0.2">
      <c r="A23" s="19" t="s">
        <v>112</v>
      </c>
      <c r="B23" s="59">
        <v>256</v>
      </c>
      <c r="C23" s="60">
        <f t="shared" si="0"/>
        <v>0.15882469724042089</v>
      </c>
      <c r="D23" s="67"/>
      <c r="F23" s="46"/>
    </row>
    <row r="24" spans="1:11" ht="14.1" customHeight="1" x14ac:dyDescent="0.2">
      <c r="A24" s="21" t="s">
        <v>113</v>
      </c>
      <c r="B24" s="59">
        <v>250</v>
      </c>
      <c r="C24" s="60">
        <f t="shared" si="0"/>
        <v>0.15510224339884851</v>
      </c>
      <c r="D24" s="67"/>
      <c r="F24" s="46"/>
    </row>
    <row r="25" spans="1:11" ht="14.1" customHeight="1" x14ac:dyDescent="0.2">
      <c r="A25" s="21" t="s">
        <v>114</v>
      </c>
      <c r="B25" s="63">
        <v>196</v>
      </c>
      <c r="C25" s="60">
        <f t="shared" si="0"/>
        <v>0.12160015882469724</v>
      </c>
      <c r="D25" s="67"/>
      <c r="F25" s="46"/>
    </row>
    <row r="26" spans="1:11" ht="14.1" customHeight="1" x14ac:dyDescent="0.2">
      <c r="A26" s="21" t="s">
        <v>115</v>
      </c>
      <c r="B26" s="59">
        <v>179</v>
      </c>
      <c r="C26" s="60">
        <f t="shared" si="0"/>
        <v>0.11105320627357554</v>
      </c>
      <c r="D26" s="67"/>
      <c r="F26" s="46"/>
    </row>
    <row r="27" spans="1:11" ht="14.1" customHeight="1" x14ac:dyDescent="0.2">
      <c r="A27" s="21" t="s">
        <v>116</v>
      </c>
      <c r="B27" s="59">
        <v>170</v>
      </c>
      <c r="C27" s="60">
        <f t="shared" si="0"/>
        <v>0.10546952551121699</v>
      </c>
      <c r="D27" s="67"/>
      <c r="F27" s="46"/>
      <c r="G27" s="37"/>
    </row>
    <row r="28" spans="1:11" ht="14.1" customHeight="1" x14ac:dyDescent="0.2">
      <c r="A28" s="21" t="s">
        <v>117</v>
      </c>
      <c r="B28" s="59">
        <v>167</v>
      </c>
      <c r="C28" s="60">
        <f t="shared" si="0"/>
        <v>0.10360829859043082</v>
      </c>
      <c r="D28" s="67"/>
      <c r="F28" s="46"/>
    </row>
    <row r="29" spans="1:11" ht="14.1" customHeight="1" x14ac:dyDescent="0.2">
      <c r="A29" s="21" t="s">
        <v>118</v>
      </c>
      <c r="B29" s="59">
        <v>139</v>
      </c>
      <c r="C29" s="60">
        <f t="shared" si="0"/>
        <v>8.623684732975978E-2</v>
      </c>
      <c r="D29" s="67"/>
      <c r="F29" s="46"/>
      <c r="G29" s="3" t="s">
        <v>5</v>
      </c>
    </row>
    <row r="30" spans="1:11" ht="14.1" customHeight="1" x14ac:dyDescent="0.2">
      <c r="A30" s="21" t="s">
        <v>148</v>
      </c>
      <c r="B30" s="59">
        <v>126</v>
      </c>
      <c r="C30" s="60">
        <f t="shared" si="0"/>
        <v>7.8171530673019657E-2</v>
      </c>
      <c r="D30" s="67"/>
      <c r="F30" s="46"/>
    </row>
    <row r="31" spans="1:11" ht="14.1" customHeight="1" x14ac:dyDescent="0.2">
      <c r="A31" s="21" t="s">
        <v>119</v>
      </c>
      <c r="B31" s="59">
        <v>116</v>
      </c>
      <c r="C31" s="60">
        <f t="shared" si="0"/>
        <v>7.196744093706571E-2</v>
      </c>
      <c r="D31" s="67"/>
      <c r="F31" s="46"/>
      <c r="K31" s="23" t="s">
        <v>5</v>
      </c>
    </row>
    <row r="32" spans="1:11" ht="14.1" customHeight="1" x14ac:dyDescent="0.2">
      <c r="A32" s="21" t="s">
        <v>120</v>
      </c>
      <c r="B32" s="59">
        <v>106</v>
      </c>
      <c r="C32" s="60">
        <f t="shared" si="0"/>
        <v>6.5763351201111778E-2</v>
      </c>
      <c r="D32" s="67"/>
      <c r="F32" s="46"/>
      <c r="K32" s="3" t="s">
        <v>5</v>
      </c>
    </row>
    <row r="33" spans="1:10" ht="14.1" customHeight="1" x14ac:dyDescent="0.2">
      <c r="A33" s="21" t="s">
        <v>121</v>
      </c>
      <c r="B33" s="59">
        <v>95</v>
      </c>
      <c r="C33" s="60">
        <f t="shared" si="0"/>
        <v>5.8938852491562436E-2</v>
      </c>
      <c r="D33" s="67"/>
      <c r="F33" s="46"/>
    </row>
    <row r="34" spans="1:10" ht="14.1" customHeight="1" x14ac:dyDescent="0.2">
      <c r="A34" s="21" t="s">
        <v>122</v>
      </c>
      <c r="B34" s="59">
        <v>90</v>
      </c>
      <c r="C34" s="60">
        <f t="shared" si="0"/>
        <v>5.583680762358547E-2</v>
      </c>
      <c r="D34" s="67"/>
      <c r="F34" s="46"/>
    </row>
    <row r="35" spans="1:10" ht="14.1" customHeight="1" x14ac:dyDescent="0.2">
      <c r="A35" s="21" t="s">
        <v>146</v>
      </c>
      <c r="B35" s="59">
        <v>87</v>
      </c>
      <c r="C35" s="60">
        <f t="shared" si="0"/>
        <v>5.3975580702799286E-2</v>
      </c>
      <c r="D35" s="67"/>
      <c r="F35" s="46"/>
    </row>
    <row r="36" spans="1:10" ht="14.1" customHeight="1" x14ac:dyDescent="0.2">
      <c r="A36" s="21" t="s">
        <v>123</v>
      </c>
      <c r="B36" s="59">
        <v>72</v>
      </c>
      <c r="C36" s="60">
        <f t="shared" si="0"/>
        <v>4.4669446098868373E-2</v>
      </c>
      <c r="D36" s="67"/>
      <c r="F36" s="46"/>
      <c r="J36" s="3" t="s">
        <v>5</v>
      </c>
    </row>
    <row r="37" spans="1:10" ht="14.1" customHeight="1" x14ac:dyDescent="0.2">
      <c r="A37" s="21" t="s">
        <v>124</v>
      </c>
      <c r="B37" s="59">
        <v>66</v>
      </c>
      <c r="C37" s="60">
        <f t="shared" si="0"/>
        <v>4.0946992257296012E-2</v>
      </c>
      <c r="D37" s="67"/>
      <c r="F37" s="46"/>
    </row>
    <row r="38" spans="1:10" ht="14.1" customHeight="1" x14ac:dyDescent="0.2">
      <c r="A38" s="21" t="s">
        <v>125</v>
      </c>
      <c r="B38" s="59">
        <v>60</v>
      </c>
      <c r="C38" s="60">
        <f t="shared" si="0"/>
        <v>3.7224538415723644E-2</v>
      </c>
      <c r="D38" s="67"/>
      <c r="F38" s="46"/>
      <c r="H38" s="3" t="s">
        <v>5</v>
      </c>
    </row>
    <row r="39" spans="1:10" ht="14.1" customHeight="1" x14ac:dyDescent="0.2">
      <c r="A39" s="21" t="s">
        <v>126</v>
      </c>
      <c r="B39" s="59">
        <v>56</v>
      </c>
      <c r="C39" s="60">
        <f t="shared" si="0"/>
        <v>3.4742902521342066E-2</v>
      </c>
      <c r="D39" s="67"/>
      <c r="F39" s="46"/>
    </row>
    <row r="40" spans="1:10" ht="14.1" customHeight="1" x14ac:dyDescent="0.2">
      <c r="A40" s="21" t="s">
        <v>127</v>
      </c>
      <c r="B40" s="59">
        <v>41</v>
      </c>
      <c r="C40" s="60">
        <f t="shared" si="0"/>
        <v>2.5436767917411156E-2</v>
      </c>
      <c r="D40" s="67"/>
      <c r="F40" s="46"/>
    </row>
    <row r="41" spans="1:10" ht="14.1" customHeight="1" x14ac:dyDescent="0.2">
      <c r="A41" s="21" t="s">
        <v>128</v>
      </c>
      <c r="B41" s="59">
        <v>32</v>
      </c>
      <c r="C41" s="60">
        <f t="shared" si="0"/>
        <v>1.9853087155052612E-2</v>
      </c>
      <c r="D41" s="67"/>
      <c r="F41" s="46"/>
    </row>
    <row r="42" spans="1:10" ht="14.1" customHeight="1" x14ac:dyDescent="0.2">
      <c r="A42" s="21" t="s">
        <v>129</v>
      </c>
      <c r="B42" s="59">
        <v>30</v>
      </c>
      <c r="C42" s="60">
        <f t="shared" si="0"/>
        <v>1.8612269207861822E-2</v>
      </c>
      <c r="D42" s="67"/>
      <c r="F42" s="46"/>
    </row>
    <row r="43" spans="1:10" ht="14.1" customHeight="1" x14ac:dyDescent="0.2">
      <c r="A43" s="21" t="s">
        <v>130</v>
      </c>
      <c r="B43" s="59">
        <v>24</v>
      </c>
      <c r="C43" s="60">
        <f t="shared" si="0"/>
        <v>1.4889815366289458E-2</v>
      </c>
      <c r="D43" s="67"/>
      <c r="F43" s="46"/>
    </row>
    <row r="44" spans="1:10" ht="14.1" customHeight="1" x14ac:dyDescent="0.2">
      <c r="A44" s="21" t="s">
        <v>131</v>
      </c>
      <c r="B44" s="59">
        <v>23</v>
      </c>
      <c r="C44" s="60">
        <f t="shared" si="0"/>
        <v>1.4269406392694063E-2</v>
      </c>
      <c r="D44" s="67"/>
      <c r="F44" s="46"/>
    </row>
    <row r="45" spans="1:10" ht="14.1" customHeight="1" x14ac:dyDescent="0.2">
      <c r="A45" s="24"/>
      <c r="B45" s="25"/>
      <c r="C45" s="26"/>
    </row>
    <row r="46" spans="1:10" ht="14.1" customHeight="1" x14ac:dyDescent="0.2">
      <c r="A46" s="28" t="s">
        <v>6</v>
      </c>
      <c r="B46" s="29"/>
      <c r="C46" s="56"/>
    </row>
    <row r="47" spans="1:10" ht="14.1" customHeight="1" x14ac:dyDescent="0.2">
      <c r="A47" s="31" t="s">
        <v>102</v>
      </c>
    </row>
    <row r="48" spans="1:10" ht="12" customHeight="1" x14ac:dyDescent="0.2">
      <c r="A48" s="31"/>
    </row>
    <row r="52" spans="1:6" ht="13.5" thickBot="1" x14ac:dyDescent="0.25">
      <c r="A52" s="1" t="s">
        <v>16</v>
      </c>
      <c r="B52" s="1"/>
      <c r="C52" s="1"/>
    </row>
    <row r="53" spans="1:6" x14ac:dyDescent="0.2">
      <c r="A53" s="4"/>
      <c r="B53" s="4"/>
      <c r="C53" s="4"/>
    </row>
    <row r="58" spans="1:6" ht="15" x14ac:dyDescent="0.2">
      <c r="A58" s="93" t="s">
        <v>141</v>
      </c>
      <c r="B58" s="93"/>
      <c r="C58" s="93"/>
    </row>
    <row r="60" spans="1:6" x14ac:dyDescent="0.2">
      <c r="E60" s="50" t="s">
        <v>21</v>
      </c>
      <c r="F60" s="47" t="s">
        <v>5</v>
      </c>
    </row>
    <row r="61" spans="1:6" x14ac:dyDescent="0.2">
      <c r="E61" s="57" t="s">
        <v>14</v>
      </c>
      <c r="F61" s="65">
        <f>B10</f>
        <v>2173</v>
      </c>
    </row>
    <row r="62" spans="1:6" x14ac:dyDescent="0.2">
      <c r="E62" s="57" t="s">
        <v>12</v>
      </c>
      <c r="F62" s="65">
        <f>B14</f>
        <v>50124</v>
      </c>
    </row>
    <row r="63" spans="1:6" x14ac:dyDescent="0.2">
      <c r="E63" s="57" t="s">
        <v>13</v>
      </c>
      <c r="F63" s="65">
        <f>B13</f>
        <v>60229</v>
      </c>
    </row>
    <row r="64" spans="1:6" x14ac:dyDescent="0.2">
      <c r="E64" s="57" t="s">
        <v>69</v>
      </c>
      <c r="F64" s="65">
        <f>B15</f>
        <v>21359</v>
      </c>
    </row>
    <row r="65" spans="5:6" x14ac:dyDescent="0.2">
      <c r="E65" s="19" t="s">
        <v>107</v>
      </c>
      <c r="F65" s="65">
        <f>B16</f>
        <v>13544</v>
      </c>
    </row>
    <row r="66" spans="5:6" x14ac:dyDescent="0.2">
      <c r="E66" s="21" t="s">
        <v>101</v>
      </c>
      <c r="F66" s="65">
        <f>B17</f>
        <v>8417</v>
      </c>
    </row>
    <row r="67" spans="5:6" x14ac:dyDescent="0.2">
      <c r="E67" s="58" t="s">
        <v>8</v>
      </c>
      <c r="F67" s="66">
        <f>B8-SUM(F62:F66)</f>
        <v>7511</v>
      </c>
    </row>
  </sheetData>
  <mergeCells count="1">
    <mergeCell ref="A58:C58"/>
  </mergeCells>
  <hyperlinks>
    <hyperlink ref="E2" location="'Índice Cap_1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Cap_16</vt:lpstr>
      <vt:lpstr>16.1</vt:lpstr>
      <vt:lpstr>16.2-G.16.1</vt:lpstr>
      <vt:lpstr>G.16.2-G.16.3</vt:lpstr>
      <vt:lpstr>16.3-G.16.4</vt:lpstr>
      <vt:lpstr>16.4</vt:lpstr>
      <vt:lpstr>16.4 (2)</vt:lpstr>
      <vt:lpstr>16.5</vt:lpstr>
      <vt:lpstr>'16.1'!Área_de_impresión</vt:lpstr>
      <vt:lpstr>'16.2-G.16.1'!Área_de_impresión</vt:lpstr>
      <vt:lpstr>'16.3-G.16.4'!Área_de_impresión</vt:lpstr>
      <vt:lpstr>'16.4'!Área_de_impresión</vt:lpstr>
      <vt:lpstr>'16.4 (2)'!Área_de_impresión</vt:lpstr>
      <vt:lpstr>'16.5'!Área_de_impresión</vt:lpstr>
      <vt:lpstr>'G.16.2-G.16.3'!Área_de_impresión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2019-11-07T12:05:43Z</cp:lastPrinted>
  <dcterms:created xsi:type="dcterms:W3CDTF">1996-11-27T10:00:04Z</dcterms:created>
  <dcterms:modified xsi:type="dcterms:W3CDTF">2021-11-25T14:01:24Z</dcterms:modified>
</cp:coreProperties>
</file>