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5360" windowHeight="7620"/>
  </bookViews>
  <sheets>
    <sheet name="Repollo" sheetId="4" r:id="rId1"/>
  </sheets>
  <externalReferences>
    <externalReference r:id="rId2"/>
  </externalReferences>
  <definedNames>
    <definedName name="_xlnm.Print_Area" localSheetId="0">Repollo!$A$1:$M$67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3" i="4" l="1"/>
  <c r="V42" i="4"/>
  <c r="F21" i="4"/>
  <c r="E21" i="4"/>
  <c r="D21" i="4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/>
  <c r="E12" i="4"/>
  <c r="D12" i="4"/>
  <c r="R115" i="4" l="1"/>
  <c r="R116" i="4"/>
  <c r="R117" i="4"/>
  <c r="R118" i="4"/>
  <c r="R119" i="4"/>
  <c r="R120" i="4"/>
  <c r="R121" i="4"/>
  <c r="R122" i="4"/>
  <c r="R123" i="4"/>
  <c r="R124" i="4"/>
  <c r="R114" i="4"/>
  <c r="T63" i="4" l="1"/>
  <c r="T42" i="4"/>
  <c r="R93" i="4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T62" i="4"/>
  <c r="AE61" i="4"/>
  <c r="AD61" i="4"/>
  <c r="AC61" i="4"/>
  <c r="AB61" i="4"/>
  <c r="AA61" i="4"/>
  <c r="Z61" i="4"/>
  <c r="Y61" i="4"/>
  <c r="X61" i="4"/>
  <c r="W61" i="4"/>
  <c r="V61" i="4"/>
  <c r="U61" i="4"/>
  <c r="T61" i="4"/>
  <c r="AE60" i="4"/>
  <c r="AD60" i="4"/>
  <c r="AC60" i="4"/>
  <c r="AB60" i="4"/>
  <c r="AA60" i="4"/>
  <c r="Z60" i="4"/>
  <c r="Y60" i="4"/>
  <c r="X60" i="4"/>
  <c r="W60" i="4"/>
  <c r="V60" i="4"/>
  <c r="U60" i="4"/>
  <c r="T60" i="4"/>
  <c r="AF52" i="4"/>
  <c r="AF51" i="4"/>
  <c r="AF50" i="4"/>
  <c r="AF49" i="4"/>
  <c r="AF48" i="4"/>
  <c r="AF54" i="4" l="1"/>
  <c r="AF55" i="4"/>
  <c r="AF56" i="4"/>
  <c r="AE41" i="4"/>
  <c r="AB41" i="4"/>
  <c r="X41" i="4"/>
  <c r="U41" i="4"/>
  <c r="T41" i="4"/>
  <c r="AB40" i="4"/>
  <c r="V40" i="4"/>
  <c r="U40" i="4"/>
  <c r="AD39" i="4"/>
  <c r="AC39" i="4"/>
  <c r="V39" i="4"/>
  <c r="AD41" i="4"/>
  <c r="AC41" i="4"/>
  <c r="Y41" i="4"/>
  <c r="W41" i="4"/>
  <c r="V41" i="4"/>
  <c r="AE40" i="4"/>
  <c r="AD40" i="4"/>
  <c r="AC40" i="4"/>
  <c r="Y40" i="4"/>
  <c r="X40" i="4"/>
  <c r="W40" i="4"/>
  <c r="AE39" i="4"/>
  <c r="AB39" i="4"/>
  <c r="Y39" i="4"/>
  <c r="X39" i="4"/>
  <c r="W39" i="4"/>
  <c r="U39" i="4"/>
  <c r="AF31" i="4"/>
  <c r="AF30" i="4"/>
  <c r="AF29" i="4"/>
  <c r="AF28" i="4"/>
  <c r="AF27" i="4"/>
  <c r="S62" i="4"/>
  <c r="S41" i="4"/>
  <c r="AF34" i="4" l="1"/>
  <c r="AF35" i="4"/>
  <c r="AF33" i="4"/>
  <c r="T39" i="4"/>
  <c r="T40" i="4"/>
  <c r="R72" i="4"/>
  <c r="R98" i="4" l="1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<sst xmlns="http://schemas.openxmlformats.org/spreadsheetml/2006/main" count="72" uniqueCount="30">
  <si>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</si>
  <si>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</si>
  <si>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</si>
  <si>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</si>
  <si>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</si>
  <si>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</si>
  <si>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</si>
  <si>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</si>
  <si>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</si>
  <si>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</si>
  <si>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</si>
  <si>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</si>
  <si>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</si>
  <si>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</si>
  <si>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</si>
  <si>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</si>
  <si>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</si>
  <si>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</si>
  <si>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</si>
  <si>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</si>
  <si>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Hoja rizada</t>
  </si>
  <si>
    <t>Repollo hoja rizada. Precios Percibidos Agricultor. €/kg</t>
  </si>
  <si>
    <t>Repollo hoja rizada. Precios Pagados Consumidor €/kg</t>
  </si>
  <si>
    <t>∙ Durante la última semana, el precio percibido por el agricultor, se encuentra un 122% por encima de los costes de producción soportados.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</si>
  <si>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Repollo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</si>
  <si>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</si>
  <si>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</si>
  <si>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</si>
  <si>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</si>
  <si>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El coste medio de producción de repollo hoja rizada en La Rioja en el año 2024 se ha calculado en 16,86 €/100 kg para un rendimiento medio de 37.500 kg/ha.
∙ Durante la última semana, el precio percibido por el agricultor, se encuentra un 78% por encima de los costes de producción soportados.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</si>
</sst>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53746"/>
      <color rgb="FF43682A"/>
      <color rgb="FF76BC21"/>
      <color rgb="FF233746"/>
      <color rgb="FF00643C"/>
      <color rgb="FFC5C5C5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Repollo!$S$39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0.80749999999999988</c:v>
                </c:pt>
                <c:pt idx="4">
                  <c:v>0.64500000000000002</c:v>
                </c:pt>
                <c:pt idx="5">
                  <c:v>0.6</c:v>
                </c:pt>
                <c:pt idx="8">
                  <c:v>0.45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Repollo!$T$40:$AE$40</c:f>
              <c:numCache>
                <c:formatCode>0.00</c:formatCode>
                <c:ptCount val="12"/>
                <c:pt idx="0">
                  <c:v>0.3175</c:v>
                </c:pt>
                <c:pt idx="1">
                  <c:v>0.32200000000000001</c:v>
                </c:pt>
                <c:pt idx="2">
                  <c:v>0.27750000000000002</c:v>
                </c:pt>
                <c:pt idx="3">
                  <c:v>0.29333333333333339</c:v>
                </c:pt>
                <c:pt idx="4">
                  <c:v>0.33333333333333331</c:v>
                </c:pt>
                <c:pt idx="5">
                  <c:v>0.24</c:v>
                </c:pt>
                <c:pt idx="8">
                  <c:v>0.375</c:v>
                </c:pt>
                <c:pt idx="9">
                  <c:v>0.38750000000000007</c:v>
                </c:pt>
                <c:pt idx="10">
                  <c:v>0.3</c:v>
                </c:pt>
                <c:pt idx="11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Repollo!$S$41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Repollo!$T$41:$AE$41</c:f>
              <c:numCache>
                <c:formatCode>0.00</c:formatCode>
                <c:ptCount val="12"/>
                <c:pt idx="0">
                  <c:v>0.90250000000000008</c:v>
                </c:pt>
                <c:pt idx="1">
                  <c:v>0.85429166666666678</c:v>
                </c:pt>
                <c:pt idx="2">
                  <c:v>0.64527083333333324</c:v>
                </c:pt>
                <c:pt idx="3">
                  <c:v>0.52855555555555556</c:v>
                </c:pt>
                <c:pt idx="4">
                  <c:v>0.48843055555555565</c:v>
                </c:pt>
                <c:pt idx="5">
                  <c:v>0.38250000000000001</c:v>
                </c:pt>
                <c:pt idx="8">
                  <c:v>0.41249999999999992</c:v>
                </c:pt>
                <c:pt idx="9">
                  <c:v>0.88662500000000011</c:v>
                </c:pt>
                <c:pt idx="10">
                  <c:v>0.8962500000000001</c:v>
                </c:pt>
                <c:pt idx="11">
                  <c:v>1.0208333333333333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Repollo!$T$42:$AE$42</c:f>
              <c:numCache>
                <c:formatCode>0.00</c:formatCode>
                <c:ptCount val="12"/>
                <c:pt idx="0">
                  <c:v>0.30500000000000005</c:v>
                </c:pt>
                <c:pt idx="1">
                  <c:v>0.3</c:v>
                </c:pt>
                <c:pt idx="2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Repollo!$S$60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Repollo!$T$60:$AE$60</c:f>
              <c:numCache>
                <c:formatCode>0.00</c:formatCode>
                <c:ptCount val="12"/>
                <c:pt idx="0">
                  <c:v>1.7399999999999998</c:v>
                </c:pt>
                <c:pt idx="1">
                  <c:v>2.2149999999999999</c:v>
                </c:pt>
                <c:pt idx="2">
                  <c:v>2.0425</c:v>
                </c:pt>
                <c:pt idx="3">
                  <c:v>2.0375000000000001</c:v>
                </c:pt>
                <c:pt idx="4">
                  <c:v>2.004</c:v>
                </c:pt>
                <c:pt idx="5">
                  <c:v>2.0250000000000004</c:v>
                </c:pt>
                <c:pt idx="6">
                  <c:v>1.9224999999999999</c:v>
                </c:pt>
                <c:pt idx="7">
                  <c:v>1.9140000000000001</c:v>
                </c:pt>
                <c:pt idx="8">
                  <c:v>2.3249999999999997</c:v>
                </c:pt>
                <c:pt idx="9">
                  <c:v>2.1440000000000001</c:v>
                </c:pt>
                <c:pt idx="10">
                  <c:v>2.0575000000000001</c:v>
                </c:pt>
                <c:pt idx="11">
                  <c:v>1.9266666666666667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Repollo!$S$61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Repollo!$T$61:$AE$61</c:f>
              <c:numCache>
                <c:formatCode>0.00</c:formatCode>
                <c:ptCount val="12"/>
                <c:pt idx="0">
                  <c:v>1.252</c:v>
                </c:pt>
                <c:pt idx="1">
                  <c:v>1.1624999999999999</c:v>
                </c:pt>
                <c:pt idx="2">
                  <c:v>1.1400000000000001</c:v>
                </c:pt>
                <c:pt idx="3">
                  <c:v>1.1600000000000001</c:v>
                </c:pt>
                <c:pt idx="4">
                  <c:v>1.2575000000000001</c:v>
                </c:pt>
                <c:pt idx="5">
                  <c:v>1.3050000000000002</c:v>
                </c:pt>
                <c:pt idx="6">
                  <c:v>1.3025000000000002</c:v>
                </c:pt>
                <c:pt idx="7">
                  <c:v>1.37</c:v>
                </c:pt>
                <c:pt idx="8">
                  <c:v>1.25</c:v>
                </c:pt>
                <c:pt idx="9">
                  <c:v>1.2875000000000001</c:v>
                </c:pt>
                <c:pt idx="10">
                  <c:v>1.2825000000000002</c:v>
                </c:pt>
                <c:pt idx="11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Repollo!$S$62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Repollo!$T$62:$AE$62</c:f>
              <c:numCache>
                <c:formatCode>0.00</c:formatCode>
                <c:ptCount val="12"/>
                <c:pt idx="0">
                  <c:v>1.4653333333333334</c:v>
                </c:pt>
                <c:pt idx="1">
                  <c:v>1.5236666666666665</c:v>
                </c:pt>
                <c:pt idx="2">
                  <c:v>1.5303333333333333</c:v>
                </c:pt>
                <c:pt idx="3">
                  <c:v>1.5362500000000001</c:v>
                </c:pt>
                <c:pt idx="4">
                  <c:v>1.5812499999999998</c:v>
                </c:pt>
                <c:pt idx="5">
                  <c:v>1.6172500000000001</c:v>
                </c:pt>
                <c:pt idx="6">
                  <c:v>1.5741666666666667</c:v>
                </c:pt>
                <c:pt idx="7">
                  <c:v>1.6279166666666669</c:v>
                </c:pt>
                <c:pt idx="8">
                  <c:v>1.729583333333333</c:v>
                </c:pt>
                <c:pt idx="9">
                  <c:v>1.7289166666666667</c:v>
                </c:pt>
                <c:pt idx="10">
                  <c:v>1.6881666666666668</c:v>
                </c:pt>
                <c:pt idx="11">
                  <c:v>1.665861111111111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Repollo!$S$63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Repollo!$T$59:$AE$59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Repollo!$T$63:$AE$63</c:f>
              <c:numCache>
                <c:formatCode>0.00</c:formatCode>
                <c:ptCount val="12"/>
                <c:pt idx="0">
                  <c:v>1.9100000000000001</c:v>
                </c:pt>
                <c:pt idx="1">
                  <c:v>1.95</c:v>
                </c:pt>
                <c:pt idx="2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0.8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246950890335599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Repollo!$C$10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square"/>
            <c:size val="3"/>
            <c:spPr>
              <a:solidFill>
                <a:srgbClr val="253746"/>
              </a:solidFill>
              <a:ln>
                <a:noFill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Repollo!$C$12:$C$63</c:f>
              <c:numCache>
                <c:formatCode>0.00</c:formatCode>
                <c:ptCount val="52"/>
                <c:pt idx="0" formatCode="#,##0.00">
                  <c:v>0.1686</c:v>
                </c:pt>
                <c:pt idx="1">
                  <c:v>0.1686</c:v>
                </c:pt>
                <c:pt idx="2" formatCode="#,##0.00">
                  <c:v>0.1686</c:v>
                </c:pt>
                <c:pt idx="3" formatCode="#,##0.00">
                  <c:v>0.1686</c:v>
                </c:pt>
                <c:pt idx="4" formatCode="#,##0.00">
                  <c:v>0.1686</c:v>
                </c:pt>
                <c:pt idx="5" formatCode="#,##0.00">
                  <c:v>0.1686</c:v>
                </c:pt>
                <c:pt idx="6" formatCode="#,##0.00">
                  <c:v>0.1686</c:v>
                </c:pt>
                <c:pt idx="7" formatCode="#,##0.00">
                  <c:v>0.1686</c:v>
                </c:pt>
                <c:pt idx="8" formatCode="#,##0.00">
                  <c:v>0.1686</c:v>
                </c:pt>
                <c:pt idx="9" formatCode="#,##0.00">
                  <c:v>0.1686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Repollo!$D$10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43682A"/>
              </a:solidFill>
              <a:ln>
                <a:noFill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Repollo!$D$12:$D$63</c:f>
              <c:numCache>
                <c:formatCode>0.00</c:formatCode>
                <c:ptCount val="52"/>
                <c:pt idx="0" formatCode="#,##0.00">
                  <c:v>0.3</c:v>
                </c:pt>
                <c:pt idx="1">
                  <c:v>0.32500000000000001</c:v>
                </c:pt>
                <c:pt idx="2" formatCode="#,##0.00">
                  <c:v>0.3</c:v>
                </c:pt>
                <c:pt idx="3" formatCode="#,##0.00">
                  <c:v>0.3</c:v>
                </c:pt>
                <c:pt idx="4" formatCode="#,##0.00">
                  <c:v>0.3</c:v>
                </c:pt>
                <c:pt idx="5" formatCode="#,##0.00">
                  <c:v>0.3</c:v>
                </c:pt>
                <c:pt idx="6" formatCode="#,##0.00">
                  <c:v>0.3</c:v>
                </c:pt>
                <c:pt idx="7" formatCode="#,##0.00">
                  <c:v>0.3</c:v>
                </c:pt>
                <c:pt idx="8" formatCode="#,##0.00">
                  <c:v>0.3</c:v>
                </c:pt>
                <c:pt idx="9" formatCode="#,##0.00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Repollo!$F$10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Repollo!$B$12:$B$66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Repollo!$F$12:$F$63</c:f>
              <c:numCache>
                <c:formatCode>0.00</c:formatCode>
                <c:ptCount val="52"/>
                <c:pt idx="0" formatCode="#,##0.00">
                  <c:v>1.9</c:v>
                </c:pt>
                <c:pt idx="1">
                  <c:v>2.1800000000000002</c:v>
                </c:pt>
                <c:pt idx="2" formatCode="#,##0.00">
                  <c:v>1.86</c:v>
                </c:pt>
                <c:pt idx="3" formatCode="#,##0.00">
                  <c:v>1.79</c:v>
                </c:pt>
                <c:pt idx="4" formatCode="#,##0.00">
                  <c:v>1.82</c:v>
                </c:pt>
                <c:pt idx="5" formatCode="#,##0.00">
                  <c:v>1.84</c:v>
                </c:pt>
                <c:pt idx="6" formatCode="#,##0.00">
                  <c:v>1.88</c:v>
                </c:pt>
                <c:pt idx="7" formatCode="#,##0.00">
                  <c:v>2.21</c:v>
                </c:pt>
                <c:pt idx="8" formatCode="#,##0.00">
                  <c:v>1.87</c:v>
                </c:pt>
                <c:pt idx="9" formatCode="#,##0.00">
                  <c:v>2.0299999999999998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14654</xdr:rowOff>
    </xdr:from>
    <xdr:to>
      <xdr:col>13</xdr:col>
      <xdr:colOff>5013</xdr:colOff>
      <xdr:row>67</xdr:row>
      <xdr:rowOff>2590</xdr:rowOff>
    </xdr:to>
    <xdr:sp macro="" textlink="">
      <xdr:nvSpPr>
        <xdr:cNvPr id="15" name="3 Cuadro de texto"/>
        <xdr:cNvSpPr txBox="1"/>
      </xdr:nvSpPr>
      <xdr:spPr>
        <a:xfrm>
          <a:off x="0" y="10308981"/>
          <a:ext cx="6738455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 Alimentaria y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Finca La Grajera (Edificio Administrativo)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</sheetNames>
    <sheetDataSet>
      <sheetData sheetId="0"/>
      <sheetData sheetId="1"/>
      <sheetData sheetId="2">
        <row r="110">
          <cell r="D110">
            <v>0.3</v>
          </cell>
          <cell r="F110">
            <v>0.45</v>
          </cell>
          <cell r="G110">
            <v>1.9</v>
          </cell>
        </row>
      </sheetData>
      <sheetData sheetId="3">
        <row r="110">
          <cell r="D110">
            <v>0.32500000000000001</v>
          </cell>
          <cell r="F110">
            <v>0.48</v>
          </cell>
          <cell r="G110">
            <v>2.1800000000000002</v>
          </cell>
        </row>
      </sheetData>
      <sheetData sheetId="4">
        <row r="110">
          <cell r="D110">
            <v>0.3</v>
          </cell>
          <cell r="F110">
            <v>0.45</v>
          </cell>
          <cell r="G110">
            <v>1.86</v>
          </cell>
        </row>
      </sheetData>
      <sheetData sheetId="5">
        <row r="110">
          <cell r="D110">
            <v>0.3</v>
          </cell>
          <cell r="F110">
            <v>0.45</v>
          </cell>
          <cell r="G110">
            <v>1.79</v>
          </cell>
        </row>
      </sheetData>
      <sheetData sheetId="6">
        <row r="110">
          <cell r="D110">
            <v>0.3</v>
          </cell>
          <cell r="F110">
            <v>0.45</v>
          </cell>
          <cell r="G110">
            <v>1.82</v>
          </cell>
        </row>
      </sheetData>
      <sheetData sheetId="7">
        <row r="110">
          <cell r="D110">
            <v>0.3</v>
          </cell>
          <cell r="F110">
            <v>0.45</v>
          </cell>
          <cell r="G110">
            <v>1.84</v>
          </cell>
        </row>
      </sheetData>
      <sheetData sheetId="8">
        <row r="110">
          <cell r="D110">
            <v>0.3</v>
          </cell>
          <cell r="F110">
            <v>0.45</v>
          </cell>
          <cell r="G110">
            <v>1.88</v>
          </cell>
        </row>
      </sheetData>
      <sheetData sheetId="9">
        <row r="110">
          <cell r="D110">
            <v>0.3</v>
          </cell>
          <cell r="F110">
            <v>0.45</v>
          </cell>
          <cell r="G110">
            <v>2.21</v>
          </cell>
        </row>
      </sheetData>
      <sheetData sheetId="10">
        <row r="110">
          <cell r="D110">
            <v>0.3</v>
          </cell>
          <cell r="F110">
            <v>0.45</v>
          </cell>
          <cell r="G110">
            <v>1.87</v>
          </cell>
        </row>
      </sheetData>
      <sheetData sheetId="11">
        <row r="110">
          <cell r="D110">
            <v>0.3</v>
          </cell>
          <cell r="F110">
            <v>0.45</v>
          </cell>
          <cell r="G110">
            <v>2.0299999999999998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A5" sqref="A5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38" t="s">
        <v>24</v>
      </c>
      <c r="C6" s="38"/>
      <c r="D6" s="38"/>
      <c r="E6" s="38"/>
      <c r="F6" s="38"/>
      <c r="G6" s="38"/>
      <c r="H6" s="38"/>
      <c r="I6" s="38"/>
      <c r="J6" s="38"/>
      <c r="K6" s="38"/>
      <c r="L6" s="38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20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39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39"/>
    </row>
    <row r="9" spans="2:36" ht="21.75" customHeight="1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2:36" ht="32.25" customHeight="1">
      <c r="B10" s="35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35"/>
      <c r="C11" s="36" t="s">
        <v>19</v>
      </c>
      <c r="D11" s="36"/>
      <c r="E11" s="36"/>
      <c r="F11" s="37"/>
    </row>
    <row r="12" spans="2:36" ht="9.9499999999999993" customHeight="1">
      <c r="B12" s="30">
        <v>1</v>
      </c>
      <c r="C12" s="31">
        <v>0.1686</v>
      </c>
      <c r="D12" s="31">
        <f>'[1]01'!$D$110</f>
        <v>0.3</v>
      </c>
      <c r="E12" s="31">
        <f>'[1]01'!$F$110</f>
        <v>0.45</v>
      </c>
      <c r="F12" s="31">
        <f>'[1]01'!$G$110</f>
        <v>1.9</v>
      </c>
    </row>
    <row r="13" spans="2:36" ht="9.9499999999999993" customHeight="1">
      <c r="B13" s="32">
        <v>2</v>
      </c>
      <c r="C13" s="34">
        <v>0.1686</v>
      </c>
      <c r="D13" s="34">
        <f>'[1]02'!$D$110</f>
        <v>0.32500000000000001</v>
      </c>
      <c r="E13" s="34">
        <f>'[1]02'!$F$110</f>
        <v>0.48</v>
      </c>
      <c r="F13" s="34">
        <f>'[1]02'!$G$110</f>
        <v>2.1800000000000002</v>
      </c>
    </row>
    <row r="14" spans="2:36" ht="9.9499999999999993" customHeight="1">
      <c r="B14" s="30">
        <v>3</v>
      </c>
      <c r="C14" s="31">
        <v>0.1686</v>
      </c>
      <c r="D14" s="31">
        <f>'[1]03'!$D$110</f>
        <v>0.3</v>
      </c>
      <c r="E14" s="31">
        <f>'[1]03'!$F$110</f>
        <v>0.45</v>
      </c>
      <c r="F14" s="31">
        <f>'[1]03'!$G$110</f>
        <v>1.86</v>
      </c>
    </row>
    <row r="15" spans="2:36" ht="9.9499999999999993" customHeight="1">
      <c r="B15" s="32">
        <v>4</v>
      </c>
      <c r="C15" s="33">
        <v>0.1686</v>
      </c>
      <c r="D15" s="33">
        <f>'[1]04'!$D$110</f>
        <v>0.3</v>
      </c>
      <c r="E15" s="33">
        <f>'[1]04'!$F$110</f>
        <v>0.45</v>
      </c>
      <c r="F15" s="33">
        <f>'[1]04'!$G$110</f>
        <v>1.79</v>
      </c>
    </row>
    <row r="16" spans="2:36" ht="9.9499999999999993" customHeight="1">
      <c r="B16" s="30">
        <v>5</v>
      </c>
      <c r="C16" s="31">
        <v>0.1686</v>
      </c>
      <c r="D16" s="31">
        <f>'[1]05'!$D$110</f>
        <v>0.3</v>
      </c>
      <c r="E16" s="31">
        <f>'[1]05'!$F$110</f>
        <v>0.45</v>
      </c>
      <c r="F16" s="31">
        <f>'[1]05'!$G$110</f>
        <v>1.82</v>
      </c>
    </row>
    <row r="17" spans="2:32" ht="9.9499999999999993" customHeight="1">
      <c r="B17" s="32">
        <v>6</v>
      </c>
      <c r="C17" s="33">
        <v>0.1686</v>
      </c>
      <c r="D17" s="33">
        <f>'[1]06'!$D$110</f>
        <v>0.3</v>
      </c>
      <c r="E17" s="33">
        <f>'[1]06'!$F$110</f>
        <v>0.45</v>
      </c>
      <c r="F17" s="33">
        <f>'[1]06'!$G$110</f>
        <v>1.84</v>
      </c>
    </row>
    <row r="18" spans="2:32" ht="9.9499999999999993" customHeight="1">
      <c r="B18" s="30">
        <v>7</v>
      </c>
      <c r="C18" s="31">
        <v>0.1686</v>
      </c>
      <c r="D18" s="31">
        <f>'[1]07'!$D$110</f>
        <v>0.3</v>
      </c>
      <c r="E18" s="31">
        <f>'[1]07'!$F$110</f>
        <v>0.45</v>
      </c>
      <c r="F18" s="31">
        <f>'[1]07'!$G$110</f>
        <v>1.88</v>
      </c>
    </row>
    <row r="19" spans="2:32" ht="9.9499999999999993" customHeight="1">
      <c r="B19" s="32">
        <v>8</v>
      </c>
      <c r="C19" s="33">
        <v>0.1686</v>
      </c>
      <c r="D19" s="33">
        <f>'[1]08'!$D$110</f>
        <v>0.3</v>
      </c>
      <c r="E19" s="33">
        <f>'[1]08'!$F$110</f>
        <v>0.45</v>
      </c>
      <c r="F19" s="33">
        <f>'[1]08'!$G$110</f>
        <v>2.21</v>
      </c>
    </row>
    <row r="20" spans="2:32" ht="9.9499999999999993" customHeight="1">
      <c r="B20" s="30">
        <v>9</v>
      </c>
      <c r="C20" s="31">
        <v>0.1686</v>
      </c>
      <c r="D20" s="31">
        <f>'[1]09'!$D$110</f>
        <v>0.3</v>
      </c>
      <c r="E20" s="31">
        <f>'[1]09'!$F$110</f>
        <v>0.45</v>
      </c>
      <c r="F20" s="31">
        <f>'[1]09'!$G$110</f>
        <v>1.87</v>
      </c>
    </row>
    <row r="21" spans="2:32" ht="9.9499999999999993" customHeight="1">
      <c r="B21" s="32">
        <v>10</v>
      </c>
      <c r="C21" s="33">
        <v>0.1686</v>
      </c>
      <c r="D21" s="33">
        <f>'[1]10'!$D$110</f>
        <v>0.3</v>
      </c>
      <c r="E21" s="33">
        <f>'[1]10'!$F$110</f>
        <v>0.45</v>
      </c>
      <c r="F21" s="33">
        <f>'[1]10'!$G$110</f>
        <v>2.0299999999999998</v>
      </c>
    </row>
    <row r="22" spans="2:32" ht="9.9499999999999993" customHeight="1">
      <c r="B22" s="30">
        <v>11</v>
      </c>
      <c r="C22" s="31"/>
      <c r="D22" s="31"/>
      <c r="E22" s="31"/>
      <c r="F22" s="31"/>
    </row>
    <row r="23" spans="2:32" ht="9.9499999999999993" customHeight="1">
      <c r="B23" s="32">
        <v>12</v>
      </c>
      <c r="C23" s="33"/>
      <c r="D23" s="33"/>
      <c r="E23" s="33"/>
      <c r="F23" s="33"/>
    </row>
    <row r="24" spans="2:32" ht="9.9499999999999993" customHeight="1">
      <c r="B24" s="30">
        <v>13</v>
      </c>
      <c r="C24" s="31"/>
      <c r="D24" s="31"/>
      <c r="E24" s="31"/>
      <c r="F24" s="31"/>
    </row>
    <row r="25" spans="2:32" ht="9.9499999999999993" customHeight="1">
      <c r="B25" s="32">
        <v>14</v>
      </c>
      <c r="C25" s="33"/>
      <c r="D25" s="33"/>
      <c r="E25" s="33"/>
      <c r="F25" s="33"/>
      <c r="S25" s="19" t="s">
        <v>21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/>
      <c r="D26" s="31"/>
      <c r="E26" s="31"/>
      <c r="F26" s="31"/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/>
      <c r="D27" s="33"/>
      <c r="E27" s="33"/>
      <c r="F27" s="33"/>
      <c r="S27" s="22">
        <v>2020</v>
      </c>
      <c r="T27" s="23">
        <v>1.4750000000000001</v>
      </c>
      <c r="U27" s="23">
        <v>0.98124999999999996</v>
      </c>
      <c r="V27" s="23">
        <v>0.59687500000000004</v>
      </c>
      <c r="W27" s="23">
        <v>0.49299999999999999</v>
      </c>
      <c r="X27" s="23">
        <v>0.495</v>
      </c>
      <c r="Y27" s="23"/>
      <c r="Z27" s="23"/>
      <c r="AA27" s="23"/>
      <c r="AB27" s="23"/>
      <c r="AC27" s="23">
        <v>1.35</v>
      </c>
      <c r="AD27" s="23">
        <v>1.4375</v>
      </c>
      <c r="AE27" s="23">
        <v>1.75</v>
      </c>
      <c r="AF27" s="24">
        <f t="shared" ref="AF27:AF35" si="0">AVERAGE(T27:AE27)</f>
        <v>1.0723281249999999</v>
      </c>
    </row>
    <row r="28" spans="2:32" ht="9.9499999999999993" customHeight="1">
      <c r="B28" s="30">
        <v>17</v>
      </c>
      <c r="C28" s="31"/>
      <c r="D28" s="31"/>
      <c r="E28" s="31"/>
      <c r="F28" s="31"/>
      <c r="S28" s="22">
        <v>2021</v>
      </c>
      <c r="T28" s="23"/>
      <c r="U28" s="23">
        <v>1.0333333333333332</v>
      </c>
      <c r="V28" s="23">
        <v>0.93124999999999991</v>
      </c>
      <c r="W28" s="23">
        <v>0.74</v>
      </c>
      <c r="X28" s="23">
        <v>0.64124999999999999</v>
      </c>
      <c r="Y28" s="23">
        <v>0.6</v>
      </c>
      <c r="Z28" s="23"/>
      <c r="AA28" s="23"/>
      <c r="AB28" s="23"/>
      <c r="AC28" s="23">
        <v>1.3187500000000001</v>
      </c>
      <c r="AD28" s="23">
        <v>1.625</v>
      </c>
      <c r="AE28" s="23">
        <v>1.875</v>
      </c>
      <c r="AF28" s="24">
        <f t="shared" si="0"/>
        <v>1.0955729166666666</v>
      </c>
    </row>
    <row r="29" spans="2:32" ht="9.9499999999999993" customHeight="1">
      <c r="B29" s="32">
        <v>18</v>
      </c>
      <c r="C29" s="33"/>
      <c r="D29" s="33"/>
      <c r="E29" s="33"/>
      <c r="F29" s="33"/>
      <c r="G29" s="1"/>
      <c r="S29" s="22">
        <v>2022</v>
      </c>
      <c r="T29" s="23">
        <v>2</v>
      </c>
      <c r="U29" s="23">
        <v>1.9166666666666667</v>
      </c>
      <c r="V29" s="23">
        <v>1.1160000000000001</v>
      </c>
      <c r="W29" s="23">
        <v>0.80749999999999988</v>
      </c>
      <c r="X29" s="23">
        <v>0.64500000000000002</v>
      </c>
      <c r="Y29" s="23"/>
      <c r="Z29" s="23"/>
      <c r="AA29" s="23"/>
      <c r="AB29" s="23"/>
      <c r="AC29" s="23">
        <v>1.4375</v>
      </c>
      <c r="AD29" s="23">
        <v>1.3125</v>
      </c>
      <c r="AE29" s="23">
        <v>1.5</v>
      </c>
      <c r="AF29" s="24">
        <f t="shared" si="0"/>
        <v>1.3418958333333335</v>
      </c>
    </row>
    <row r="30" spans="2:32" ht="9.9499999999999993" customHeight="1">
      <c r="B30" s="30">
        <v>19</v>
      </c>
      <c r="C30" s="31"/>
      <c r="D30" s="31"/>
      <c r="E30" s="31"/>
      <c r="F30" s="31"/>
      <c r="S30" s="22">
        <v>2023</v>
      </c>
      <c r="T30" s="23">
        <v>0.3175</v>
      </c>
      <c r="U30" s="23">
        <v>0.53500000000000003</v>
      </c>
      <c r="V30" s="23">
        <v>0.65</v>
      </c>
      <c r="W30" s="23">
        <v>0.51249999999999996</v>
      </c>
      <c r="X30" s="23">
        <v>0.45</v>
      </c>
      <c r="Y30" s="23">
        <v>0.38</v>
      </c>
      <c r="Z30" s="23">
        <v>0.375</v>
      </c>
      <c r="AA30" s="23">
        <v>0.34999999999999992</v>
      </c>
      <c r="AB30" s="23">
        <v>0.45</v>
      </c>
      <c r="AC30" s="23">
        <v>0.38750000000000007</v>
      </c>
      <c r="AD30" s="23">
        <v>0.36000000000000004</v>
      </c>
      <c r="AE30" s="23">
        <v>0.35</v>
      </c>
      <c r="AF30" s="24">
        <f t="shared" si="0"/>
        <v>0.42645833333333333</v>
      </c>
    </row>
    <row r="31" spans="2:32" ht="9.9499999999999993" customHeight="1">
      <c r="B31" s="32">
        <v>20</v>
      </c>
      <c r="C31" s="33"/>
      <c r="D31" s="33"/>
      <c r="E31" s="33"/>
      <c r="F31" s="33"/>
      <c r="S31" s="22">
        <v>2024</v>
      </c>
      <c r="T31" s="23">
        <v>0.35</v>
      </c>
      <c r="U31" s="23">
        <v>0.32200000000000001</v>
      </c>
      <c r="V31" s="23">
        <v>0.27750000000000002</v>
      </c>
      <c r="W31" s="23">
        <v>0.32499999999999996</v>
      </c>
      <c r="X31" s="23">
        <v>0.36600000000000005</v>
      </c>
      <c r="Y31" s="23">
        <v>0.31</v>
      </c>
      <c r="Z31" s="23">
        <v>0.29500000000000004</v>
      </c>
      <c r="AA31" s="23">
        <v>0.3</v>
      </c>
      <c r="AB31" s="23">
        <v>0.375</v>
      </c>
      <c r="AC31" s="23">
        <v>0.4</v>
      </c>
      <c r="AD31" s="23">
        <v>0.3</v>
      </c>
      <c r="AE31" s="23">
        <v>0.35</v>
      </c>
      <c r="AF31" s="24">
        <f t="shared" si="0"/>
        <v>0.33087499999999997</v>
      </c>
    </row>
    <row r="32" spans="2:32" ht="9.9499999999999993" customHeight="1">
      <c r="B32" s="30">
        <v>21</v>
      </c>
      <c r="C32" s="31"/>
      <c r="D32" s="31"/>
      <c r="E32" s="31"/>
      <c r="F32" s="31"/>
      <c r="S32" s="22">
        <v>2025</v>
      </c>
      <c r="T32" s="23">
        <v>0.37</v>
      </c>
      <c r="U32" s="23">
        <v>0.33749999999999997</v>
      </c>
      <c r="V32" s="23">
        <v>0.3</v>
      </c>
      <c r="W32" s="23">
        <v>0.29333333333333339</v>
      </c>
      <c r="X32" s="23">
        <v>0.33333333333333331</v>
      </c>
      <c r="Y32" s="23">
        <v>0.24</v>
      </c>
      <c r="Z32" s="23">
        <v>0.25</v>
      </c>
      <c r="AA32" s="23">
        <v>0.3125</v>
      </c>
      <c r="AB32" s="23">
        <v>0.41249999999999998</v>
      </c>
      <c r="AC32" s="23">
        <v>0.42599999999999999</v>
      </c>
      <c r="AD32" s="23">
        <v>0.34250000000000003</v>
      </c>
      <c r="AE32" s="23">
        <v>0.3</v>
      </c>
      <c r="AF32" s="24">
        <f t="shared" si="0"/>
        <v>0.32647222222222222</v>
      </c>
    </row>
    <row r="33" spans="2:32" ht="9.9499999999999993" customHeight="1">
      <c r="B33" s="32">
        <v>22</v>
      </c>
      <c r="C33" s="33"/>
      <c r="D33" s="33"/>
      <c r="E33" s="33"/>
      <c r="F33" s="33"/>
      <c r="S33" s="22" t="s">
        <v>25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0.80749999999999988</v>
      </c>
      <c r="X33" s="23">
        <f t="shared" si="1"/>
        <v>0.64500000000000002</v>
      </c>
      <c r="Y33" s="23">
        <f t="shared" si="1"/>
        <v>0.6</v>
      </c>
      <c r="Z33" s="23">
        <f t="shared" si="1"/>
        <v>0.375</v>
      </c>
      <c r="AA33" s="23">
        <f t="shared" si="1"/>
        <v>0.34999999999999992</v>
      </c>
      <c r="AB33" s="23">
        <f t="shared" si="1"/>
        <v>0.45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1.0998055555555555</v>
      </c>
    </row>
    <row r="34" spans="2:32" ht="9.9499999999999993" customHeight="1">
      <c r="B34" s="30">
        <v>23</v>
      </c>
      <c r="C34" s="31"/>
      <c r="D34" s="31"/>
      <c r="E34" s="31"/>
      <c r="F34" s="31"/>
      <c r="S34" s="22" t="s">
        <v>26</v>
      </c>
      <c r="T34" s="23">
        <f>MIN(T27:T32)</f>
        <v>0.3175</v>
      </c>
      <c r="U34" s="23">
        <f t="shared" ref="U34:AE34" si="2">MIN(U27:U32)</f>
        <v>0.32200000000000001</v>
      </c>
      <c r="V34" s="23">
        <f t="shared" si="2"/>
        <v>0.27750000000000002</v>
      </c>
      <c r="W34" s="23">
        <f t="shared" si="2"/>
        <v>0.29333333333333339</v>
      </c>
      <c r="X34" s="23">
        <f t="shared" si="2"/>
        <v>0.33333333333333331</v>
      </c>
      <c r="Y34" s="23">
        <f t="shared" si="2"/>
        <v>0.24</v>
      </c>
      <c r="Z34" s="23">
        <f t="shared" si="2"/>
        <v>0.25</v>
      </c>
      <c r="AA34" s="23">
        <f t="shared" si="2"/>
        <v>0.3</v>
      </c>
      <c r="AB34" s="23">
        <f t="shared" si="2"/>
        <v>0.375</v>
      </c>
      <c r="AC34" s="23">
        <f t="shared" si="2"/>
        <v>0.38750000000000007</v>
      </c>
      <c r="AD34" s="23">
        <f t="shared" si="2"/>
        <v>0.3</v>
      </c>
      <c r="AE34" s="23">
        <f t="shared" si="2"/>
        <v>0.3</v>
      </c>
      <c r="AF34" s="24">
        <f t="shared" si="0"/>
        <v>0.30801388888888886</v>
      </c>
    </row>
    <row r="35" spans="2:32" ht="9.9499999999999993" customHeight="1">
      <c r="B35" s="32">
        <v>24</v>
      </c>
      <c r="C35" s="33"/>
      <c r="D35" s="33"/>
      <c r="E35" s="33"/>
      <c r="F35" s="33"/>
      <c r="S35" s="22" t="s">
        <v>27</v>
      </c>
      <c r="T35" s="23">
        <f>AVERAGE(T27:T32)</f>
        <v>0.90250000000000008</v>
      </c>
      <c r="U35" s="23">
        <f t="shared" ref="U35:AE35" si="3">AVERAGE(U27:U32)</f>
        <v>0.85429166666666678</v>
      </c>
      <c r="V35" s="23">
        <f t="shared" si="3"/>
        <v>0.64527083333333324</v>
      </c>
      <c r="W35" s="23">
        <f t="shared" si="3"/>
        <v>0.52855555555555556</v>
      </c>
      <c r="X35" s="23">
        <f t="shared" si="3"/>
        <v>0.48843055555555565</v>
      </c>
      <c r="Y35" s="23">
        <f t="shared" si="3"/>
        <v>0.38250000000000001</v>
      </c>
      <c r="Z35" s="23">
        <f t="shared" si="3"/>
        <v>0.3066666666666667</v>
      </c>
      <c r="AA35" s="23">
        <f t="shared" si="3"/>
        <v>0.3208333333333333</v>
      </c>
      <c r="AB35" s="23">
        <f t="shared" si="3"/>
        <v>0.41249999999999992</v>
      </c>
      <c r="AC35" s="23">
        <f t="shared" si="3"/>
        <v>0.88662500000000011</v>
      </c>
      <c r="AD35" s="23">
        <f t="shared" si="3"/>
        <v>0.8962500000000001</v>
      </c>
      <c r="AE35" s="23">
        <f t="shared" si="3"/>
        <v>1.0208333333333333</v>
      </c>
      <c r="AF35" s="24">
        <f t="shared" si="0"/>
        <v>0.63710474537037043</v>
      </c>
    </row>
    <row r="36" spans="2:32" ht="9.9499999999999993" customHeight="1">
      <c r="B36" s="30">
        <v>25</v>
      </c>
      <c r="C36" s="31"/>
      <c r="D36" s="31"/>
      <c r="E36" s="31"/>
      <c r="F36" s="31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/>
      <c r="D37" s="33"/>
      <c r="E37" s="33"/>
      <c r="F37" s="33"/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/>
      <c r="D38" s="31"/>
      <c r="E38" s="31"/>
      <c r="F38" s="31"/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/>
      <c r="D39" s="33"/>
      <c r="E39" s="33"/>
      <c r="F39" s="33"/>
      <c r="S39" s="22" t="s">
        <v>28</v>
      </c>
      <c r="T39" s="23">
        <f>T33</f>
        <v>2</v>
      </c>
      <c r="U39" s="23">
        <f t="shared" ref="T39:AE41" si="4">U33</f>
        <v>1.9166666666666667</v>
      </c>
      <c r="V39" s="23">
        <f t="shared" si="4"/>
        <v>1.1160000000000001</v>
      </c>
      <c r="W39" s="23">
        <f t="shared" si="4"/>
        <v>0.80749999999999988</v>
      </c>
      <c r="X39" s="23">
        <f t="shared" si="4"/>
        <v>0.64500000000000002</v>
      </c>
      <c r="Y39" s="23">
        <f t="shared" ref="Y39" si="5">Y33</f>
        <v>0.6</v>
      </c>
      <c r="Z39" s="23"/>
      <c r="AA39" s="23"/>
      <c r="AB39" s="23">
        <f t="shared" si="4"/>
        <v>0.45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0">
        <v>29</v>
      </c>
      <c r="C40" s="31"/>
      <c r="D40" s="31"/>
      <c r="E40" s="31"/>
      <c r="F40" s="31"/>
      <c r="S40" s="22"/>
      <c r="T40" s="23">
        <f t="shared" si="4"/>
        <v>0.3175</v>
      </c>
      <c r="U40" s="23">
        <f t="shared" si="4"/>
        <v>0.32200000000000001</v>
      </c>
      <c r="V40" s="23">
        <f t="shared" si="4"/>
        <v>0.27750000000000002</v>
      </c>
      <c r="W40" s="23">
        <f t="shared" si="4"/>
        <v>0.29333333333333339</v>
      </c>
      <c r="X40" s="23">
        <f t="shared" si="4"/>
        <v>0.33333333333333331</v>
      </c>
      <c r="Y40" s="23">
        <f t="shared" ref="Y40" si="6">Y34</f>
        <v>0.24</v>
      </c>
      <c r="Z40" s="23"/>
      <c r="AA40" s="23"/>
      <c r="AB40" s="23">
        <f t="shared" si="4"/>
        <v>0.375</v>
      </c>
      <c r="AC40" s="23">
        <f t="shared" si="4"/>
        <v>0.38750000000000007</v>
      </c>
      <c r="AD40" s="23">
        <f t="shared" si="4"/>
        <v>0.3</v>
      </c>
      <c r="AE40" s="23">
        <f t="shared" si="4"/>
        <v>0.3</v>
      </c>
      <c r="AF40" s="20"/>
    </row>
    <row r="41" spans="2:32" ht="9.9499999999999993" customHeight="1">
      <c r="B41" s="32">
        <v>30</v>
      </c>
      <c r="C41" s="33"/>
      <c r="D41" s="33"/>
      <c r="E41" s="33"/>
      <c r="F41" s="33"/>
      <c r="S41" s="25" t="str">
        <f>S35</f>
        <v>Promedio 2020 - 2025</v>
      </c>
      <c r="T41" s="26">
        <f t="shared" si="4"/>
        <v>0.90250000000000008</v>
      </c>
      <c r="U41" s="26">
        <f t="shared" si="4"/>
        <v>0.85429166666666678</v>
      </c>
      <c r="V41" s="26">
        <f t="shared" si="4"/>
        <v>0.64527083333333324</v>
      </c>
      <c r="W41" s="26">
        <f t="shared" si="4"/>
        <v>0.52855555555555556</v>
      </c>
      <c r="X41" s="26">
        <f t="shared" si="4"/>
        <v>0.48843055555555565</v>
      </c>
      <c r="Y41" s="26">
        <f t="shared" ref="Y41" si="7">Y35</f>
        <v>0.38250000000000001</v>
      </c>
      <c r="Z41" s="26"/>
      <c r="AA41" s="26"/>
      <c r="AB41" s="26">
        <f t="shared" si="4"/>
        <v>0.41249999999999992</v>
      </c>
      <c r="AC41" s="26">
        <f t="shared" si="4"/>
        <v>0.88662500000000011</v>
      </c>
      <c r="AD41" s="26">
        <f t="shared" si="4"/>
        <v>0.8962500000000001</v>
      </c>
      <c r="AE41" s="26">
        <f t="shared" si="4"/>
        <v>1.0208333333333333</v>
      </c>
      <c r="AF41" s="20"/>
    </row>
    <row r="42" spans="2:32" ht="9.9499999999999993" customHeight="1">
      <c r="B42" s="30">
        <v>31</v>
      </c>
      <c r="C42" s="31"/>
      <c r="D42" s="31"/>
      <c r="E42" s="31"/>
      <c r="F42" s="31"/>
      <c r="S42" s="22">
        <v>2026</v>
      </c>
      <c r="T42" s="27">
        <f>AVERAGE(D12:D16)</f>
        <v>0.30500000000000005</v>
      </c>
      <c r="U42" s="27">
        <f>AVERAGE(D17:D20)</f>
        <v>0.3</v>
      </c>
      <c r="V42" s="27">
        <f>AVERAGE(D21:D24)</f>
        <v>0.3</v>
      </c>
      <c r="W42" s="27"/>
      <c r="X42" s="27"/>
      <c r="Y42" s="27"/>
      <c r="Z42" s="27"/>
      <c r="AA42" s="27"/>
      <c r="AB42" s="27"/>
      <c r="AC42" s="27"/>
      <c r="AD42" s="27"/>
      <c r="AE42" s="27"/>
      <c r="AF42" s="20"/>
    </row>
    <row r="43" spans="2:32" ht="9.9499999999999993" customHeight="1">
      <c r="B43" s="32">
        <v>32</v>
      </c>
      <c r="C43" s="33"/>
      <c r="D43" s="33"/>
      <c r="E43" s="33"/>
      <c r="F43" s="33"/>
    </row>
    <row r="44" spans="2:32" ht="9.9499999999999993" customHeight="1">
      <c r="B44" s="30">
        <v>33</v>
      </c>
      <c r="C44" s="31"/>
      <c r="D44" s="31"/>
      <c r="E44" s="31"/>
      <c r="F44" s="31"/>
    </row>
    <row r="45" spans="2:32" ht="9.9499999999999993" customHeight="1">
      <c r="B45" s="32">
        <v>34</v>
      </c>
      <c r="C45" s="33"/>
      <c r="D45" s="33"/>
      <c r="E45" s="33"/>
      <c r="F45" s="33"/>
    </row>
    <row r="46" spans="2:32" ht="9.9499999999999993" customHeight="1">
      <c r="B46" s="30">
        <v>35</v>
      </c>
      <c r="C46" s="31"/>
      <c r="D46" s="31"/>
      <c r="E46" s="31"/>
      <c r="F46" s="31"/>
      <c r="S46" s="19" t="s">
        <v>22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/>
      <c r="D47" s="33"/>
      <c r="E47" s="33"/>
      <c r="F47" s="33"/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1"/>
      <c r="D48" s="31"/>
      <c r="E48" s="31"/>
      <c r="F48" s="31"/>
      <c r="S48" s="22">
        <v>2020</v>
      </c>
      <c r="T48" s="23">
        <v>1.252</v>
      </c>
      <c r="U48" s="23">
        <v>1.27</v>
      </c>
      <c r="V48" s="23">
        <v>1.33</v>
      </c>
      <c r="W48" s="23">
        <v>1.31</v>
      </c>
      <c r="X48" s="23">
        <v>1.33</v>
      </c>
      <c r="Y48" s="23">
        <v>1.3374999999999999</v>
      </c>
      <c r="Z48" s="23">
        <v>1.3025000000000002</v>
      </c>
      <c r="AA48" s="23">
        <v>1.37</v>
      </c>
      <c r="AB48" s="23">
        <v>1.4824999999999999</v>
      </c>
      <c r="AC48" s="23">
        <v>1.48</v>
      </c>
      <c r="AD48" s="23">
        <v>1.2825000000000002</v>
      </c>
      <c r="AE48" s="23">
        <v>1.25</v>
      </c>
      <c r="AF48" s="24">
        <f t="shared" ref="AF48:AF56" si="8">AVERAGE(T48:AE48)</f>
        <v>1.3330833333333336</v>
      </c>
    </row>
    <row r="49" spans="2:32" ht="9.9499999999999993" customHeight="1">
      <c r="B49" s="32">
        <v>38</v>
      </c>
      <c r="C49" s="33"/>
      <c r="D49" s="33"/>
      <c r="E49" s="33"/>
      <c r="F49" s="33"/>
      <c r="S49" s="22">
        <v>2021</v>
      </c>
      <c r="T49" s="23">
        <v>1.29</v>
      </c>
      <c r="U49" s="23">
        <v>1.1624999999999999</v>
      </c>
      <c r="V49" s="23">
        <v>1.1400000000000001</v>
      </c>
      <c r="W49" s="23">
        <v>1.1600000000000001</v>
      </c>
      <c r="X49" s="23">
        <v>1.2749999999999999</v>
      </c>
      <c r="Y49" s="23">
        <v>1.38</v>
      </c>
      <c r="Z49" s="23">
        <v>1.3360000000000001</v>
      </c>
      <c r="AA49" s="23">
        <v>1.37</v>
      </c>
      <c r="AB49" s="23">
        <v>1.25</v>
      </c>
      <c r="AC49" s="23">
        <v>1.2875000000000001</v>
      </c>
      <c r="AD49" s="23">
        <v>1.3325</v>
      </c>
      <c r="AE49" s="23">
        <v>1.4140000000000001</v>
      </c>
      <c r="AF49" s="24">
        <f t="shared" si="8"/>
        <v>1.2831249999999998</v>
      </c>
    </row>
    <row r="50" spans="2:32" ht="9.9499999999999993" customHeight="1">
      <c r="B50" s="30">
        <v>39</v>
      </c>
      <c r="C50" s="31"/>
      <c r="D50" s="31"/>
      <c r="E50" s="31"/>
      <c r="F50" s="31"/>
      <c r="S50" s="22">
        <v>2022</v>
      </c>
      <c r="T50" s="23">
        <v>1.34</v>
      </c>
      <c r="U50" s="23">
        <v>1.3</v>
      </c>
      <c r="V50" s="23">
        <v>1.3525</v>
      </c>
      <c r="W50" s="23">
        <v>1.3599999999999999</v>
      </c>
      <c r="X50" s="23">
        <v>1.2575000000000001</v>
      </c>
      <c r="Y50" s="23">
        <v>1.3050000000000002</v>
      </c>
      <c r="Z50" s="23">
        <v>1.5350000000000001</v>
      </c>
      <c r="AA50" s="23">
        <v>1.45</v>
      </c>
      <c r="AB50" s="23">
        <v>1.39</v>
      </c>
      <c r="AC50" s="23">
        <v>1.6579999999999999</v>
      </c>
      <c r="AD50" s="23">
        <v>1.6725000000000001</v>
      </c>
      <c r="AE50" s="23">
        <v>1.6620000000000001</v>
      </c>
      <c r="AF50" s="24">
        <f t="shared" si="8"/>
        <v>1.4402083333333333</v>
      </c>
    </row>
    <row r="51" spans="2:32" ht="9.9499999999999993" customHeight="1">
      <c r="B51" s="32">
        <v>40</v>
      </c>
      <c r="C51" s="33"/>
      <c r="D51" s="33"/>
      <c r="E51" s="33"/>
      <c r="F51" s="33"/>
      <c r="S51" s="22">
        <v>2023</v>
      </c>
      <c r="T51" s="23">
        <v>1.5325</v>
      </c>
      <c r="U51" s="23">
        <v>1.6225000000000001</v>
      </c>
      <c r="V51" s="23">
        <v>1.7119999999999997</v>
      </c>
      <c r="W51" s="23">
        <v>1.6850000000000001</v>
      </c>
      <c r="X51" s="23">
        <v>1.8949999999999998</v>
      </c>
      <c r="Y51" s="23">
        <v>1.8060000000000003</v>
      </c>
      <c r="Z51" s="23">
        <v>1.5750000000000002</v>
      </c>
      <c r="AA51" s="23">
        <v>1.9140000000000001</v>
      </c>
      <c r="AB51" s="23">
        <v>2.0149999999999997</v>
      </c>
      <c r="AC51" s="23">
        <v>1.79</v>
      </c>
      <c r="AD51" s="23">
        <v>1.8539999999999999</v>
      </c>
      <c r="AE51" s="23">
        <v>1.85</v>
      </c>
      <c r="AF51" s="24">
        <f t="shared" si="8"/>
        <v>1.7709166666666665</v>
      </c>
    </row>
    <row r="52" spans="2:32" ht="9.9499999999999993" customHeight="1">
      <c r="B52" s="30">
        <v>41</v>
      </c>
      <c r="C52" s="31"/>
      <c r="D52" s="31"/>
      <c r="E52" s="31"/>
      <c r="F52" s="31"/>
      <c r="S52" s="22">
        <v>2024</v>
      </c>
      <c r="T52" s="23">
        <v>1.6375000000000002</v>
      </c>
      <c r="U52" s="23">
        <v>1.5719999999999998</v>
      </c>
      <c r="V52" s="23">
        <v>1.6050000000000002</v>
      </c>
      <c r="W52" s="23">
        <v>1.665</v>
      </c>
      <c r="X52" s="23">
        <v>1.7260000000000002</v>
      </c>
      <c r="Y52" s="23">
        <v>1.85</v>
      </c>
      <c r="Z52" s="23">
        <v>1.9224999999999999</v>
      </c>
      <c r="AA52" s="23">
        <v>1.9060000000000001</v>
      </c>
      <c r="AB52" s="23">
        <v>1.915</v>
      </c>
      <c r="AC52" s="23">
        <v>2.1440000000000001</v>
      </c>
      <c r="AD52" s="23">
        <v>2.0575000000000001</v>
      </c>
      <c r="AE52" s="23">
        <v>1.8925000000000001</v>
      </c>
      <c r="AF52" s="24">
        <f t="shared" si="8"/>
        <v>1.8244166666666668</v>
      </c>
    </row>
    <row r="53" spans="2:32" ht="9.9499999999999993" customHeight="1">
      <c r="B53" s="32">
        <v>42</v>
      </c>
      <c r="C53" s="33"/>
      <c r="D53" s="33"/>
      <c r="E53" s="33"/>
      <c r="F53" s="33"/>
      <c r="S53" s="22">
        <v>2025</v>
      </c>
      <c r="T53" s="23">
        <v>1.7399999999999998</v>
      </c>
      <c r="U53" s="23">
        <v>2.2149999999999999</v>
      </c>
      <c r="V53" s="23">
        <v>2.0425</v>
      </c>
      <c r="W53" s="23">
        <v>2.0375000000000001</v>
      </c>
      <c r="X53" s="23">
        <v>2.004</v>
      </c>
      <c r="Y53" s="23">
        <v>2.0250000000000004</v>
      </c>
      <c r="Z53" s="23">
        <v>1.7739999999999998</v>
      </c>
      <c r="AA53" s="23">
        <v>1.7575000000000001</v>
      </c>
      <c r="AB53" s="23">
        <v>2.3249999999999997</v>
      </c>
      <c r="AC53" s="23">
        <v>2.0139999999999998</v>
      </c>
      <c r="AD53" s="23">
        <v>1.9300000000000002</v>
      </c>
      <c r="AE53" s="23">
        <v>1.9266666666666667</v>
      </c>
      <c r="AF53" s="24">
        <f t="shared" si="8"/>
        <v>1.9825972222222221</v>
      </c>
    </row>
    <row r="54" spans="2:32" ht="9.9499999999999993" customHeight="1">
      <c r="B54" s="30">
        <v>43</v>
      </c>
      <c r="C54" s="31"/>
      <c r="D54" s="31"/>
      <c r="E54" s="31"/>
      <c r="F54" s="31"/>
      <c r="S54" s="22" t="s">
        <v>25</v>
      </c>
      <c r="T54" s="23">
        <f>MAX(T48:T53)</f>
        <v>1.7399999999999998</v>
      </c>
      <c r="U54" s="23">
        <f t="shared" ref="U54:AE54" si="9">MAX(U48:U53)</f>
        <v>2.2149999999999999</v>
      </c>
      <c r="V54" s="23">
        <f t="shared" si="9"/>
        <v>2.0425</v>
      </c>
      <c r="W54" s="23">
        <f t="shared" si="9"/>
        <v>2.0375000000000001</v>
      </c>
      <c r="X54" s="23">
        <f t="shared" si="9"/>
        <v>2.004</v>
      </c>
      <c r="Y54" s="23">
        <f t="shared" si="9"/>
        <v>2.0250000000000004</v>
      </c>
      <c r="Z54" s="23">
        <f t="shared" si="9"/>
        <v>1.9224999999999999</v>
      </c>
      <c r="AA54" s="23">
        <f t="shared" si="9"/>
        <v>1.9140000000000001</v>
      </c>
      <c r="AB54" s="23">
        <f t="shared" si="9"/>
        <v>2.3249999999999997</v>
      </c>
      <c r="AC54" s="23">
        <f t="shared" si="9"/>
        <v>2.1440000000000001</v>
      </c>
      <c r="AD54" s="23">
        <f t="shared" si="9"/>
        <v>2.0575000000000001</v>
      </c>
      <c r="AE54" s="23">
        <f t="shared" si="9"/>
        <v>1.9266666666666667</v>
      </c>
      <c r="AF54" s="24">
        <f t="shared" si="8"/>
        <v>2.0294722222222226</v>
      </c>
    </row>
    <row r="55" spans="2:32" ht="9.9499999999999993" customHeight="1">
      <c r="B55" s="32">
        <v>44</v>
      </c>
      <c r="C55" s="33"/>
      <c r="D55" s="33"/>
      <c r="E55" s="33"/>
      <c r="F55" s="33"/>
      <c r="S55" s="22" t="s">
        <v>26</v>
      </c>
      <c r="T55" s="23">
        <f>MIN(T48:T53)</f>
        <v>1.252</v>
      </c>
      <c r="U55" s="23">
        <f t="shared" ref="U55:AE55" si="10">MIN(U48:U53)</f>
        <v>1.1624999999999999</v>
      </c>
      <c r="V55" s="23">
        <f t="shared" si="10"/>
        <v>1.1400000000000001</v>
      </c>
      <c r="W55" s="23">
        <f t="shared" si="10"/>
        <v>1.1600000000000001</v>
      </c>
      <c r="X55" s="23">
        <f t="shared" si="10"/>
        <v>1.2575000000000001</v>
      </c>
      <c r="Y55" s="23">
        <f t="shared" si="10"/>
        <v>1.3050000000000002</v>
      </c>
      <c r="Z55" s="23">
        <f t="shared" si="10"/>
        <v>1.3025000000000002</v>
      </c>
      <c r="AA55" s="23">
        <f t="shared" si="10"/>
        <v>1.37</v>
      </c>
      <c r="AB55" s="23">
        <f t="shared" si="10"/>
        <v>1.25</v>
      </c>
      <c r="AC55" s="23">
        <f t="shared" si="10"/>
        <v>1.2875000000000001</v>
      </c>
      <c r="AD55" s="23">
        <f t="shared" si="10"/>
        <v>1.2825000000000002</v>
      </c>
      <c r="AE55" s="23">
        <f t="shared" si="10"/>
        <v>1.25</v>
      </c>
      <c r="AF55" s="24">
        <f t="shared" si="8"/>
        <v>1.251625</v>
      </c>
    </row>
    <row r="56" spans="2:32" ht="9.9499999999999993" customHeight="1">
      <c r="B56" s="30">
        <v>45</v>
      </c>
      <c r="C56" s="31"/>
      <c r="D56" s="31"/>
      <c r="E56" s="31"/>
      <c r="F56" s="31"/>
      <c r="S56" s="22" t="s">
        <v>27</v>
      </c>
      <c r="T56" s="23">
        <f>AVERAGE(T48:T53)</f>
        <v>1.4653333333333334</v>
      </c>
      <c r="U56" s="23">
        <f t="shared" ref="U56:AE56" si="11">AVERAGE(U48:U53)</f>
        <v>1.5236666666666665</v>
      </c>
      <c r="V56" s="23">
        <f t="shared" si="11"/>
        <v>1.5303333333333333</v>
      </c>
      <c r="W56" s="23">
        <f t="shared" si="11"/>
        <v>1.5362500000000001</v>
      </c>
      <c r="X56" s="23">
        <f t="shared" si="11"/>
        <v>1.5812499999999998</v>
      </c>
      <c r="Y56" s="23">
        <f t="shared" si="11"/>
        <v>1.6172500000000001</v>
      </c>
      <c r="Z56" s="23">
        <f t="shared" si="11"/>
        <v>1.5741666666666667</v>
      </c>
      <c r="AA56" s="23">
        <f t="shared" si="11"/>
        <v>1.6279166666666669</v>
      </c>
      <c r="AB56" s="23">
        <f t="shared" si="11"/>
        <v>1.729583333333333</v>
      </c>
      <c r="AC56" s="23">
        <f t="shared" si="11"/>
        <v>1.7289166666666667</v>
      </c>
      <c r="AD56" s="23">
        <f t="shared" si="11"/>
        <v>1.6881666666666668</v>
      </c>
      <c r="AE56" s="23">
        <f t="shared" si="11"/>
        <v>1.665861111111111</v>
      </c>
      <c r="AF56" s="24">
        <f t="shared" si="8"/>
        <v>1.6057245370370368</v>
      </c>
    </row>
    <row r="57" spans="2:32" ht="9.9499999999999993" customHeight="1">
      <c r="B57" s="32">
        <v>46</v>
      </c>
      <c r="C57" s="33"/>
      <c r="D57" s="33"/>
      <c r="E57" s="33"/>
      <c r="F57" s="33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/>
      <c r="D58" s="31"/>
      <c r="E58" s="31"/>
      <c r="F58" s="31"/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/>
      <c r="D59" s="33"/>
      <c r="E59" s="33"/>
      <c r="F59" s="33"/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/>
      <c r="D60" s="31"/>
      <c r="E60" s="31"/>
      <c r="F60" s="31"/>
      <c r="S60" s="22" t="s">
        <v>28</v>
      </c>
      <c r="T60" s="23">
        <f>T54</f>
        <v>1.7399999999999998</v>
      </c>
      <c r="U60" s="23">
        <f t="shared" ref="T60:AE62" si="12">U54</f>
        <v>2.2149999999999999</v>
      </c>
      <c r="V60" s="23">
        <f t="shared" si="12"/>
        <v>2.0425</v>
      </c>
      <c r="W60" s="23">
        <f t="shared" si="12"/>
        <v>2.0375000000000001</v>
      </c>
      <c r="X60" s="23">
        <f t="shared" si="12"/>
        <v>2.004</v>
      </c>
      <c r="Y60" s="23">
        <f t="shared" si="12"/>
        <v>2.0250000000000004</v>
      </c>
      <c r="Z60" s="23">
        <f t="shared" si="12"/>
        <v>1.9224999999999999</v>
      </c>
      <c r="AA60" s="23">
        <f t="shared" si="12"/>
        <v>1.9140000000000001</v>
      </c>
      <c r="AB60" s="23">
        <f t="shared" si="12"/>
        <v>2.3249999999999997</v>
      </c>
      <c r="AC60" s="23">
        <f t="shared" si="12"/>
        <v>2.1440000000000001</v>
      </c>
      <c r="AD60" s="23">
        <f t="shared" si="12"/>
        <v>2.0575000000000001</v>
      </c>
      <c r="AE60" s="23">
        <f t="shared" si="12"/>
        <v>1.9266666666666667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12"/>
        <v>1.252</v>
      </c>
      <c r="U61" s="23">
        <f t="shared" si="12"/>
        <v>1.1624999999999999</v>
      </c>
      <c r="V61" s="23">
        <f t="shared" si="12"/>
        <v>1.1400000000000001</v>
      </c>
      <c r="W61" s="23">
        <f t="shared" si="12"/>
        <v>1.1600000000000001</v>
      </c>
      <c r="X61" s="23">
        <f t="shared" si="12"/>
        <v>1.2575000000000001</v>
      </c>
      <c r="Y61" s="23">
        <f t="shared" si="12"/>
        <v>1.3050000000000002</v>
      </c>
      <c r="Z61" s="23">
        <f t="shared" si="12"/>
        <v>1.3025000000000002</v>
      </c>
      <c r="AA61" s="23">
        <f t="shared" si="12"/>
        <v>1.37</v>
      </c>
      <c r="AB61" s="23">
        <f t="shared" si="12"/>
        <v>1.25</v>
      </c>
      <c r="AC61" s="23">
        <f t="shared" si="12"/>
        <v>1.2875000000000001</v>
      </c>
      <c r="AD61" s="23">
        <f t="shared" si="12"/>
        <v>1.2825000000000002</v>
      </c>
      <c r="AE61" s="23">
        <f t="shared" si="12"/>
        <v>1.25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2020 - 2025</v>
      </c>
      <c r="T62" s="26">
        <f t="shared" si="12"/>
        <v>1.4653333333333334</v>
      </c>
      <c r="U62" s="26">
        <f t="shared" si="12"/>
        <v>1.5236666666666665</v>
      </c>
      <c r="V62" s="26">
        <f t="shared" si="12"/>
        <v>1.5303333333333333</v>
      </c>
      <c r="W62" s="26">
        <f t="shared" si="12"/>
        <v>1.5362500000000001</v>
      </c>
      <c r="X62" s="26">
        <f t="shared" si="12"/>
        <v>1.5812499999999998</v>
      </c>
      <c r="Y62" s="26">
        <f t="shared" si="12"/>
        <v>1.6172500000000001</v>
      </c>
      <c r="Z62" s="26">
        <f t="shared" si="12"/>
        <v>1.5741666666666667</v>
      </c>
      <c r="AA62" s="26">
        <f t="shared" si="12"/>
        <v>1.6279166666666669</v>
      </c>
      <c r="AB62" s="26">
        <f t="shared" si="12"/>
        <v>1.729583333333333</v>
      </c>
      <c r="AC62" s="26">
        <f t="shared" si="12"/>
        <v>1.7289166666666667</v>
      </c>
      <c r="AD62" s="26">
        <f t="shared" si="12"/>
        <v>1.6881666666666668</v>
      </c>
      <c r="AE62" s="26">
        <f t="shared" si="12"/>
        <v>1.665861111111111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2026</v>
      </c>
      <c r="T63" s="27">
        <f>AVERAGE(F12:F16)</f>
        <v>1.9100000000000001</v>
      </c>
      <c r="U63" s="27">
        <f>AVERAGE(F17:F20)</f>
        <v>1.95</v>
      </c>
      <c r="V63" s="27">
        <f>AVERAGE(F21:F24)</f>
        <v>2.0299999999999998</v>
      </c>
      <c r="W63" s="27"/>
      <c r="X63" s="27"/>
      <c r="Y63" s="27"/>
      <c r="Z63" s="27"/>
      <c r="AA63" s="27"/>
      <c r="AB63" s="27"/>
      <c r="AC63" s="27"/>
      <c r="AD63" s="27"/>
      <c r="AE63" s="27"/>
      <c r="AF63" s="20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0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 t="s">
        <v>23</v>
      </c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3">(D12-C12)/C12</f>
        <v>0.77935943060498214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3"/>
        <v>0.92763938315539751</v>
      </c>
      <c r="S73" s="28"/>
    </row>
    <row r="74" spans="2:31">
      <c r="B74"/>
      <c r="C74"/>
      <c r="D74"/>
      <c r="E74"/>
      <c r="F74"/>
      <c r="R74" s="17">
        <f t="shared" si="13"/>
        <v>0.77935943060498214</v>
      </c>
      <c r="S74" s="28"/>
    </row>
    <row r="75" spans="2:31">
      <c r="R75" s="17">
        <f t="shared" si="13"/>
        <v>0.77935943060498214</v>
      </c>
      <c r="S75" s="28"/>
    </row>
    <row r="76" spans="2:31">
      <c r="R76" s="17">
        <f t="shared" si="13"/>
        <v>0.77935943060498214</v>
      </c>
    </row>
    <row r="77" spans="2:31">
      <c r="R77" s="17">
        <f t="shared" si="13"/>
        <v>0.77935943060498214</v>
      </c>
    </row>
    <row r="78" spans="2:31">
      <c r="R78" s="17">
        <f t="shared" si="13"/>
        <v>0.77935943060498214</v>
      </c>
    </row>
    <row r="79" spans="2:31">
      <c r="R79" s="17">
        <f t="shared" si="13"/>
        <v>0.77935943060498214</v>
      </c>
    </row>
    <row r="80" spans="2:31">
      <c r="R80" s="17">
        <f t="shared" si="13"/>
        <v>0.77935943060498214</v>
      </c>
    </row>
    <row r="81" spans="18:18">
      <c r="R81" s="17">
        <f t="shared" si="13"/>
        <v>0.77935943060498214</v>
      </c>
    </row>
    <row r="82" spans="18:18">
      <c r="R82" s="17" t="e">
        <f t="shared" si="13"/>
        <v>#DIV/0!</v>
      </c>
    </row>
    <row r="83" spans="18:18">
      <c r="R83" s="17" t="e">
        <f t="shared" si="13"/>
        <v>#DIV/0!</v>
      </c>
    </row>
    <row r="84" spans="18:18">
      <c r="R84" s="17" t="e">
        <f t="shared" si="13"/>
        <v>#DIV/0!</v>
      </c>
    </row>
    <row r="85" spans="18:18">
      <c r="R85" s="17" t="e">
        <f t="shared" si="13"/>
        <v>#DIV/0!</v>
      </c>
    </row>
    <row r="86" spans="18:18">
      <c r="R86" s="17" t="e">
        <f t="shared" si="13"/>
        <v>#DIV/0!</v>
      </c>
    </row>
    <row r="87" spans="18:18">
      <c r="R87" s="17" t="e">
        <f t="shared" si="13"/>
        <v>#DIV/0!</v>
      </c>
    </row>
    <row r="88" spans="18:18">
      <c r="R88" s="17" t="e">
        <f t="shared" si="13"/>
        <v>#DIV/0!</v>
      </c>
    </row>
    <row r="89" spans="18:18">
      <c r="R89" s="17" t="e">
        <f t="shared" si="13"/>
        <v>#DIV/0!</v>
      </c>
    </row>
    <row r="90" spans="18:18">
      <c r="R90" s="17" t="e">
        <f t="shared" si="13"/>
        <v>#DIV/0!</v>
      </c>
    </row>
    <row r="91" spans="18:18">
      <c r="R91" s="17" t="e">
        <f t="shared" si="13"/>
        <v>#DIV/0!</v>
      </c>
    </row>
    <row r="92" spans="18:18">
      <c r="R92" s="17" t="e">
        <f t="shared" si="13"/>
        <v>#DIV/0!</v>
      </c>
    </row>
    <row r="93" spans="18:18">
      <c r="R93" s="17" t="e">
        <f t="shared" si="13"/>
        <v>#DIV/0!</v>
      </c>
    </row>
    <row r="94" spans="18:18">
      <c r="R94" s="17" t="e">
        <f t="shared" ref="R94:R124" si="14">(D34-C34)/C34</f>
        <v>#DIV/0!</v>
      </c>
    </row>
    <row r="95" spans="18:18">
      <c r="R95" s="17" t="e">
        <f t="shared" si="14"/>
        <v>#DIV/0!</v>
      </c>
    </row>
    <row r="96" spans="18:18">
      <c r="R96" s="17" t="e">
        <f t="shared" si="14"/>
        <v>#DIV/0!</v>
      </c>
    </row>
    <row r="97" spans="18:18">
      <c r="R97" s="17" t="e">
        <f t="shared" si="14"/>
        <v>#DIV/0!</v>
      </c>
    </row>
    <row r="98" spans="18:18">
      <c r="R98" s="17" t="e">
        <f>(D38-C38)/C38</f>
        <v>#DIV/0!</v>
      </c>
    </row>
    <row r="99" spans="18:18">
      <c r="R99" s="17" t="e">
        <f t="shared" si="14"/>
        <v>#DIV/0!</v>
      </c>
    </row>
    <row r="100" spans="18:18">
      <c r="R100" s="17" t="e">
        <f t="shared" si="14"/>
        <v>#DIV/0!</v>
      </c>
    </row>
    <row r="101" spans="18:18">
      <c r="R101" s="17" t="e">
        <f t="shared" si="14"/>
        <v>#DIV/0!</v>
      </c>
    </row>
    <row r="102" spans="18:18">
      <c r="R102" s="17" t="e">
        <f t="shared" si="14"/>
        <v>#DIV/0!</v>
      </c>
    </row>
    <row r="103" spans="18:18">
      <c r="R103" s="17" t="e">
        <f t="shared" si="14"/>
        <v>#DIV/0!</v>
      </c>
    </row>
    <row r="104" spans="18:18">
      <c r="R104" s="17" t="e">
        <f t="shared" si="14"/>
        <v>#DIV/0!</v>
      </c>
    </row>
    <row r="105" spans="18:18">
      <c r="R105" s="17" t="e">
        <f t="shared" si="14"/>
        <v>#DIV/0!</v>
      </c>
    </row>
    <row r="106" spans="18:18">
      <c r="R106" s="17" t="e">
        <f t="shared" si="14"/>
        <v>#DIV/0!</v>
      </c>
    </row>
    <row r="107" spans="18:18">
      <c r="R107" s="17" t="e">
        <f t="shared" si="14"/>
        <v>#DIV/0!</v>
      </c>
    </row>
    <row r="108" spans="18:18">
      <c r="R108" s="17" t="e">
        <f t="shared" si="14"/>
        <v>#DIV/0!</v>
      </c>
    </row>
    <row r="109" spans="18:18">
      <c r="R109" s="17" t="e">
        <f t="shared" si="14"/>
        <v>#DIV/0!</v>
      </c>
    </row>
    <row r="110" spans="18:18">
      <c r="R110" s="17" t="e">
        <f t="shared" si="14"/>
        <v>#DIV/0!</v>
      </c>
    </row>
    <row r="111" spans="18:18">
      <c r="R111" s="17" t="e">
        <f t="shared" si="14"/>
        <v>#DIV/0!</v>
      </c>
    </row>
    <row r="112" spans="18:18">
      <c r="R112" s="17" t="e">
        <f t="shared" si="14"/>
        <v>#DIV/0!</v>
      </c>
    </row>
    <row r="113" spans="18:18">
      <c r="R113" s="17" t="e">
        <f t="shared" si="14"/>
        <v>#DIV/0!</v>
      </c>
    </row>
    <row r="114" spans="18:18">
      <c r="R114" s="17" t="e">
        <f t="shared" si="14"/>
        <v>#DIV/0!</v>
      </c>
    </row>
    <row r="115" spans="18:18">
      <c r="R115" s="17" t="e">
        <f t="shared" si="14"/>
        <v>#DIV/0!</v>
      </c>
    </row>
    <row r="116" spans="18:18">
      <c r="R116" s="17" t="e">
        <f t="shared" si="14"/>
        <v>#DIV/0!</v>
      </c>
    </row>
    <row r="117" spans="18:18">
      <c r="R117" s="17" t="e">
        <f t="shared" si="14"/>
        <v>#DIV/0!</v>
      </c>
    </row>
    <row r="118" spans="18:18">
      <c r="R118" s="17" t="e">
        <f t="shared" si="14"/>
        <v>#DIV/0!</v>
      </c>
    </row>
    <row r="119" spans="18:18">
      <c r="R119" s="17" t="e">
        <f t="shared" si="14"/>
        <v>#DIV/0!</v>
      </c>
    </row>
    <row r="120" spans="18:18">
      <c r="R120" s="17" t="e">
        <f t="shared" si="14"/>
        <v>#DIV/0!</v>
      </c>
    </row>
    <row r="121" spans="18:18">
      <c r="R121" s="17" t="e">
        <f t="shared" si="14"/>
        <v>#DIV/0!</v>
      </c>
    </row>
    <row r="122" spans="18:18">
      <c r="R122" s="17" t="e">
        <f t="shared" si="14"/>
        <v>#DIV/0!</v>
      </c>
    </row>
    <row r="123" spans="18:18">
      <c r="R123" s="17" t="e">
        <f t="shared" si="14"/>
        <v>#DIV/0!</v>
      </c>
    </row>
    <row r="124" spans="18:18">
      <c r="R124" s="17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Repollo</vt:lpstr>
      <vt:lpstr>Repollo!Área_de_impresión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2026-03-11T08:50:54Z</dcterms:modified>
</cp:coreProperties>
</file>