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F57" i="4" l="1"/>
  <c r="E57" i="4"/>
  <c r="D57" i="4"/>
  <c r="F56" i="4" l="1"/>
  <c r="E56" i="4"/>
  <c r="D56" i="4"/>
  <c r="F55" i="4" l="1"/>
  <c r="AF59" i="4" s="1"/>
  <c r="E55" i="4"/>
  <c r="D55" i="4"/>
  <c r="AF38" i="4" s="1"/>
  <c r="F54" i="4" l="1"/>
  <c r="E54" i="4"/>
  <c r="D54" i="4"/>
  <c r="F53" i="4" l="1"/>
  <c r="E53" i="4"/>
  <c r="D53" i="4"/>
  <c r="F52" i="4" l="1"/>
  <c r="E52" i="4"/>
  <c r="D52" i="4"/>
  <c r="F51" i="4" l="1"/>
  <c r="AE59" i="4" s="1"/>
  <c r="E51" i="4"/>
  <c r="D51" i="4"/>
  <c r="AE38" i="4" s="1"/>
  <c r="F50" i="4" l="1"/>
  <c r="E50" i="4"/>
  <c r="D50" i="4"/>
  <c r="F49" i="4" l="1"/>
  <c r="E49" i="4"/>
  <c r="D49" i="4"/>
  <c r="F48" i="4" l="1"/>
  <c r="E48" i="4"/>
  <c r="D48" i="4"/>
  <c r="T99" i="4" s="1"/>
  <c r="F47" i="4" l="1"/>
  <c r="AD59" i="4" s="1"/>
  <c r="E47" i="4"/>
  <c r="D47" i="4"/>
  <c r="AD38" i="4" s="1"/>
  <c r="F29" i="4" l="1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46" i="4"/>
  <c r="E46" i="4"/>
  <c r="F45" i="4"/>
  <c r="E45" i="4"/>
  <c r="F44" i="4"/>
  <c r="E44" i="4"/>
  <c r="F43" i="4"/>
  <c r="E43" i="4"/>
  <c r="F42" i="4"/>
  <c r="E42" i="4"/>
  <c r="AC59" i="4" l="1"/>
  <c r="D46" i="4"/>
  <c r="D45" i="4" l="1"/>
  <c r="D44" i="4" l="1"/>
  <c r="D43" i="4" l="1"/>
  <c r="D42" i="4" l="1"/>
  <c r="T93" i="4" l="1"/>
  <c r="AC38" i="4"/>
  <c r="D29" i="4"/>
  <c r="D28" i="4" l="1"/>
  <c r="D27" i="4" l="1"/>
  <c r="D26" i="4" l="1"/>
  <c r="Y59" i="4" l="1"/>
  <c r="D25" i="4"/>
  <c r="Y38" i="4" s="1"/>
  <c r="D24" i="4" l="1"/>
  <c r="D23" i="4" l="1"/>
  <c r="D22" i="4" l="1"/>
  <c r="X59" i="4" l="1"/>
  <c r="D21" i="4"/>
  <c r="X38" i="4" s="1"/>
  <c r="D20" i="4" l="1"/>
  <c r="W59" i="4" l="1"/>
  <c r="D19" i="4"/>
  <c r="W38" i="4" s="1"/>
  <c r="D15" i="4" l="1"/>
  <c r="D14" i="4" l="1"/>
  <c r="D13" i="4" l="1"/>
  <c r="V59" i="4" l="1"/>
  <c r="D12" i="4"/>
  <c r="V38" i="4" s="1"/>
  <c r="D11" i="4" l="1"/>
  <c r="D10" i="4" l="1"/>
  <c r="D9" i="4" l="1"/>
  <c r="D8" i="4" l="1"/>
  <c r="T67" i="4" s="1"/>
  <c r="U59" i="4" l="1"/>
  <c r="T109" i="4" l="1"/>
  <c r="T110" i="4"/>
  <c r="T111" i="4"/>
  <c r="T112" i="4"/>
  <c r="T113" i="4"/>
  <c r="T106" i="4" l="1"/>
  <c r="T107" i="4"/>
  <c r="T108" i="4"/>
  <c r="T105" i="4"/>
  <c r="T103" i="4" l="1"/>
  <c r="T104" i="4"/>
  <c r="T101" i="4" l="1"/>
  <c r="T102" i="4"/>
  <c r="T100" i="4" l="1"/>
  <c r="T97" i="4" l="1"/>
  <c r="T98" i="4"/>
  <c r="T94" i="4" l="1"/>
  <c r="T95" i="4"/>
  <c r="T96" i="4"/>
  <c r="T89" i="4" l="1"/>
  <c r="T90" i="4"/>
  <c r="T91" i="4"/>
  <c r="T92" i="4"/>
  <c r="T86" i="4" l="1"/>
  <c r="T87" i="4"/>
  <c r="T88" i="4"/>
  <c r="T82" i="4" l="1"/>
  <c r="T83" i="4"/>
  <c r="T84" i="4"/>
  <c r="T85" i="4"/>
  <c r="T81" i="4" l="1"/>
  <c r="T79" i="4" l="1"/>
  <c r="T80" i="4"/>
  <c r="T78" i="4"/>
  <c r="T74" i="4" l="1"/>
  <c r="T73" i="4" l="1"/>
  <c r="T72" i="4" l="1"/>
  <c r="T71" i="4" l="1"/>
  <c r="T70" i="4"/>
  <c r="T69" i="4" l="1"/>
  <c r="T68" i="4" l="1"/>
  <c r="T58" i="4" l="1"/>
  <c r="T37" i="4"/>
  <c r="U38" i="4" l="1"/>
  <c r="AF52" i="4"/>
  <c r="AE52" i="4"/>
  <c r="AD52" i="4"/>
  <c r="AC52" i="4"/>
  <c r="AB52" i="4"/>
  <c r="AA52" i="4"/>
  <c r="Z52" i="4"/>
  <c r="Y52" i="4"/>
  <c r="X52" i="4"/>
  <c r="W52" i="4"/>
  <c r="V52" i="4"/>
  <c r="AF51" i="4"/>
  <c r="AE51" i="4"/>
  <c r="AD51" i="4"/>
  <c r="AC51" i="4"/>
  <c r="AB51" i="4"/>
  <c r="AA51" i="4"/>
  <c r="Z51" i="4"/>
  <c r="Y51" i="4"/>
  <c r="X51" i="4"/>
  <c r="W51" i="4"/>
  <c r="V51" i="4"/>
  <c r="AF50" i="4"/>
  <c r="AE50" i="4"/>
  <c r="AD50" i="4"/>
  <c r="AC50" i="4"/>
  <c r="AB50" i="4"/>
  <c r="AA50" i="4"/>
  <c r="Z50" i="4"/>
  <c r="Y50" i="4"/>
  <c r="X50" i="4"/>
  <c r="W50" i="4"/>
  <c r="V50" i="4"/>
  <c r="U52" i="4"/>
  <c r="U51" i="4"/>
  <c r="U50" i="4"/>
  <c r="AF31" i="4"/>
  <c r="AE31" i="4"/>
  <c r="AD31" i="4"/>
  <c r="AC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AF58" i="4" l="1"/>
  <c r="AE58" i="4"/>
  <c r="AD58" i="4"/>
  <c r="AC58" i="4"/>
  <c r="AB58" i="4"/>
  <c r="AA58" i="4"/>
  <c r="Z58" i="4"/>
  <c r="Y58" i="4"/>
  <c r="X58" i="4"/>
  <c r="W58" i="4"/>
  <c r="V58" i="4"/>
  <c r="AF57" i="4"/>
  <c r="AE57" i="4"/>
  <c r="AD57" i="4"/>
  <c r="AC57" i="4"/>
  <c r="AB57" i="4"/>
  <c r="AA57" i="4"/>
  <c r="Z57" i="4"/>
  <c r="Y57" i="4"/>
  <c r="X57" i="4"/>
  <c r="W57" i="4"/>
  <c r="V57" i="4"/>
  <c r="AF56" i="4"/>
  <c r="AE56" i="4"/>
  <c r="AD56" i="4"/>
  <c r="AC56" i="4"/>
  <c r="AB56" i="4"/>
  <c r="AA56" i="4"/>
  <c r="Z56" i="4"/>
  <c r="Y56" i="4"/>
  <c r="X56" i="4"/>
  <c r="W56" i="4"/>
  <c r="V56" i="4"/>
  <c r="AG49" i="4"/>
  <c r="AG48" i="4"/>
  <c r="AG47" i="4"/>
  <c r="AG46" i="4"/>
  <c r="AG45" i="4"/>
  <c r="AG44" i="4"/>
  <c r="AF37" i="4"/>
  <c r="AE37" i="4"/>
  <c r="AD37" i="4"/>
  <c r="AC37" i="4"/>
  <c r="Z37" i="4"/>
  <c r="Y37" i="4"/>
  <c r="X37" i="4"/>
  <c r="W37" i="4"/>
  <c r="V37" i="4"/>
  <c r="U37" i="4"/>
  <c r="AF36" i="4"/>
  <c r="AE36" i="4"/>
  <c r="AD36" i="4"/>
  <c r="AC36" i="4"/>
  <c r="Z36" i="4"/>
  <c r="Y36" i="4"/>
  <c r="X36" i="4"/>
  <c r="W36" i="4"/>
  <c r="V36" i="4"/>
  <c r="U36" i="4"/>
  <c r="AF35" i="4"/>
  <c r="AE35" i="4"/>
  <c r="AD35" i="4"/>
  <c r="AC35" i="4"/>
  <c r="Z35" i="4"/>
  <c r="Y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<sst xmlns="http://schemas.openxmlformats.org/spreadsheetml/2006/main" count="75" uniqueCount="33">
  <si>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</si>
  <si>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</si>
  <si>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</si>
  <si>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</si>
  <si>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</si>
  <si>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</si>
  <si>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</si>
  <si>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</si>
  <si>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</si>
  <si>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</si>
  <si>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</si>
  <si>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</si>
  <si>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</si>
  <si>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</si>
  <si>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</si>
  <si>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</si>
  <si>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</si>
  <si>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</si>
  <si>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Precio Salida Almacén en origen</t>
  </si>
  <si>
    <t>Precio Pagado Ganadero/ Industria</t>
  </si>
  <si>
    <t>CEREALES. Triticale</t>
  </si>
  <si>
    <t>Triticale. Precios Percibidos Agricultor. €/100 KG</t>
  </si>
  <si>
    <t>Triticale. Precios Pagados Ganadero / Industria. Incluyen portes €/100 KG</t>
  </si>
  <si>
    <t>Promedio 2016 - 2021</t>
  </si>
  <si>
    <t>Rango de precios 2016 - 2021</t>
  </si>
  <si>
    <t>Máximo mensual entre 2016 y 2021</t>
  </si>
  <si>
    <t>Mínimo mensual entre 2016 y 2021</t>
  </si>
  <si>
    <t>Año 2022</t>
  </si>
  <si>
    <t xml:space="preserve"> </t>
  </si>
  <si>
    <t>FIN DE CAMPAÑA 2021</t>
  </si>
  <si>
    <t>INICIO DE CAMPAÑA 2022</t>
  </si>
  <si>
    <t>El coste medio de producción de Triticale en La Rioja en el año 2022 se ha calculado en 27,67 €/100 kg para un rendimiento medio de 4.179 kg/ha.</t>
  </si>
  <si>
    <t>Durante esta semana el precio percibido por el agricultor, se ha encontrado en un 8% por encima de los costes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</si>
</sst>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7" xfId="0" applyFont="1" applyBorder="1"/>
    <xf numFmtId="0" fontId="13" fillId="0" borderId="7" xfId="0" applyFont="1" applyBorder="1" applyAlignment="1">
      <alignment horizontal="left" indent="1"/>
    </xf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Triticale!$U$35:$AF$35</c:f>
              <c:numCache>
                <c:formatCode>0.00</c:formatCode>
                <c:ptCount val="12"/>
                <c:pt idx="0">
                  <c:v>18.105</c:v>
                </c:pt>
                <c:pt idx="1">
                  <c:v>18.705000000000002</c:v>
                </c:pt>
                <c:pt idx="2">
                  <c:v>19.005000000000003</c:v>
                </c:pt>
                <c:pt idx="3">
                  <c:v>19.596000000000004</c:v>
                </c:pt>
                <c:pt idx="4">
                  <c:v>19.899999999999999</c:v>
                </c:pt>
                <c:pt idx="5">
                  <c:v>19.675000000000001</c:v>
                </c:pt>
                <c:pt idx="8">
                  <c:v>21.94</c:v>
                </c:pt>
                <c:pt idx="9">
                  <c:v>23.44</c:v>
                </c:pt>
                <c:pt idx="10">
                  <c:v>27.114999999999995</c:v>
                </c:pt>
                <c:pt idx="11">
                  <c:v>27.369999999999997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Triticale!$U$36:$AF$36</c:f>
              <c:numCache>
                <c:formatCode>0.00</c:formatCode>
                <c:ptCount val="12"/>
                <c:pt idx="0">
                  <c:v>14.725</c:v>
                </c:pt>
                <c:pt idx="1">
                  <c:v>14.725</c:v>
                </c:pt>
                <c:pt idx="2">
                  <c:v>14.725</c:v>
                </c:pt>
                <c:pt idx="3">
                  <c:v>14.725</c:v>
                </c:pt>
                <c:pt idx="4">
                  <c:v>14.875</c:v>
                </c:pt>
                <c:pt idx="5">
                  <c:v>15.1</c:v>
                </c:pt>
                <c:pt idx="8">
                  <c:v>14.574999999999999</c:v>
                </c:pt>
                <c:pt idx="9">
                  <c:v>14.574999999999999</c:v>
                </c:pt>
                <c:pt idx="10">
                  <c:v>14.620000000000001</c:v>
                </c:pt>
                <c:pt idx="11">
                  <c:v>14.725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04064"/>
        <c:axId val="98105984"/>
      </c:areaChart>
      <c:lineChart>
        <c:grouping val="standard"/>
        <c:varyColors val="0"/>
        <c:ser>
          <c:idx val="2"/>
          <c:order val="2"/>
          <c:tx>
            <c:strRef>
              <c:f>Triticale!$T$37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Triticale!$U$37:$AF$37</c:f>
              <c:numCache>
                <c:formatCode>0.00</c:formatCode>
                <c:ptCount val="12"/>
                <c:pt idx="0">
                  <c:v>17.146666666666665</c:v>
                </c:pt>
                <c:pt idx="1">
                  <c:v>17.247708333333332</c:v>
                </c:pt>
                <c:pt idx="2">
                  <c:v>17.073802083333334</c:v>
                </c:pt>
                <c:pt idx="3">
                  <c:v>17.202249999999999</c:v>
                </c:pt>
                <c:pt idx="4">
                  <c:v>17.060624999999998</c:v>
                </c:pt>
                <c:pt idx="5">
                  <c:v>17.765000000000001</c:v>
                </c:pt>
                <c:pt idx="8">
                  <c:v>17.267916666666668</c:v>
                </c:pt>
                <c:pt idx="9">
                  <c:v>17.597916666666666</c:v>
                </c:pt>
                <c:pt idx="10">
                  <c:v>18.392499999999995</c:v>
                </c:pt>
                <c:pt idx="11">
                  <c:v>18.614166666666666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Triticale!$U$38:$AF$38</c:f>
              <c:numCache>
                <c:formatCode>0.00</c:formatCode>
                <c:ptCount val="12"/>
                <c:pt idx="0">
                  <c:v>26.82</c:v>
                </c:pt>
                <c:pt idx="1">
                  <c:v>26.45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78496"/>
        <c:axId val="98380032"/>
      </c:lineChart>
      <c:catAx>
        <c:axId val="981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105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105984"/>
        <c:scaling>
          <c:orientation val="minMax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104064"/>
        <c:crosses val="autoZero"/>
        <c:crossBetween val="midCat"/>
        <c:majorUnit val="1"/>
      </c:valAx>
      <c:catAx>
        <c:axId val="9837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380032"/>
        <c:crosses val="autoZero"/>
        <c:auto val="0"/>
        <c:lblAlgn val="ctr"/>
        <c:lblOffset val="100"/>
        <c:noMultiLvlLbl val="0"/>
      </c:catAx>
      <c:valAx>
        <c:axId val="9838003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837849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Triticale!$U$56:$AF$56</c:f>
              <c:numCache>
                <c:formatCode>0.00</c:formatCode>
                <c:ptCount val="12"/>
                <c:pt idx="0">
                  <c:v>21.275000000000002</c:v>
                </c:pt>
                <c:pt idx="1">
                  <c:v>21</c:v>
                </c:pt>
                <c:pt idx="2">
                  <c:v>20.484999999999999</c:v>
                </c:pt>
                <c:pt idx="3">
                  <c:v>20.545999999999999</c:v>
                </c:pt>
                <c:pt idx="4">
                  <c:v>20.85</c:v>
                </c:pt>
                <c:pt idx="5">
                  <c:v>20.625</c:v>
                </c:pt>
                <c:pt idx="6">
                  <c:v>20.82</c:v>
                </c:pt>
                <c:pt idx="7">
                  <c:v>20.82</c:v>
                </c:pt>
                <c:pt idx="8">
                  <c:v>22.89</c:v>
                </c:pt>
                <c:pt idx="9">
                  <c:v>24.465</c:v>
                </c:pt>
                <c:pt idx="10">
                  <c:v>28.064999999999998</c:v>
                </c:pt>
                <c:pt idx="11">
                  <c:v>28.32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Triticale!$U$57:$AF$57</c:f>
              <c:numCache>
                <c:formatCode>0.00</c:formatCode>
                <c:ptCount val="12"/>
                <c:pt idx="0">
                  <c:v>17.675000000000001</c:v>
                </c:pt>
                <c:pt idx="1">
                  <c:v>17.675000000000001</c:v>
                </c:pt>
                <c:pt idx="2">
                  <c:v>17.135000000000002</c:v>
                </c:pt>
                <c:pt idx="3">
                  <c:v>17.135000000000002</c:v>
                </c:pt>
                <c:pt idx="4">
                  <c:v>17.286249999999999</c:v>
                </c:pt>
                <c:pt idx="5">
                  <c:v>17.899999999999999</c:v>
                </c:pt>
                <c:pt idx="6">
                  <c:v>17.955000000000002</c:v>
                </c:pt>
                <c:pt idx="7">
                  <c:v>16.420000000000002</c:v>
                </c:pt>
                <c:pt idx="8">
                  <c:v>16.355</c:v>
                </c:pt>
                <c:pt idx="9">
                  <c:v>16.355</c:v>
                </c:pt>
                <c:pt idx="10">
                  <c:v>16.405000000000001</c:v>
                </c:pt>
                <c:pt idx="11">
                  <c:v>17.024999999999999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26240"/>
        <c:axId val="98428416"/>
      </c:areaChart>
      <c:lineChart>
        <c:grouping val="standard"/>
        <c:varyColors val="0"/>
        <c:ser>
          <c:idx val="2"/>
          <c:order val="2"/>
          <c:tx>
            <c:strRef>
              <c:f>Triticale!$T$58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Triticale!$U$58:$AF$58</c:f>
              <c:numCache>
                <c:formatCode>0.00</c:formatCode>
                <c:ptCount val="12"/>
                <c:pt idx="0">
                  <c:v>19.197500000000002</c:v>
                </c:pt>
                <c:pt idx="1">
                  <c:v>19.246583333333334</c:v>
                </c:pt>
                <c:pt idx="2">
                  <c:v>19.056562500000002</c:v>
                </c:pt>
                <c:pt idx="3">
                  <c:v>19.27033333333333</c:v>
                </c:pt>
                <c:pt idx="4">
                  <c:v>19.191041666666667</c:v>
                </c:pt>
                <c:pt idx="5">
                  <c:v>19.497</c:v>
                </c:pt>
                <c:pt idx="6">
                  <c:v>19.348750000000003</c:v>
                </c:pt>
                <c:pt idx="7">
                  <c:v>18.6675</c:v>
                </c:pt>
                <c:pt idx="8">
                  <c:v>19.314166666666669</c:v>
                </c:pt>
                <c:pt idx="9">
                  <c:v>19.710666666666668</c:v>
                </c:pt>
                <c:pt idx="10">
                  <c:v>20.456250000000001</c:v>
                </c:pt>
                <c:pt idx="11">
                  <c:v>20.944166666666664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Triticale!$U$59:$AF$59</c:f>
              <c:numCache>
                <c:formatCode>0.00</c:formatCode>
                <c:ptCount val="12"/>
                <c:pt idx="0">
                  <c:v>27.77</c:v>
                </c:pt>
                <c:pt idx="1">
                  <c:v>27.4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30336"/>
        <c:axId val="98444416"/>
      </c:lineChart>
      <c:catAx>
        <c:axId val="984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428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428416"/>
        <c:scaling>
          <c:orientation val="minMax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426240"/>
        <c:crosses val="autoZero"/>
        <c:crossBetween val="midCat"/>
        <c:majorUnit val="1"/>
      </c:valAx>
      <c:catAx>
        <c:axId val="984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444416"/>
        <c:crosses val="autoZero"/>
        <c:auto val="0"/>
        <c:lblAlgn val="ctr"/>
        <c:lblOffset val="100"/>
        <c:noMultiLvlLbl val="0"/>
      </c:catAx>
      <c:valAx>
        <c:axId val="9844441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843033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Triticale!$B$8:$B$60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Triticale!$C$8:$C$60</c:f>
              <c:numCache>
                <c:formatCode>#,##0.00</c:formatCode>
                <c:ptCount val="53"/>
                <c:pt idx="0">
                  <c:v>20.2989</c:v>
                </c:pt>
                <c:pt idx="1">
                  <c:v>20.2989</c:v>
                </c:pt>
                <c:pt idx="2">
                  <c:v>20.2989</c:v>
                </c:pt>
                <c:pt idx="3">
                  <c:v>20.2989</c:v>
                </c:pt>
                <c:pt idx="4">
                  <c:v>20.2989</c:v>
                </c:pt>
                <c:pt idx="5">
                  <c:v>20.2989</c:v>
                </c:pt>
                <c:pt idx="6">
                  <c:v>20.2989</c:v>
                </c:pt>
                <c:pt idx="7">
                  <c:v>20.2989</c:v>
                </c:pt>
                <c:pt idx="8">
                  <c:v>20.2989</c:v>
                </c:pt>
                <c:pt idx="9">
                  <c:v>20.2989</c:v>
                </c:pt>
                <c:pt idx="10">
                  <c:v>20.2989</c:v>
                </c:pt>
                <c:pt idx="11">
                  <c:v>20.2989</c:v>
                </c:pt>
                <c:pt idx="12">
                  <c:v>20.2989</c:v>
                </c:pt>
                <c:pt idx="13">
                  <c:v>20.2989</c:v>
                </c:pt>
                <c:pt idx="14">
                  <c:v>20.2989</c:v>
                </c:pt>
                <c:pt idx="15">
                  <c:v>20.2989</c:v>
                </c:pt>
                <c:pt idx="16">
                  <c:v>20.2989</c:v>
                </c:pt>
                <c:pt idx="17">
                  <c:v>20.2989</c:v>
                </c:pt>
                <c:pt idx="18">
                  <c:v>20.2989</c:v>
                </c:pt>
                <c:pt idx="19">
                  <c:v>20.2989</c:v>
                </c:pt>
                <c:pt idx="20">
                  <c:v>20.2989</c:v>
                </c:pt>
                <c:pt idx="21">
                  <c:v>20.2989</c:v>
                </c:pt>
                <c:pt idx="34">
                  <c:v>27.672799999999999</c:v>
                </c:pt>
                <c:pt idx="35">
                  <c:v>27.672799999999999</c:v>
                </c:pt>
                <c:pt idx="36">
                  <c:v>27.672799999999999</c:v>
                </c:pt>
                <c:pt idx="37">
                  <c:v>27.672799999999999</c:v>
                </c:pt>
                <c:pt idx="38">
                  <c:v>27.672799999999999</c:v>
                </c:pt>
                <c:pt idx="39">
                  <c:v>27.672799999999999</c:v>
                </c:pt>
                <c:pt idx="40">
                  <c:v>27.672799999999999</c:v>
                </c:pt>
                <c:pt idx="41">
                  <c:v>27.672799999999999</c:v>
                </c:pt>
                <c:pt idx="42">
                  <c:v>27.672799999999999</c:v>
                </c:pt>
                <c:pt idx="43">
                  <c:v>27.672799999999999</c:v>
                </c:pt>
                <c:pt idx="44">
                  <c:v>27.672799999999999</c:v>
                </c:pt>
                <c:pt idx="45">
                  <c:v>27.672799999999999</c:v>
                </c:pt>
                <c:pt idx="46">
                  <c:v>27.672799999999999</c:v>
                </c:pt>
                <c:pt idx="47">
                  <c:v>27.672799999999999</c:v>
                </c:pt>
                <c:pt idx="48">
                  <c:v>27.672799999999999</c:v>
                </c:pt>
                <c:pt idx="49">
                  <c:v>27.672799999999999</c:v>
                </c:pt>
                <c:pt idx="50">
                  <c:v>27.672799999999999</c:v>
                </c:pt>
                <c:pt idx="51">
                  <c:v>27.672799999999999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7-4C75-A71A-488E552676BD}"/>
            </c:ext>
          </c:extLst>
        </c:ser>
        <c:ser>
          <c:idx val="1"/>
          <c:order val="1"/>
          <c:tx>
            <c:strRef>
              <c:f>Triticale!$D$6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Triticale!$B$8:$B$60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Triticale!$D$8:$D$60</c:f>
              <c:numCache>
                <c:formatCode>#,##0.00</c:formatCode>
                <c:ptCount val="53"/>
                <c:pt idx="0">
                  <c:v>26.89</c:v>
                </c:pt>
                <c:pt idx="1">
                  <c:v>26.89</c:v>
                </c:pt>
                <c:pt idx="2">
                  <c:v>26.75</c:v>
                </c:pt>
                <c:pt idx="3">
                  <c:v>26.75</c:v>
                </c:pt>
                <c:pt idx="4">
                  <c:v>26.45</c:v>
                </c:pt>
                <c:pt idx="5">
                  <c:v>26.45</c:v>
                </c:pt>
                <c:pt idx="6">
                  <c:v>26.45</c:v>
                </c:pt>
                <c:pt idx="7">
                  <c:v>26.45</c:v>
                </c:pt>
                <c:pt idx="11">
                  <c:v>35.76</c:v>
                </c:pt>
                <c:pt idx="12">
                  <c:v>35.76</c:v>
                </c:pt>
                <c:pt idx="13">
                  <c:v>35.159999999999997</c:v>
                </c:pt>
                <c:pt idx="14">
                  <c:v>35.159999999999997</c:v>
                </c:pt>
                <c:pt idx="15">
                  <c:v>35.159999999999997</c:v>
                </c:pt>
                <c:pt idx="16">
                  <c:v>35.159999999999997</c:v>
                </c:pt>
                <c:pt idx="17">
                  <c:v>35.159999999999997</c:v>
                </c:pt>
                <c:pt idx="18">
                  <c:v>35.159999999999997</c:v>
                </c:pt>
                <c:pt idx="19">
                  <c:v>35.159999999999997</c:v>
                </c:pt>
                <c:pt idx="20">
                  <c:v>35.159999999999997</c:v>
                </c:pt>
                <c:pt idx="21">
                  <c:v>35.159999999999997</c:v>
                </c:pt>
                <c:pt idx="34">
                  <c:v>32.5</c:v>
                </c:pt>
                <c:pt idx="35">
                  <c:v>32.5</c:v>
                </c:pt>
                <c:pt idx="36">
                  <c:v>32.5</c:v>
                </c:pt>
                <c:pt idx="37">
                  <c:v>32.5</c:v>
                </c:pt>
                <c:pt idx="38">
                  <c:v>32.5</c:v>
                </c:pt>
                <c:pt idx="39">
                  <c:v>32.9</c:v>
                </c:pt>
                <c:pt idx="40">
                  <c:v>32.9</c:v>
                </c:pt>
                <c:pt idx="41">
                  <c:v>33.5</c:v>
                </c:pt>
                <c:pt idx="42">
                  <c:v>33.5</c:v>
                </c:pt>
                <c:pt idx="43">
                  <c:v>34.1</c:v>
                </c:pt>
                <c:pt idx="44">
                  <c:v>34.1</c:v>
                </c:pt>
                <c:pt idx="45">
                  <c:v>33.5</c:v>
                </c:pt>
                <c:pt idx="46">
                  <c:v>33.5</c:v>
                </c:pt>
                <c:pt idx="47">
                  <c:v>33.5</c:v>
                </c:pt>
                <c:pt idx="48">
                  <c:v>32.6</c:v>
                </c:pt>
                <c:pt idx="49">
                  <c:v>31.6</c:v>
                </c:pt>
                <c:pt idx="50">
                  <c:v>29.85</c:v>
                </c:pt>
                <c:pt idx="51">
                  <c:v>29.85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7-4C75-A71A-488E552676BD}"/>
            </c:ext>
          </c:extLst>
        </c:ser>
        <c:ser>
          <c:idx val="2"/>
          <c:order val="2"/>
          <c:tx>
            <c:strRef>
              <c:f>Triticale!$F$6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Triticale!$B$8:$B$60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Triticale!$F$8:$F$60</c:f>
              <c:numCache>
                <c:formatCode>#,##0.00</c:formatCode>
                <c:ptCount val="53"/>
                <c:pt idx="0">
                  <c:v>27.84</c:v>
                </c:pt>
                <c:pt idx="1">
                  <c:v>27.84</c:v>
                </c:pt>
                <c:pt idx="2">
                  <c:v>27.7</c:v>
                </c:pt>
                <c:pt idx="3">
                  <c:v>27.7</c:v>
                </c:pt>
                <c:pt idx="4">
                  <c:v>27.4</c:v>
                </c:pt>
                <c:pt idx="5">
                  <c:v>27.4</c:v>
                </c:pt>
                <c:pt idx="6">
                  <c:v>27.4</c:v>
                </c:pt>
                <c:pt idx="7">
                  <c:v>27.4</c:v>
                </c:pt>
                <c:pt idx="11">
                  <c:v>36.71</c:v>
                </c:pt>
                <c:pt idx="12">
                  <c:v>36.71</c:v>
                </c:pt>
                <c:pt idx="13">
                  <c:v>36.11</c:v>
                </c:pt>
                <c:pt idx="14">
                  <c:v>36.11</c:v>
                </c:pt>
                <c:pt idx="15">
                  <c:v>36.11</c:v>
                </c:pt>
                <c:pt idx="16">
                  <c:v>36.11</c:v>
                </c:pt>
                <c:pt idx="17">
                  <c:v>36.11</c:v>
                </c:pt>
                <c:pt idx="18">
                  <c:v>36.11</c:v>
                </c:pt>
                <c:pt idx="19">
                  <c:v>36.11</c:v>
                </c:pt>
                <c:pt idx="20">
                  <c:v>36.11</c:v>
                </c:pt>
                <c:pt idx="21">
                  <c:v>36.11</c:v>
                </c:pt>
                <c:pt idx="34">
                  <c:v>33.450000000000003</c:v>
                </c:pt>
                <c:pt idx="35">
                  <c:v>33.450000000000003</c:v>
                </c:pt>
                <c:pt idx="36">
                  <c:v>33.450000000000003</c:v>
                </c:pt>
                <c:pt idx="37">
                  <c:v>33.450000000000003</c:v>
                </c:pt>
                <c:pt idx="38">
                  <c:v>33.450000000000003</c:v>
                </c:pt>
                <c:pt idx="39">
                  <c:v>33.85</c:v>
                </c:pt>
                <c:pt idx="40">
                  <c:v>33.85</c:v>
                </c:pt>
                <c:pt idx="41">
                  <c:v>34.450000000000003</c:v>
                </c:pt>
                <c:pt idx="42">
                  <c:v>34.450000000000003</c:v>
                </c:pt>
                <c:pt idx="43">
                  <c:v>35.049999999999997</c:v>
                </c:pt>
                <c:pt idx="44">
                  <c:v>35.049999999999997</c:v>
                </c:pt>
                <c:pt idx="45">
                  <c:v>34.450000000000003</c:v>
                </c:pt>
                <c:pt idx="46">
                  <c:v>34.450000000000003</c:v>
                </c:pt>
                <c:pt idx="47">
                  <c:v>34.450000000000003</c:v>
                </c:pt>
                <c:pt idx="48">
                  <c:v>33.549999999999997</c:v>
                </c:pt>
                <c:pt idx="49">
                  <c:v>32.549999999999997</c:v>
                </c:pt>
                <c:pt idx="50">
                  <c:v>31.35</c:v>
                </c:pt>
                <c:pt idx="51">
                  <c:v>31.35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7-4C75-A71A-488E55267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475392"/>
        <c:axId val="98493952"/>
      </c:lineChart>
      <c:catAx>
        <c:axId val="984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8493952"/>
        <c:crosses val="autoZero"/>
        <c:auto val="1"/>
        <c:lblAlgn val="ctr"/>
        <c:lblOffset val="100"/>
        <c:noMultiLvlLbl val="0"/>
      </c:catAx>
      <c:valAx>
        <c:axId val="98493952"/>
        <c:scaling>
          <c:orientation val="minMax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8475392"/>
        <c:crosses val="autoZero"/>
        <c:crossBetween val="between"/>
        <c:majorUnit val="1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212911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018058" cy="1535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12"/>
      <sheetName val="5"/>
    </sheetNames>
    <sheetDataSet>
      <sheetData sheetId="0">
        <row r="16">
          <cell r="D16">
            <v>26.89</v>
          </cell>
          <cell r="F16">
            <v>27.49</v>
          </cell>
          <cell r="G16">
            <v>27.84</v>
          </cell>
        </row>
      </sheetData>
      <sheetData sheetId="1">
        <row r="16">
          <cell r="D16">
            <v>26.89</v>
          </cell>
          <cell r="F16">
            <v>27.49</v>
          </cell>
          <cell r="G16">
            <v>27.84</v>
          </cell>
        </row>
      </sheetData>
      <sheetData sheetId="2">
        <row r="16">
          <cell r="D16">
            <v>26.75</v>
          </cell>
          <cell r="F16">
            <v>27.35</v>
          </cell>
          <cell r="G16">
            <v>27.7</v>
          </cell>
        </row>
      </sheetData>
      <sheetData sheetId="3">
        <row r="16">
          <cell r="D16">
            <v>26.75</v>
          </cell>
          <cell r="F16">
            <v>27.35</v>
          </cell>
          <cell r="G16">
            <v>27.7</v>
          </cell>
        </row>
      </sheetData>
      <sheetData sheetId="4">
        <row r="16">
          <cell r="D16">
            <v>26.45</v>
          </cell>
          <cell r="F16">
            <v>27.05</v>
          </cell>
          <cell r="G16">
            <v>27.4</v>
          </cell>
        </row>
      </sheetData>
      <sheetData sheetId="5">
        <row r="16">
          <cell r="D16">
            <v>26.45</v>
          </cell>
          <cell r="F16">
            <v>27.05</v>
          </cell>
          <cell r="G16">
            <v>27.4</v>
          </cell>
        </row>
      </sheetData>
      <sheetData sheetId="6">
        <row r="16">
          <cell r="D16">
            <v>26.45</v>
          </cell>
          <cell r="F16">
            <v>27.05</v>
          </cell>
          <cell r="G16">
            <v>27.4</v>
          </cell>
        </row>
      </sheetData>
      <sheetData sheetId="7">
        <row r="16">
          <cell r="D16">
            <v>26.45</v>
          </cell>
          <cell r="F16">
            <v>27.05</v>
          </cell>
          <cell r="G16">
            <v>27.4</v>
          </cell>
        </row>
      </sheetData>
      <sheetData sheetId="8"/>
      <sheetData sheetId="9"/>
      <sheetData sheetId="10"/>
      <sheetData sheetId="11">
        <row r="16">
          <cell r="D16">
            <v>35.76</v>
          </cell>
          <cell r="F16">
            <v>36.36</v>
          </cell>
          <cell r="G16">
            <v>36.71</v>
          </cell>
        </row>
      </sheetData>
      <sheetData sheetId="12">
        <row r="16">
          <cell r="D16">
            <v>35.76</v>
          </cell>
          <cell r="F16">
            <v>36.36</v>
          </cell>
          <cell r="G16">
            <v>36.71</v>
          </cell>
        </row>
      </sheetData>
      <sheetData sheetId="13">
        <row r="16">
          <cell r="D16">
            <v>35.159999999999997</v>
          </cell>
          <cell r="F16">
            <v>35.76</v>
          </cell>
          <cell r="G16">
            <v>36.11</v>
          </cell>
        </row>
      </sheetData>
      <sheetData sheetId="14">
        <row r="16">
          <cell r="D16">
            <v>35.159999999999997</v>
          </cell>
          <cell r="F16">
            <v>35.76</v>
          </cell>
          <cell r="G16">
            <v>36.11</v>
          </cell>
        </row>
      </sheetData>
      <sheetData sheetId="15">
        <row r="16">
          <cell r="D16">
            <v>35.159999999999997</v>
          </cell>
          <cell r="F16">
            <v>35.76</v>
          </cell>
          <cell r="G16">
            <v>36.11</v>
          </cell>
        </row>
      </sheetData>
      <sheetData sheetId="16">
        <row r="16">
          <cell r="D16">
            <v>35.159999999999997</v>
          </cell>
          <cell r="F16">
            <v>35.76</v>
          </cell>
          <cell r="G16">
            <v>36.11</v>
          </cell>
        </row>
      </sheetData>
      <sheetData sheetId="17">
        <row r="16">
          <cell r="D16">
            <v>35.159999999999997</v>
          </cell>
          <cell r="F16">
            <v>35.76</v>
          </cell>
          <cell r="G16">
            <v>36.11</v>
          </cell>
        </row>
      </sheetData>
      <sheetData sheetId="18">
        <row r="16">
          <cell r="D16">
            <v>35.159999999999997</v>
          </cell>
          <cell r="F16">
            <v>35.76</v>
          </cell>
          <cell r="G16">
            <v>36.11</v>
          </cell>
        </row>
      </sheetData>
      <sheetData sheetId="19">
        <row r="16">
          <cell r="D16">
            <v>35.159999999999997</v>
          </cell>
          <cell r="F16">
            <v>35.76</v>
          </cell>
          <cell r="G16">
            <v>36.11</v>
          </cell>
        </row>
      </sheetData>
      <sheetData sheetId="20">
        <row r="16">
          <cell r="D16">
            <v>35.159999999999997</v>
          </cell>
          <cell r="F16">
            <v>35.76</v>
          </cell>
          <cell r="G16">
            <v>36.11</v>
          </cell>
        </row>
      </sheetData>
      <sheetData sheetId="21">
        <row r="16">
          <cell r="D16">
            <v>35.159999999999997</v>
          </cell>
          <cell r="F16">
            <v>35.76</v>
          </cell>
          <cell r="G16">
            <v>36.11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6">
          <cell r="D16">
            <v>32.5</v>
          </cell>
          <cell r="F16">
            <v>33.1</v>
          </cell>
          <cell r="G16">
            <v>33.450000000000003</v>
          </cell>
        </row>
      </sheetData>
      <sheetData sheetId="35">
        <row r="16">
          <cell r="D16">
            <v>32.5</v>
          </cell>
          <cell r="F16">
            <v>33.1</v>
          </cell>
          <cell r="G16">
            <v>33.450000000000003</v>
          </cell>
        </row>
      </sheetData>
      <sheetData sheetId="36">
        <row r="16">
          <cell r="D16">
            <v>32.5</v>
          </cell>
          <cell r="F16">
            <v>33.1</v>
          </cell>
          <cell r="G16">
            <v>33.450000000000003</v>
          </cell>
        </row>
      </sheetData>
      <sheetData sheetId="37">
        <row r="16">
          <cell r="D16">
            <v>32.5</v>
          </cell>
          <cell r="F16">
            <v>33.1</v>
          </cell>
          <cell r="G16">
            <v>33.450000000000003</v>
          </cell>
        </row>
      </sheetData>
      <sheetData sheetId="38">
        <row r="16">
          <cell r="D16">
            <v>32.5</v>
          </cell>
          <cell r="F16">
            <v>33.1</v>
          </cell>
          <cell r="G16">
            <v>33.450000000000003</v>
          </cell>
        </row>
      </sheetData>
      <sheetData sheetId="39">
        <row r="16">
          <cell r="D16">
            <v>32.9</v>
          </cell>
          <cell r="F16">
            <v>33.5</v>
          </cell>
          <cell r="G16">
            <v>33.85</v>
          </cell>
        </row>
      </sheetData>
      <sheetData sheetId="40">
        <row r="16">
          <cell r="D16">
            <v>32.9</v>
          </cell>
          <cell r="F16">
            <v>33.5</v>
          </cell>
          <cell r="G16">
            <v>33.85</v>
          </cell>
        </row>
      </sheetData>
      <sheetData sheetId="41">
        <row r="16">
          <cell r="D16">
            <v>33.5</v>
          </cell>
          <cell r="F16">
            <v>34.1</v>
          </cell>
          <cell r="G16">
            <v>34.450000000000003</v>
          </cell>
        </row>
      </sheetData>
      <sheetData sheetId="42">
        <row r="16">
          <cell r="D16">
            <v>33.5</v>
          </cell>
          <cell r="F16">
            <v>34.1</v>
          </cell>
          <cell r="G16">
            <v>34.450000000000003</v>
          </cell>
        </row>
      </sheetData>
      <sheetData sheetId="43">
        <row r="16">
          <cell r="D16">
            <v>34.1</v>
          </cell>
          <cell r="F16">
            <v>34.700000000000003</v>
          </cell>
          <cell r="G16">
            <v>35.049999999999997</v>
          </cell>
        </row>
      </sheetData>
      <sheetData sheetId="44">
        <row r="16">
          <cell r="D16">
            <v>34.1</v>
          </cell>
          <cell r="F16">
            <v>34.700000000000003</v>
          </cell>
          <cell r="G16">
            <v>35.049999999999997</v>
          </cell>
        </row>
      </sheetData>
      <sheetData sheetId="45">
        <row r="16">
          <cell r="D16">
            <v>33.5</v>
          </cell>
          <cell r="F16">
            <v>34.1</v>
          </cell>
          <cell r="G16">
            <v>34.450000000000003</v>
          </cell>
        </row>
      </sheetData>
      <sheetData sheetId="46">
        <row r="16">
          <cell r="D16">
            <v>33.5</v>
          </cell>
          <cell r="F16">
            <v>34.1</v>
          </cell>
          <cell r="G16">
            <v>34.450000000000003</v>
          </cell>
        </row>
      </sheetData>
      <sheetData sheetId="47">
        <row r="16">
          <cell r="D16">
            <v>33.5</v>
          </cell>
          <cell r="F16">
            <v>34.1</v>
          </cell>
          <cell r="G16">
            <v>34.450000000000003</v>
          </cell>
        </row>
      </sheetData>
      <sheetData sheetId="48">
        <row r="16">
          <cell r="D16">
            <v>32.6</v>
          </cell>
          <cell r="F16">
            <v>33.200000000000003</v>
          </cell>
          <cell r="G16">
            <v>33.549999999999997</v>
          </cell>
        </row>
      </sheetData>
      <sheetData sheetId="49">
        <row r="16">
          <cell r="D16">
            <v>31.6</v>
          </cell>
          <cell r="F16">
            <v>32.200000000000003</v>
          </cell>
          <cell r="G16">
            <v>32.549999999999997</v>
          </cell>
        </row>
      </sheetData>
      <sheetData sheetId="50">
        <row r="16">
          <cell r="D16">
            <v>29.85</v>
          </cell>
          <cell r="F16">
            <v>30.45</v>
          </cell>
          <cell r="G16">
            <v>31.35</v>
          </cell>
        </row>
      </sheetData>
      <sheetData sheetId="51">
        <row r="16">
          <cell r="D16">
            <v>29.85</v>
          </cell>
          <cell r="F16">
            <v>30.45</v>
          </cell>
          <cell r="G16">
            <v>31.35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3"/>
  <sheetViews>
    <sheetView tabSelected="1" view="pageBreakPreview" zoomScale="85" zoomScaleNormal="160" zoomScaleSheetLayoutView="85" workbookViewId="0">
      <selection activeCell="B65" sqref="B65"/>
    </sheetView>
  </sheetViews>
  <sheetFormatPr baseColWidth="10" defaultRowHeight="1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5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30"/>
      <c r="N1" s="30"/>
    </row>
    <row r="2" spans="1:33" ht="3" customHeight="1">
      <c r="M2" s="22"/>
      <c r="N2" s="22"/>
    </row>
    <row r="3" spans="1:33" ht="36.75" customHeight="1">
      <c r="A3" s="42" t="s">
        <v>20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34" t="s">
        <v>27</v>
      </c>
      <c r="N3" s="31"/>
    </row>
    <row r="6" spans="1:33" ht="42" customHeight="1">
      <c r="B6" s="43" t="s">
        <v>1</v>
      </c>
      <c r="C6" s="32" t="s">
        <v>2</v>
      </c>
      <c r="D6" s="32" t="s">
        <v>0</v>
      </c>
      <c r="E6" s="32" t="s">
        <v>18</v>
      </c>
      <c r="F6" s="33" t="s">
        <v>19</v>
      </c>
    </row>
    <row r="7" spans="1:33">
      <c r="B7" s="43"/>
      <c r="C7" s="44" t="s">
        <v>17</v>
      </c>
      <c r="D7" s="44"/>
      <c r="E7" s="44"/>
      <c r="F7" s="45"/>
    </row>
    <row r="8" spans="1:33">
      <c r="B8" s="23">
        <v>1</v>
      </c>
      <c r="C8" s="24">
        <v>20.2989</v>
      </c>
      <c r="D8" s="24">
        <f>'[1]01'!$D$16</f>
        <v>26.89</v>
      </c>
      <c r="E8" s="24">
        <f>'[1]01'!$F$16</f>
        <v>27.49</v>
      </c>
      <c r="F8" s="24">
        <f>'[1]01'!$G$16</f>
        <v>27.84</v>
      </c>
    </row>
    <row r="9" spans="1:33">
      <c r="B9" s="25">
        <v>2</v>
      </c>
      <c r="C9" s="26">
        <v>20.2989</v>
      </c>
      <c r="D9" s="26">
        <f>'[1]02'!$D$16</f>
        <v>26.89</v>
      </c>
      <c r="E9" s="26">
        <f>'[1]02'!$F$16</f>
        <v>27.49</v>
      </c>
      <c r="F9" s="26">
        <f>'[1]02'!$G$16</f>
        <v>27.84</v>
      </c>
    </row>
    <row r="10" spans="1:33">
      <c r="B10" s="27">
        <v>3</v>
      </c>
      <c r="C10" s="24">
        <v>20.2989</v>
      </c>
      <c r="D10" s="24">
        <f>'[1]03'!$D$16</f>
        <v>26.75</v>
      </c>
      <c r="E10" s="24">
        <f>'[1]03'!$F$16</f>
        <v>27.35</v>
      </c>
      <c r="F10" s="24">
        <f>'[1]03'!$G$16</f>
        <v>27.7</v>
      </c>
    </row>
    <row r="11" spans="1:33">
      <c r="B11" s="25">
        <v>4</v>
      </c>
      <c r="C11" s="26">
        <v>20.2989</v>
      </c>
      <c r="D11" s="26">
        <f>'[1]04'!$D$16</f>
        <v>26.75</v>
      </c>
      <c r="E11" s="26">
        <f>'[1]04'!$F$16</f>
        <v>27.35</v>
      </c>
      <c r="F11" s="26">
        <f>'[1]04'!$G$16</f>
        <v>27.7</v>
      </c>
    </row>
    <row r="12" spans="1:33">
      <c r="B12" s="27">
        <v>5</v>
      </c>
      <c r="C12" s="24">
        <v>20.2989</v>
      </c>
      <c r="D12" s="24">
        <f>'[1]05'!$D$16</f>
        <v>26.45</v>
      </c>
      <c r="E12" s="24">
        <f>'[1]05'!$F$16</f>
        <v>27.05</v>
      </c>
      <c r="F12" s="24">
        <f>'[1]05'!$G$16</f>
        <v>27.4</v>
      </c>
    </row>
    <row r="13" spans="1:33">
      <c r="B13" s="25">
        <v>6</v>
      </c>
      <c r="C13" s="26">
        <v>20.2989</v>
      </c>
      <c r="D13" s="26">
        <f>'[1]06'!$D$16</f>
        <v>26.45</v>
      </c>
      <c r="E13" s="26">
        <f>'[1]06'!$F$16</f>
        <v>27.05</v>
      </c>
      <c r="F13" s="26">
        <f>'[1]06'!$G$16</f>
        <v>27.4</v>
      </c>
    </row>
    <row r="14" spans="1:33">
      <c r="B14" s="27">
        <v>7</v>
      </c>
      <c r="C14" s="24">
        <v>20.2989</v>
      </c>
      <c r="D14" s="24">
        <f>'[1]07'!$D$16</f>
        <v>26.45</v>
      </c>
      <c r="E14" s="24">
        <f>'[1]07'!$F$16</f>
        <v>27.05</v>
      </c>
      <c r="F14" s="24">
        <f>'[1]07'!$G$16</f>
        <v>27.4</v>
      </c>
    </row>
    <row r="15" spans="1:33">
      <c r="B15" s="25">
        <v>8</v>
      </c>
      <c r="C15" s="26">
        <v>20.2989</v>
      </c>
      <c r="D15" s="26">
        <f>'[1]08'!$D$16</f>
        <v>26.45</v>
      </c>
      <c r="E15" s="26">
        <f>'[1]08'!$F$16</f>
        <v>27.05</v>
      </c>
      <c r="F15" s="26">
        <f>'[1]08'!$G$16</f>
        <v>27.4</v>
      </c>
    </row>
    <row r="16" spans="1:33">
      <c r="B16" s="27">
        <v>9</v>
      </c>
      <c r="C16" s="24">
        <v>20.2989</v>
      </c>
      <c r="D16" s="24"/>
      <c r="E16" s="24"/>
      <c r="F16" s="2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>
      <c r="B17" s="25">
        <v>10</v>
      </c>
      <c r="C17" s="26">
        <v>20.2989</v>
      </c>
      <c r="D17" s="26"/>
      <c r="E17" s="26"/>
      <c r="F17" s="2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>
      <c r="B18" s="27">
        <v>11</v>
      </c>
      <c r="C18" s="24">
        <v>20.2989</v>
      </c>
      <c r="D18" s="24"/>
      <c r="E18" s="24"/>
      <c r="F18" s="24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>
      <c r="B19" s="25">
        <v>12</v>
      </c>
      <c r="C19" s="26">
        <v>20.2989</v>
      </c>
      <c r="D19" s="26">
        <f>'[1]12'!$D$16</f>
        <v>35.76</v>
      </c>
      <c r="E19" s="26">
        <f>'[1]12'!$F$16</f>
        <v>36.36</v>
      </c>
      <c r="F19" s="26">
        <f>'[1]12'!$G$16</f>
        <v>36.71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>
      <c r="B20" s="27">
        <v>13</v>
      </c>
      <c r="C20" s="24">
        <v>20.2989</v>
      </c>
      <c r="D20" s="24">
        <f>'[1]13'!$D$16</f>
        <v>35.76</v>
      </c>
      <c r="E20" s="24">
        <f>'[1]13'!$F$16</f>
        <v>36.36</v>
      </c>
      <c r="F20" s="24">
        <f>'[1]13'!$G$16</f>
        <v>36.71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>
      <c r="B21" s="25">
        <v>14</v>
      </c>
      <c r="C21" s="26">
        <v>20.2989</v>
      </c>
      <c r="D21" s="26">
        <f>'[1]14'!$D$16</f>
        <v>35.159999999999997</v>
      </c>
      <c r="E21" s="26">
        <f>'[1]14'!$F$16</f>
        <v>35.76</v>
      </c>
      <c r="F21" s="26">
        <f>'[1]14'!$G$16</f>
        <v>36.11</v>
      </c>
      <c r="S21" s="2"/>
      <c r="T21" s="3" t="s">
        <v>21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>
      <c r="B22" s="27">
        <v>15</v>
      </c>
      <c r="C22" s="24">
        <v>20.2989</v>
      </c>
      <c r="D22" s="24">
        <f>'[1]15'!$D$16</f>
        <v>35.159999999999997</v>
      </c>
      <c r="E22" s="24">
        <f>'[1]15'!$F$16</f>
        <v>35.76</v>
      </c>
      <c r="F22" s="24">
        <f>'[1]15'!$G$16</f>
        <v>36.11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>
      <c r="B23" s="25">
        <v>16</v>
      </c>
      <c r="C23" s="26">
        <v>20.2989</v>
      </c>
      <c r="D23" s="26">
        <f>'[1]16'!$D$16</f>
        <v>35.159999999999997</v>
      </c>
      <c r="E23" s="26">
        <f>'[1]16'!$F$16</f>
        <v>35.76</v>
      </c>
      <c r="F23" s="26">
        <f>'[1]16'!$G$16</f>
        <v>36.11</v>
      </c>
      <c r="S23" s="2"/>
      <c r="T23" s="5">
        <v>2016</v>
      </c>
      <c r="U23" s="6">
        <v>17.13</v>
      </c>
      <c r="V23" s="6">
        <v>16.862499999999997</v>
      </c>
      <c r="W23" s="6">
        <v>16.38</v>
      </c>
      <c r="X23" s="6">
        <v>16.38</v>
      </c>
      <c r="Y23" s="6">
        <v>16.38</v>
      </c>
      <c r="Z23" s="9"/>
      <c r="AA23" s="6"/>
      <c r="AB23" s="6"/>
      <c r="AC23" s="6">
        <v>14.574999999999999</v>
      </c>
      <c r="AD23" s="6">
        <v>14.574999999999999</v>
      </c>
      <c r="AE23" s="6">
        <v>14.620000000000001</v>
      </c>
      <c r="AF23" s="6">
        <v>14.725</v>
      </c>
      <c r="AG23" s="10">
        <f>AVERAGE(U23:AF23)</f>
        <v>15.736388888888889</v>
      </c>
    </row>
    <row r="24" spans="2:33">
      <c r="B24" s="27">
        <v>17</v>
      </c>
      <c r="C24" s="24">
        <v>20.2989</v>
      </c>
      <c r="D24" s="24">
        <f>'[1]17'!$D$16</f>
        <v>35.159999999999997</v>
      </c>
      <c r="E24" s="24">
        <f>'[1]17'!$F$16</f>
        <v>35.76</v>
      </c>
      <c r="F24" s="24">
        <f>'[1]17'!$G$16</f>
        <v>36.11</v>
      </c>
      <c r="S24" s="2"/>
      <c r="T24" s="5">
        <v>2017</v>
      </c>
      <c r="U24" s="6">
        <v>14.725</v>
      </c>
      <c r="V24" s="6">
        <v>14.725</v>
      </c>
      <c r="W24" s="6">
        <v>14.725</v>
      </c>
      <c r="X24" s="6">
        <v>14.725</v>
      </c>
      <c r="Y24" s="6">
        <v>14.875</v>
      </c>
      <c r="Z24" s="9">
        <v>15.1</v>
      </c>
      <c r="AA24" s="6"/>
      <c r="AB24" s="6"/>
      <c r="AC24" s="6">
        <v>16.78</v>
      </c>
      <c r="AD24" s="6">
        <v>16.78</v>
      </c>
      <c r="AE24" s="6">
        <v>16.829999999999998</v>
      </c>
      <c r="AF24" s="6">
        <v>17.28</v>
      </c>
      <c r="AG24" s="10">
        <f t="shared" ref="AG24:AG31" si="0">AVERAGE(U24:AF24)</f>
        <v>15.654499999999999</v>
      </c>
    </row>
    <row r="25" spans="2:33">
      <c r="B25" s="25">
        <v>18</v>
      </c>
      <c r="C25" s="26">
        <v>20.2989</v>
      </c>
      <c r="D25" s="26">
        <f>'[1]18'!$D$16</f>
        <v>35.159999999999997</v>
      </c>
      <c r="E25" s="26">
        <f>'[1]18'!$F$16</f>
        <v>35.76</v>
      </c>
      <c r="F25" s="26">
        <f>'[1]18'!$G$16</f>
        <v>36.11</v>
      </c>
      <c r="G25" s="1"/>
      <c r="S25" s="2"/>
      <c r="T25" s="5">
        <v>2018</v>
      </c>
      <c r="U25" s="6">
        <v>17.28</v>
      </c>
      <c r="V25" s="6">
        <v>17.204999999999998</v>
      </c>
      <c r="W25" s="6">
        <v>17.204999999999998</v>
      </c>
      <c r="X25" s="6">
        <v>17.204999999999998</v>
      </c>
      <c r="Y25" s="6">
        <v>17.204999999999998</v>
      </c>
      <c r="Z25" s="9">
        <v>17.88</v>
      </c>
      <c r="AA25" s="6"/>
      <c r="AB25" s="6"/>
      <c r="AC25" s="6">
        <v>17.18</v>
      </c>
      <c r="AD25" s="6">
        <v>17.387499999999999</v>
      </c>
      <c r="AE25" s="6">
        <v>17.755000000000003</v>
      </c>
      <c r="AF25" s="6">
        <v>18.005000000000003</v>
      </c>
      <c r="AG25" s="10">
        <f t="shared" si="0"/>
        <v>17.430749999999996</v>
      </c>
    </row>
    <row r="26" spans="2:33">
      <c r="B26" s="27">
        <v>19</v>
      </c>
      <c r="C26" s="24">
        <v>20.2989</v>
      </c>
      <c r="D26" s="24">
        <f>'[1]19'!$D$16</f>
        <v>35.159999999999997</v>
      </c>
      <c r="E26" s="24">
        <f>'[1]19'!$F$16</f>
        <v>35.76</v>
      </c>
      <c r="F26" s="24">
        <f>'[1]19'!$G$16</f>
        <v>36.11</v>
      </c>
      <c r="S26" s="2"/>
      <c r="T26" s="5">
        <v>2019</v>
      </c>
      <c r="U26" s="6">
        <v>18.09</v>
      </c>
      <c r="V26" s="6">
        <v>18.09</v>
      </c>
      <c r="W26" s="6">
        <v>17.760000000000002</v>
      </c>
      <c r="X26" s="6">
        <v>17.7425</v>
      </c>
      <c r="Y26" s="6">
        <v>17.567499999999999</v>
      </c>
      <c r="Z26" s="9">
        <v>18.405000000000001</v>
      </c>
      <c r="AA26" s="6"/>
      <c r="AB26" s="6"/>
      <c r="AC26" s="6">
        <v>17.055</v>
      </c>
      <c r="AD26" s="6">
        <v>17.055</v>
      </c>
      <c r="AE26" s="6">
        <v>17.055</v>
      </c>
      <c r="AF26" s="6">
        <v>17.055</v>
      </c>
      <c r="AG26" s="10">
        <f t="shared" si="0"/>
        <v>17.587500000000002</v>
      </c>
    </row>
    <row r="27" spans="2:33">
      <c r="B27" s="25">
        <v>20</v>
      </c>
      <c r="C27" s="26">
        <v>20.2989</v>
      </c>
      <c r="D27" s="26">
        <f>'[1]20'!$D$16</f>
        <v>35.159999999999997</v>
      </c>
      <c r="E27" s="26">
        <f>'[1]20'!$F$16</f>
        <v>35.76</v>
      </c>
      <c r="F27" s="26">
        <f>'[1]20'!$G$16</f>
        <v>36.11</v>
      </c>
      <c r="S27" s="2"/>
      <c r="T27" s="5">
        <v>2020</v>
      </c>
      <c r="U27" s="6">
        <v>17.55</v>
      </c>
      <c r="V27" s="6">
        <v>17.89875</v>
      </c>
      <c r="W27" s="6">
        <v>17.367812499999999</v>
      </c>
      <c r="X27" s="6">
        <v>17.564999999999998</v>
      </c>
      <c r="Y27" s="6">
        <v>16.436249999999998</v>
      </c>
      <c r="Z27" s="9"/>
      <c r="AA27" s="6"/>
      <c r="AB27" s="6"/>
      <c r="AC27" s="6">
        <v>16.077500000000001</v>
      </c>
      <c r="AD27" s="6">
        <v>16.350000000000001</v>
      </c>
      <c r="AE27" s="6">
        <v>16.979999999999997</v>
      </c>
      <c r="AF27" s="6">
        <v>17.25</v>
      </c>
      <c r="AG27" s="10">
        <f t="shared" si="0"/>
        <v>17.052812500000002</v>
      </c>
    </row>
    <row r="28" spans="2:33">
      <c r="B28" s="27">
        <v>21</v>
      </c>
      <c r="C28" s="24">
        <v>20.2989</v>
      </c>
      <c r="D28" s="24">
        <f>'[1]21'!$D$16</f>
        <v>35.159999999999997</v>
      </c>
      <c r="E28" s="24">
        <f>'[1]21'!$F$16</f>
        <v>35.76</v>
      </c>
      <c r="F28" s="24">
        <f>'[1]21'!$G$16</f>
        <v>36.11</v>
      </c>
      <c r="S28" s="2"/>
      <c r="T28" s="5">
        <v>2021</v>
      </c>
      <c r="U28" s="6">
        <v>18.105</v>
      </c>
      <c r="V28" s="6">
        <v>18.705000000000002</v>
      </c>
      <c r="W28" s="6">
        <v>19.005000000000003</v>
      </c>
      <c r="X28" s="6">
        <v>19.596000000000004</v>
      </c>
      <c r="Y28" s="6">
        <v>19.899999999999999</v>
      </c>
      <c r="Z28" s="9">
        <v>19.675000000000001</v>
      </c>
      <c r="AA28" s="6"/>
      <c r="AB28" s="6"/>
      <c r="AC28" s="6">
        <v>21.94</v>
      </c>
      <c r="AD28" s="6">
        <v>23.44</v>
      </c>
      <c r="AE28" s="6">
        <v>27.114999999999995</v>
      </c>
      <c r="AF28" s="6">
        <v>27.369999999999997</v>
      </c>
      <c r="AG28" s="10">
        <f t="shared" si="0"/>
        <v>21.485099999999999</v>
      </c>
    </row>
    <row r="29" spans="2:33">
      <c r="B29" s="25">
        <v>22</v>
      </c>
      <c r="C29" s="26">
        <v>20.2989</v>
      </c>
      <c r="D29" s="26">
        <f>'[1]22'!$D$16</f>
        <v>35.159999999999997</v>
      </c>
      <c r="E29" s="26">
        <f>'[1]22'!$F$16</f>
        <v>35.76</v>
      </c>
      <c r="F29" s="26">
        <f>'[1]22'!$G$16</f>
        <v>36.11</v>
      </c>
      <c r="S29" s="2"/>
      <c r="T29" s="5" t="s">
        <v>25</v>
      </c>
      <c r="U29" s="6">
        <f>MAX(U23:U28)</f>
        <v>18.105</v>
      </c>
      <c r="V29" s="6">
        <f t="shared" ref="V29:AF29" si="1">MAX(V23:V28)</f>
        <v>18.705000000000002</v>
      </c>
      <c r="W29" s="6">
        <f t="shared" si="1"/>
        <v>19.005000000000003</v>
      </c>
      <c r="X29" s="6">
        <f t="shared" si="1"/>
        <v>19.596000000000004</v>
      </c>
      <c r="Y29" s="6">
        <f t="shared" si="1"/>
        <v>19.899999999999999</v>
      </c>
      <c r="Z29" s="6">
        <f t="shared" si="1"/>
        <v>19.675000000000001</v>
      </c>
      <c r="AA29" s="6">
        <f t="shared" si="1"/>
        <v>0</v>
      </c>
      <c r="AB29" s="6">
        <f t="shared" si="1"/>
        <v>0</v>
      </c>
      <c r="AC29" s="6">
        <f t="shared" si="1"/>
        <v>21.94</v>
      </c>
      <c r="AD29" s="6">
        <f t="shared" si="1"/>
        <v>23.44</v>
      </c>
      <c r="AE29" s="6">
        <f t="shared" si="1"/>
        <v>27.114999999999995</v>
      </c>
      <c r="AF29" s="6">
        <f t="shared" si="1"/>
        <v>27.369999999999997</v>
      </c>
      <c r="AG29" s="10">
        <f t="shared" si="0"/>
        <v>17.904250000000001</v>
      </c>
    </row>
    <row r="30" spans="2:33">
      <c r="B30" s="27">
        <v>23</v>
      </c>
      <c r="C30" s="24"/>
      <c r="D30" s="24"/>
      <c r="E30" s="24" t="s">
        <v>29</v>
      </c>
      <c r="F30" s="24"/>
      <c r="S30" s="2"/>
      <c r="T30" s="5" t="s">
        <v>26</v>
      </c>
      <c r="U30" s="6">
        <f>MIN(U23:U28)</f>
        <v>14.725</v>
      </c>
      <c r="V30" s="6">
        <f t="shared" ref="V30:AF30" si="2">MIN(V23:V28)</f>
        <v>14.725</v>
      </c>
      <c r="W30" s="6">
        <f t="shared" si="2"/>
        <v>14.725</v>
      </c>
      <c r="X30" s="6">
        <f t="shared" si="2"/>
        <v>14.725</v>
      </c>
      <c r="Y30" s="6">
        <f t="shared" si="2"/>
        <v>14.875</v>
      </c>
      <c r="Z30" s="6">
        <f t="shared" si="2"/>
        <v>15.1</v>
      </c>
      <c r="AA30" s="6">
        <f t="shared" si="2"/>
        <v>0</v>
      </c>
      <c r="AB30" s="6">
        <f t="shared" si="2"/>
        <v>0</v>
      </c>
      <c r="AC30" s="6">
        <f t="shared" si="2"/>
        <v>14.574999999999999</v>
      </c>
      <c r="AD30" s="6">
        <f t="shared" si="2"/>
        <v>14.574999999999999</v>
      </c>
      <c r="AE30" s="6">
        <f t="shared" si="2"/>
        <v>14.620000000000001</v>
      </c>
      <c r="AF30" s="6">
        <f t="shared" si="2"/>
        <v>14.725</v>
      </c>
      <c r="AG30" s="10">
        <f t="shared" si="0"/>
        <v>12.280833333333334</v>
      </c>
    </row>
    <row r="31" spans="2:33">
      <c r="B31" s="25">
        <v>24</v>
      </c>
      <c r="C31" s="26"/>
      <c r="D31" s="26"/>
      <c r="E31" s="26"/>
      <c r="F31" s="26"/>
      <c r="S31" s="2"/>
      <c r="T31" s="5" t="s">
        <v>23</v>
      </c>
      <c r="U31" s="6">
        <f>AVERAGE(U23:U28)</f>
        <v>17.146666666666665</v>
      </c>
      <c r="V31" s="6">
        <f t="shared" ref="V31:AF31" si="3">AVERAGE(V23:V28)</f>
        <v>17.247708333333332</v>
      </c>
      <c r="W31" s="6">
        <f t="shared" si="3"/>
        <v>17.073802083333334</v>
      </c>
      <c r="X31" s="6">
        <f t="shared" si="3"/>
        <v>17.202249999999999</v>
      </c>
      <c r="Y31" s="6">
        <f t="shared" si="3"/>
        <v>17.060624999999998</v>
      </c>
      <c r="Z31" s="6">
        <f t="shared" si="3"/>
        <v>17.765000000000001</v>
      </c>
      <c r="AA31" s="6"/>
      <c r="AB31" s="6"/>
      <c r="AC31" s="6">
        <f t="shared" si="3"/>
        <v>17.267916666666668</v>
      </c>
      <c r="AD31" s="6">
        <f t="shared" si="3"/>
        <v>17.597916666666666</v>
      </c>
      <c r="AE31" s="6">
        <f t="shared" si="3"/>
        <v>18.392499999999995</v>
      </c>
      <c r="AF31" s="6">
        <f t="shared" si="3"/>
        <v>18.614166666666666</v>
      </c>
      <c r="AG31" s="10">
        <f t="shared" si="0"/>
        <v>17.536855208333332</v>
      </c>
    </row>
    <row r="32" spans="2:33">
      <c r="B32" s="27">
        <v>25</v>
      </c>
      <c r="C32" s="24"/>
      <c r="D32" s="24"/>
      <c r="E32" s="24"/>
      <c r="F32" s="24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>
      <c r="B33" s="25">
        <v>26</v>
      </c>
      <c r="C33" s="26"/>
      <c r="D33" s="26"/>
      <c r="E33" s="26"/>
      <c r="F33" s="26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>
      <c r="B34" s="23">
        <v>27</v>
      </c>
      <c r="C34" s="24"/>
      <c r="D34" s="24"/>
      <c r="E34" s="24"/>
      <c r="F34" s="24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>
      <c r="B35" s="25">
        <v>28</v>
      </c>
      <c r="C35" s="26"/>
      <c r="D35" s="26"/>
      <c r="E35" s="26"/>
      <c r="F35" s="26"/>
      <c r="S35" s="2"/>
      <c r="T35" s="5" t="s">
        <v>24</v>
      </c>
      <c r="U35" s="6">
        <f t="shared" ref="U35:AF37" si="4">U29</f>
        <v>18.105</v>
      </c>
      <c r="V35" s="6">
        <f t="shared" si="4"/>
        <v>18.705000000000002</v>
      </c>
      <c r="W35" s="6">
        <f t="shared" si="4"/>
        <v>19.005000000000003</v>
      </c>
      <c r="X35" s="6">
        <f t="shared" si="4"/>
        <v>19.596000000000004</v>
      </c>
      <c r="Y35" s="6">
        <f t="shared" si="4"/>
        <v>19.899999999999999</v>
      </c>
      <c r="Z35" s="6">
        <f t="shared" si="4"/>
        <v>19.675000000000001</v>
      </c>
      <c r="AA35" s="6"/>
      <c r="AB35" s="6"/>
      <c r="AC35" s="6">
        <f t="shared" si="4"/>
        <v>21.94</v>
      </c>
      <c r="AD35" s="6">
        <f t="shared" si="4"/>
        <v>23.44</v>
      </c>
      <c r="AE35" s="6">
        <f t="shared" si="4"/>
        <v>27.114999999999995</v>
      </c>
      <c r="AF35" s="6">
        <f t="shared" si="4"/>
        <v>27.369999999999997</v>
      </c>
      <c r="AG35" s="4"/>
    </row>
    <row r="36" spans="2:33">
      <c r="B36" s="27">
        <v>29</v>
      </c>
      <c r="C36" s="24"/>
      <c r="D36" s="24"/>
      <c r="E36" s="24"/>
      <c r="F36" s="24"/>
      <c r="S36" s="2"/>
      <c r="T36" s="5"/>
      <c r="U36" s="6">
        <f t="shared" si="4"/>
        <v>14.725</v>
      </c>
      <c r="V36" s="6">
        <f t="shared" si="4"/>
        <v>14.725</v>
      </c>
      <c r="W36" s="6">
        <f t="shared" si="4"/>
        <v>14.725</v>
      </c>
      <c r="X36" s="6">
        <f t="shared" si="4"/>
        <v>14.725</v>
      </c>
      <c r="Y36" s="6">
        <f t="shared" si="4"/>
        <v>14.875</v>
      </c>
      <c r="Z36" s="6">
        <f t="shared" si="4"/>
        <v>15.1</v>
      </c>
      <c r="AA36" s="6"/>
      <c r="AB36" s="6"/>
      <c r="AC36" s="6">
        <f t="shared" si="4"/>
        <v>14.574999999999999</v>
      </c>
      <c r="AD36" s="6">
        <f t="shared" si="4"/>
        <v>14.574999999999999</v>
      </c>
      <c r="AE36" s="6">
        <f t="shared" si="4"/>
        <v>14.620000000000001</v>
      </c>
      <c r="AF36" s="6">
        <f t="shared" si="4"/>
        <v>14.725</v>
      </c>
      <c r="AG36" s="4"/>
    </row>
    <row r="37" spans="2:33">
      <c r="B37" s="25">
        <v>30</v>
      </c>
      <c r="C37" s="26"/>
      <c r="D37" s="26"/>
      <c r="E37" s="26"/>
      <c r="F37" s="26"/>
      <c r="S37" s="2"/>
      <c r="T37" s="7" t="str">
        <f>T31</f>
        <v>Promedio 2016 - 2021</v>
      </c>
      <c r="U37" s="11">
        <f t="shared" si="4"/>
        <v>17.146666666666665</v>
      </c>
      <c r="V37" s="11">
        <f t="shared" si="4"/>
        <v>17.247708333333332</v>
      </c>
      <c r="W37" s="11">
        <f t="shared" si="4"/>
        <v>17.073802083333334</v>
      </c>
      <c r="X37" s="11">
        <f t="shared" si="4"/>
        <v>17.202249999999999</v>
      </c>
      <c r="Y37" s="11">
        <f t="shared" si="4"/>
        <v>17.060624999999998</v>
      </c>
      <c r="Z37" s="11">
        <f t="shared" si="4"/>
        <v>17.765000000000001</v>
      </c>
      <c r="AA37" s="11"/>
      <c r="AB37" s="11"/>
      <c r="AC37" s="11">
        <f t="shared" si="4"/>
        <v>17.267916666666668</v>
      </c>
      <c r="AD37" s="11">
        <f t="shared" si="4"/>
        <v>17.597916666666666</v>
      </c>
      <c r="AE37" s="11">
        <f t="shared" si="4"/>
        <v>18.392499999999995</v>
      </c>
      <c r="AF37" s="11">
        <f t="shared" si="4"/>
        <v>18.614166666666666</v>
      </c>
      <c r="AG37" s="4"/>
    </row>
    <row r="38" spans="2:33">
      <c r="B38" s="27">
        <v>31</v>
      </c>
      <c r="C38" s="24"/>
      <c r="D38" s="24"/>
      <c r="E38" s="24"/>
      <c r="F38" s="24"/>
      <c r="S38" s="2"/>
      <c r="T38" s="5">
        <v>2022</v>
      </c>
      <c r="U38" s="12">
        <f>AVERAGE(D8:D11)</f>
        <v>26.82</v>
      </c>
      <c r="V38" s="12">
        <f>AVERAGE(D12:D15)</f>
        <v>26.45</v>
      </c>
      <c r="W38" s="12">
        <f>AVERAGE(D16:D20)</f>
        <v>35.76</v>
      </c>
      <c r="X38" s="12">
        <f>AVERAGE(D21:D24)</f>
        <v>35.159999999999997</v>
      </c>
      <c r="Y38" s="12">
        <f>AVERAGE(D25:D28)</f>
        <v>35.159999999999997</v>
      </c>
      <c r="Z38" s="12"/>
      <c r="AA38" s="12"/>
      <c r="AB38" s="12"/>
      <c r="AC38" s="12">
        <f>AVERAGE(D42:D46)</f>
        <v>32.5</v>
      </c>
      <c r="AD38" s="12">
        <f>AVERAGE(D47:D50)</f>
        <v>33.200000000000003</v>
      </c>
      <c r="AE38" s="12">
        <f>AVERAGE(D51:D54)</f>
        <v>33.799999999999997</v>
      </c>
      <c r="AF38" s="12">
        <f>AVERAGE(D55:D59)</f>
        <v>31.479999999999997</v>
      </c>
      <c r="AG38" s="4"/>
    </row>
    <row r="39" spans="2:33">
      <c r="B39" s="25">
        <v>32</v>
      </c>
      <c r="C39" s="26"/>
      <c r="D39" s="26"/>
      <c r="E39" s="26"/>
      <c r="F39" s="26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>
      <c r="B40" s="27">
        <v>33</v>
      </c>
      <c r="C40" s="24"/>
      <c r="D40" s="24"/>
      <c r="E40" s="24"/>
      <c r="F40" s="2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>
      <c r="B41" s="25">
        <v>34</v>
      </c>
      <c r="C41" s="26"/>
      <c r="D41" s="26"/>
      <c r="E41" s="26" t="s">
        <v>30</v>
      </c>
      <c r="F41" s="26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>
      <c r="B42" s="27">
        <v>35</v>
      </c>
      <c r="C42" s="24">
        <v>27.672799999999999</v>
      </c>
      <c r="D42" s="24">
        <f>'[1]35'!$D$16</f>
        <v>32.5</v>
      </c>
      <c r="E42" s="24">
        <f>'[1]35'!$F$16</f>
        <v>33.1</v>
      </c>
      <c r="F42" s="24">
        <f>'[1]35'!$G$16</f>
        <v>33.450000000000003</v>
      </c>
      <c r="S42" s="2"/>
      <c r="T42" s="3" t="s">
        <v>22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>
      <c r="B43" s="25">
        <v>36</v>
      </c>
      <c r="C43" s="26">
        <v>27.672799999999999</v>
      </c>
      <c r="D43" s="26">
        <f>'[1]36'!$D$16</f>
        <v>32.5</v>
      </c>
      <c r="E43" s="26">
        <f>'[1]36'!$F$16</f>
        <v>33.1</v>
      </c>
      <c r="F43" s="26">
        <f>'[1]36'!$G$16</f>
        <v>33.450000000000003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>
      <c r="B44" s="27">
        <v>37</v>
      </c>
      <c r="C44" s="24">
        <v>27.672799999999999</v>
      </c>
      <c r="D44" s="24">
        <f>'[1]37'!$D$16</f>
        <v>32.5</v>
      </c>
      <c r="E44" s="24">
        <f>'[1]37'!$F$16</f>
        <v>33.1</v>
      </c>
      <c r="F44" s="24">
        <f>'[1]37'!$G$16</f>
        <v>33.450000000000003</v>
      </c>
      <c r="S44" s="2"/>
      <c r="T44" s="5">
        <v>2016</v>
      </c>
      <c r="U44" s="6">
        <v>19.355</v>
      </c>
      <c r="V44" s="6">
        <v>18.98</v>
      </c>
      <c r="W44" s="6">
        <v>18.860000000000003</v>
      </c>
      <c r="X44" s="6">
        <v>18.860000000000003</v>
      </c>
      <c r="Y44" s="6">
        <v>18.860000000000003</v>
      </c>
      <c r="Z44" s="9">
        <v>18.255000000000003</v>
      </c>
      <c r="AA44" s="6">
        <v>17.955000000000002</v>
      </c>
      <c r="AB44" s="6">
        <v>16.420000000000002</v>
      </c>
      <c r="AC44" s="6">
        <v>16.355</v>
      </c>
      <c r="AD44" s="6">
        <v>16.355</v>
      </c>
      <c r="AE44" s="6">
        <v>16.405000000000001</v>
      </c>
      <c r="AF44" s="6">
        <v>17.024999999999999</v>
      </c>
      <c r="AG44" s="10">
        <f>AVERAGE(U44:AF44)</f>
        <v>17.807083333333335</v>
      </c>
    </row>
    <row r="45" spans="2:33">
      <c r="B45" s="25">
        <v>38</v>
      </c>
      <c r="C45" s="26">
        <v>27.672799999999999</v>
      </c>
      <c r="D45" s="26">
        <f>'[1]38'!$D$16</f>
        <v>32.5</v>
      </c>
      <c r="E45" s="26">
        <f>'[1]38'!$F$16</f>
        <v>33.1</v>
      </c>
      <c r="F45" s="26">
        <f>'[1]38'!$G$16</f>
        <v>33.450000000000003</v>
      </c>
      <c r="S45" s="2"/>
      <c r="T45" s="5">
        <v>2017</v>
      </c>
      <c r="U45" s="6">
        <v>17.675000000000001</v>
      </c>
      <c r="V45" s="6">
        <v>17.675000000000001</v>
      </c>
      <c r="W45" s="6">
        <v>17.135000000000002</v>
      </c>
      <c r="X45" s="6">
        <v>17.135000000000002</v>
      </c>
      <c r="Y45" s="6">
        <v>17.635000000000002</v>
      </c>
      <c r="Z45" s="9">
        <v>17.899999999999999</v>
      </c>
      <c r="AA45" s="6">
        <v>18.114999999999998</v>
      </c>
      <c r="AB45" s="6">
        <v>18.3</v>
      </c>
      <c r="AC45" s="6">
        <v>18.900000000000002</v>
      </c>
      <c r="AD45" s="6">
        <v>18.900000000000002</v>
      </c>
      <c r="AE45" s="6">
        <v>19</v>
      </c>
      <c r="AF45" s="6">
        <v>19.324999999999999</v>
      </c>
      <c r="AG45" s="10">
        <f t="shared" ref="AG45:AG52" si="5">AVERAGE(U45:AF45)</f>
        <v>18.141249999999999</v>
      </c>
    </row>
    <row r="46" spans="2:33">
      <c r="B46" s="27">
        <v>39</v>
      </c>
      <c r="C46" s="24">
        <v>27.672799999999999</v>
      </c>
      <c r="D46" s="24">
        <f>'[1]39'!$D$16</f>
        <v>32.5</v>
      </c>
      <c r="E46" s="24">
        <f>'[1]39'!$F$16</f>
        <v>33.1</v>
      </c>
      <c r="F46" s="24">
        <f>'[1]39'!$G$16</f>
        <v>33.450000000000003</v>
      </c>
      <c r="S46" s="2"/>
      <c r="T46" s="5">
        <v>2018</v>
      </c>
      <c r="U46" s="6">
        <v>19.5</v>
      </c>
      <c r="V46" s="6">
        <v>19.5</v>
      </c>
      <c r="W46" s="6">
        <v>19.705000000000002</v>
      </c>
      <c r="X46" s="6">
        <v>20.330000000000002</v>
      </c>
      <c r="Y46" s="6">
        <v>20.324999999999999</v>
      </c>
      <c r="Z46" s="9">
        <v>20.465</v>
      </c>
      <c r="AA46" s="6">
        <v>20.504999999999999</v>
      </c>
      <c r="AB46" s="6">
        <v>19.130000000000003</v>
      </c>
      <c r="AC46" s="6">
        <v>19.940000000000001</v>
      </c>
      <c r="AD46" s="6">
        <v>20.555000000000003</v>
      </c>
      <c r="AE46" s="6">
        <v>20.619999999999997</v>
      </c>
      <c r="AF46" s="6">
        <v>21.925000000000001</v>
      </c>
      <c r="AG46" s="10">
        <f t="shared" si="5"/>
        <v>20.208333333333336</v>
      </c>
    </row>
    <row r="47" spans="2:33">
      <c r="B47" s="25">
        <v>40</v>
      </c>
      <c r="C47" s="26">
        <v>27.672799999999999</v>
      </c>
      <c r="D47" s="26">
        <f>'[1]40'!$D$16</f>
        <v>32.9</v>
      </c>
      <c r="E47" s="26">
        <f>'[1]40'!$F$16</f>
        <v>33.5</v>
      </c>
      <c r="F47" s="26">
        <f>'[1]40'!$G$16</f>
        <v>33.85</v>
      </c>
      <c r="S47" s="2"/>
      <c r="T47" s="5">
        <v>2019</v>
      </c>
      <c r="U47" s="6">
        <v>21.275000000000002</v>
      </c>
      <c r="V47" s="6">
        <v>21</v>
      </c>
      <c r="W47" s="6">
        <v>20.484999999999999</v>
      </c>
      <c r="X47" s="6">
        <v>20.3</v>
      </c>
      <c r="Y47" s="6">
        <v>20.190000000000001</v>
      </c>
      <c r="Z47" s="9">
        <v>20.239999999999998</v>
      </c>
      <c r="AA47" s="6">
        <v>20.82</v>
      </c>
      <c r="AB47" s="6">
        <v>20.82</v>
      </c>
      <c r="AC47" s="6">
        <v>20.52</v>
      </c>
      <c r="AD47" s="6">
        <v>20.69</v>
      </c>
      <c r="AE47" s="6">
        <v>20.72</v>
      </c>
      <c r="AF47" s="6">
        <v>20.88</v>
      </c>
      <c r="AG47" s="10">
        <f t="shared" si="5"/>
        <v>20.661666666666665</v>
      </c>
    </row>
    <row r="48" spans="2:33">
      <c r="B48" s="27">
        <v>41</v>
      </c>
      <c r="C48" s="24">
        <v>27.672799999999999</v>
      </c>
      <c r="D48" s="24">
        <f>'[1]41'!$D$16</f>
        <v>32.9</v>
      </c>
      <c r="E48" s="24">
        <f>'[1]41'!$F$16</f>
        <v>33.5</v>
      </c>
      <c r="F48" s="24">
        <f>'[1]41'!$G$16</f>
        <v>33.85</v>
      </c>
      <c r="S48" s="2"/>
      <c r="T48" s="5">
        <v>2020</v>
      </c>
      <c r="U48" s="6">
        <v>18.399999999999999</v>
      </c>
      <c r="V48" s="6">
        <v>18.669499999999999</v>
      </c>
      <c r="W48" s="6">
        <v>18.199375</v>
      </c>
      <c r="X48" s="6">
        <v>18.451000000000001</v>
      </c>
      <c r="Y48" s="6">
        <v>17.286249999999999</v>
      </c>
      <c r="Z48" s="9"/>
      <c r="AA48" s="6"/>
      <c r="AB48" s="6"/>
      <c r="AC48" s="6">
        <v>17.28</v>
      </c>
      <c r="AD48" s="6">
        <v>17.298999999999999</v>
      </c>
      <c r="AE48" s="6">
        <v>17.927500000000002</v>
      </c>
      <c r="AF48" s="6">
        <v>18.190000000000001</v>
      </c>
      <c r="AG48" s="10">
        <f t="shared" si="5"/>
        <v>17.966958333333334</v>
      </c>
    </row>
    <row r="49" spans="2:33">
      <c r="B49" s="25">
        <v>42</v>
      </c>
      <c r="C49" s="26">
        <v>27.672799999999999</v>
      </c>
      <c r="D49" s="26">
        <f>'[1]42'!$D$16</f>
        <v>33.5</v>
      </c>
      <c r="E49" s="26">
        <f>'[1]42'!$F$16</f>
        <v>34.1</v>
      </c>
      <c r="F49" s="26">
        <f>'[1]42'!$G$16</f>
        <v>34.450000000000003</v>
      </c>
      <c r="S49" s="2"/>
      <c r="T49" s="5">
        <v>2021</v>
      </c>
      <c r="U49" s="6">
        <v>18.980000000000004</v>
      </c>
      <c r="V49" s="6">
        <v>19.655000000000001</v>
      </c>
      <c r="W49" s="6">
        <v>19.954999999999998</v>
      </c>
      <c r="X49" s="6">
        <v>20.545999999999999</v>
      </c>
      <c r="Y49" s="6">
        <v>20.85</v>
      </c>
      <c r="Z49" s="9">
        <v>20.625</v>
      </c>
      <c r="AA49" s="6"/>
      <c r="AB49" s="6"/>
      <c r="AC49" s="6">
        <v>22.89</v>
      </c>
      <c r="AD49" s="6">
        <v>24.465</v>
      </c>
      <c r="AE49" s="6">
        <v>28.064999999999998</v>
      </c>
      <c r="AF49" s="6">
        <v>28.32</v>
      </c>
      <c r="AG49" s="10">
        <f t="shared" si="5"/>
        <v>22.435099999999998</v>
      </c>
    </row>
    <row r="50" spans="2:33">
      <c r="B50" s="27">
        <v>43</v>
      </c>
      <c r="C50" s="24">
        <v>27.672799999999999</v>
      </c>
      <c r="D50" s="24">
        <f>'[1]43'!$D$16</f>
        <v>33.5</v>
      </c>
      <c r="E50" s="24">
        <f>'[1]43'!$F$16</f>
        <v>34.1</v>
      </c>
      <c r="F50" s="24">
        <f>'[1]43'!$G$16</f>
        <v>34.450000000000003</v>
      </c>
      <c r="S50" s="2"/>
      <c r="T50" s="5" t="s">
        <v>25</v>
      </c>
      <c r="U50" s="6">
        <f>MAX(U44:U49)</f>
        <v>21.275000000000002</v>
      </c>
      <c r="V50" s="6">
        <f t="shared" ref="V50:AF50" si="6">MAX(V44:V49)</f>
        <v>21</v>
      </c>
      <c r="W50" s="6">
        <f t="shared" si="6"/>
        <v>20.484999999999999</v>
      </c>
      <c r="X50" s="6">
        <f t="shared" si="6"/>
        <v>20.545999999999999</v>
      </c>
      <c r="Y50" s="6">
        <f t="shared" si="6"/>
        <v>20.85</v>
      </c>
      <c r="Z50" s="6">
        <f t="shared" si="6"/>
        <v>20.625</v>
      </c>
      <c r="AA50" s="6">
        <f t="shared" si="6"/>
        <v>20.82</v>
      </c>
      <c r="AB50" s="6">
        <f t="shared" si="6"/>
        <v>20.82</v>
      </c>
      <c r="AC50" s="6">
        <f t="shared" si="6"/>
        <v>22.89</v>
      </c>
      <c r="AD50" s="6">
        <f t="shared" si="6"/>
        <v>24.465</v>
      </c>
      <c r="AE50" s="6">
        <f t="shared" si="6"/>
        <v>28.064999999999998</v>
      </c>
      <c r="AF50" s="6">
        <f t="shared" si="6"/>
        <v>28.32</v>
      </c>
      <c r="AG50" s="10">
        <f t="shared" si="5"/>
        <v>22.513416666666668</v>
      </c>
    </row>
    <row r="51" spans="2:33">
      <c r="B51" s="25">
        <v>44</v>
      </c>
      <c r="C51" s="26">
        <v>27.672799999999999</v>
      </c>
      <c r="D51" s="26">
        <f>'[1]44'!$D$16</f>
        <v>34.1</v>
      </c>
      <c r="E51" s="26">
        <f>'[1]44'!$F$16</f>
        <v>34.700000000000003</v>
      </c>
      <c r="F51" s="26">
        <f>'[1]44'!$G$16</f>
        <v>35.049999999999997</v>
      </c>
      <c r="S51" s="2"/>
      <c r="T51" s="5" t="s">
        <v>26</v>
      </c>
      <c r="U51" s="6">
        <f>MIN(U44:U49)</f>
        <v>17.675000000000001</v>
      </c>
      <c r="V51" s="6">
        <f t="shared" ref="V51:AF51" si="7">MIN(V44:V49)</f>
        <v>17.675000000000001</v>
      </c>
      <c r="W51" s="6">
        <f t="shared" si="7"/>
        <v>17.135000000000002</v>
      </c>
      <c r="X51" s="6">
        <f t="shared" si="7"/>
        <v>17.135000000000002</v>
      </c>
      <c r="Y51" s="6">
        <f t="shared" si="7"/>
        <v>17.286249999999999</v>
      </c>
      <c r="Z51" s="6">
        <f t="shared" si="7"/>
        <v>17.899999999999999</v>
      </c>
      <c r="AA51" s="6">
        <f t="shared" si="7"/>
        <v>17.955000000000002</v>
      </c>
      <c r="AB51" s="6">
        <f t="shared" si="7"/>
        <v>16.420000000000002</v>
      </c>
      <c r="AC51" s="6">
        <f t="shared" si="7"/>
        <v>16.355</v>
      </c>
      <c r="AD51" s="6">
        <f t="shared" si="7"/>
        <v>16.355</v>
      </c>
      <c r="AE51" s="6">
        <f t="shared" si="7"/>
        <v>16.405000000000001</v>
      </c>
      <c r="AF51" s="6">
        <f t="shared" si="7"/>
        <v>17.024999999999999</v>
      </c>
      <c r="AG51" s="10">
        <f t="shared" si="5"/>
        <v>17.110104166666666</v>
      </c>
    </row>
    <row r="52" spans="2:33">
      <c r="B52" s="27">
        <v>45</v>
      </c>
      <c r="C52" s="24">
        <v>27.672799999999999</v>
      </c>
      <c r="D52" s="24">
        <f>'[1]45'!$D$16</f>
        <v>34.1</v>
      </c>
      <c r="E52" s="24">
        <f>'[1]45'!$F$16</f>
        <v>34.700000000000003</v>
      </c>
      <c r="F52" s="24">
        <f>'[1]45'!$G$16</f>
        <v>35.049999999999997</v>
      </c>
      <c r="S52" s="2"/>
      <c r="T52" s="5" t="s">
        <v>23</v>
      </c>
      <c r="U52" s="6">
        <f>AVERAGE(U44:U49)</f>
        <v>19.197500000000002</v>
      </c>
      <c r="V52" s="6">
        <f t="shared" ref="V52:AF52" si="8">AVERAGE(V44:V49)</f>
        <v>19.246583333333334</v>
      </c>
      <c r="W52" s="6">
        <f t="shared" si="8"/>
        <v>19.056562500000002</v>
      </c>
      <c r="X52" s="6">
        <f t="shared" si="8"/>
        <v>19.27033333333333</v>
      </c>
      <c r="Y52" s="6">
        <f t="shared" si="8"/>
        <v>19.191041666666667</v>
      </c>
      <c r="Z52" s="6">
        <f t="shared" si="8"/>
        <v>19.497</v>
      </c>
      <c r="AA52" s="6">
        <f t="shared" si="8"/>
        <v>19.348750000000003</v>
      </c>
      <c r="AB52" s="6">
        <f t="shared" si="8"/>
        <v>18.6675</v>
      </c>
      <c r="AC52" s="6">
        <f t="shared" si="8"/>
        <v>19.314166666666669</v>
      </c>
      <c r="AD52" s="6">
        <f t="shared" si="8"/>
        <v>19.710666666666668</v>
      </c>
      <c r="AE52" s="6">
        <f t="shared" si="8"/>
        <v>20.456250000000001</v>
      </c>
      <c r="AF52" s="6">
        <f t="shared" si="8"/>
        <v>20.944166666666664</v>
      </c>
      <c r="AG52" s="10">
        <f t="shared" si="5"/>
        <v>19.491710069444444</v>
      </c>
    </row>
    <row r="53" spans="2:33">
      <c r="B53" s="25">
        <v>46</v>
      </c>
      <c r="C53" s="26">
        <v>27.672799999999999</v>
      </c>
      <c r="D53" s="26">
        <f>'[1]46'!$D$16</f>
        <v>33.5</v>
      </c>
      <c r="E53" s="26">
        <f>'[1]46'!$F$16</f>
        <v>34.1</v>
      </c>
      <c r="F53" s="26">
        <f>'[1]46'!$G$16</f>
        <v>34.450000000000003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>
      <c r="B54" s="27">
        <v>47</v>
      </c>
      <c r="C54" s="24">
        <v>27.672799999999999</v>
      </c>
      <c r="D54" s="24">
        <f>'[1]47'!$D$16</f>
        <v>33.5</v>
      </c>
      <c r="E54" s="24">
        <f>'[1]47'!$F$16</f>
        <v>34.1</v>
      </c>
      <c r="F54" s="24">
        <f>'[1]47'!$G$16</f>
        <v>34.450000000000003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>
      <c r="B55" s="25">
        <v>48</v>
      </c>
      <c r="C55" s="26">
        <v>27.672799999999999</v>
      </c>
      <c r="D55" s="26">
        <f>'[1]48'!$D$16</f>
        <v>33.5</v>
      </c>
      <c r="E55" s="26">
        <f>'[1]48'!$F$16</f>
        <v>34.1</v>
      </c>
      <c r="F55" s="26">
        <f>'[1]48'!$G$16</f>
        <v>34.450000000000003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>
      <c r="B56" s="27">
        <v>49</v>
      </c>
      <c r="C56" s="24">
        <v>27.672799999999999</v>
      </c>
      <c r="D56" s="24">
        <f>'[1]49'!$D$16</f>
        <v>32.6</v>
      </c>
      <c r="E56" s="24">
        <f>'[1]49'!$F$16</f>
        <v>33.200000000000003</v>
      </c>
      <c r="F56" s="24">
        <f>'[1]49'!$G$16</f>
        <v>33.549999999999997</v>
      </c>
      <c r="S56" s="2"/>
      <c r="T56" s="5" t="s">
        <v>24</v>
      </c>
      <c r="U56" s="6">
        <f t="shared" ref="U56:AF58" si="9">U50</f>
        <v>21.275000000000002</v>
      </c>
      <c r="V56" s="6">
        <f t="shared" si="9"/>
        <v>21</v>
      </c>
      <c r="W56" s="6">
        <f t="shared" si="9"/>
        <v>20.484999999999999</v>
      </c>
      <c r="X56" s="6">
        <f t="shared" si="9"/>
        <v>20.545999999999999</v>
      </c>
      <c r="Y56" s="6">
        <f t="shared" si="9"/>
        <v>20.85</v>
      </c>
      <c r="Z56" s="6">
        <f t="shared" si="9"/>
        <v>20.625</v>
      </c>
      <c r="AA56" s="6">
        <f t="shared" si="9"/>
        <v>20.82</v>
      </c>
      <c r="AB56" s="6">
        <f t="shared" si="9"/>
        <v>20.82</v>
      </c>
      <c r="AC56" s="6">
        <f t="shared" si="9"/>
        <v>22.89</v>
      </c>
      <c r="AD56" s="6">
        <f t="shared" si="9"/>
        <v>24.465</v>
      </c>
      <c r="AE56" s="6">
        <f t="shared" si="9"/>
        <v>28.064999999999998</v>
      </c>
      <c r="AF56" s="6">
        <f t="shared" si="9"/>
        <v>28.32</v>
      </c>
      <c r="AG56" s="4"/>
    </row>
    <row r="57" spans="2:33">
      <c r="B57" s="25">
        <v>50</v>
      </c>
      <c r="C57" s="26">
        <v>27.672799999999999</v>
      </c>
      <c r="D57" s="26">
        <f>'[1]50'!$D$16</f>
        <v>31.6</v>
      </c>
      <c r="E57" s="26">
        <f>'[1]50'!$F$16</f>
        <v>32.200000000000003</v>
      </c>
      <c r="F57" s="26">
        <f>'[1]50'!$G$16</f>
        <v>32.549999999999997</v>
      </c>
      <c r="S57" s="2"/>
      <c r="T57" s="5"/>
      <c r="U57" s="6">
        <f t="shared" si="9"/>
        <v>17.675000000000001</v>
      </c>
      <c r="V57" s="6">
        <f t="shared" si="9"/>
        <v>17.675000000000001</v>
      </c>
      <c r="W57" s="6">
        <f t="shared" si="9"/>
        <v>17.135000000000002</v>
      </c>
      <c r="X57" s="6">
        <f t="shared" si="9"/>
        <v>17.135000000000002</v>
      </c>
      <c r="Y57" s="6">
        <f t="shared" si="9"/>
        <v>17.286249999999999</v>
      </c>
      <c r="Z57" s="6">
        <f t="shared" si="9"/>
        <v>17.899999999999999</v>
      </c>
      <c r="AA57" s="6">
        <f t="shared" si="9"/>
        <v>17.955000000000002</v>
      </c>
      <c r="AB57" s="6">
        <f t="shared" si="9"/>
        <v>16.420000000000002</v>
      </c>
      <c r="AC57" s="6">
        <f t="shared" si="9"/>
        <v>16.355</v>
      </c>
      <c r="AD57" s="6">
        <f t="shared" si="9"/>
        <v>16.355</v>
      </c>
      <c r="AE57" s="6">
        <f t="shared" si="9"/>
        <v>16.405000000000001</v>
      </c>
      <c r="AF57" s="6">
        <f t="shared" si="9"/>
        <v>17.024999999999999</v>
      </c>
      <c r="AG57" s="4"/>
    </row>
    <row r="58" spans="2:33">
      <c r="B58" s="27">
        <v>51</v>
      </c>
      <c r="C58" s="24">
        <v>27.672799999999999</v>
      </c>
      <c r="D58" s="24">
        <f>'[1]51'!$D$16</f>
        <v>29.85</v>
      </c>
      <c r="E58" s="24">
        <f>'[1]51'!$F$16</f>
        <v>30.45</v>
      </c>
      <c r="F58" s="24">
        <f>'[1]51'!$G$16</f>
        <v>31.35</v>
      </c>
      <c r="S58" s="2"/>
      <c r="T58" s="7" t="str">
        <f>T52</f>
        <v>Promedio 2016 - 2021</v>
      </c>
      <c r="U58" s="11">
        <f t="shared" si="9"/>
        <v>19.197500000000002</v>
      </c>
      <c r="V58" s="11">
        <f t="shared" si="9"/>
        <v>19.246583333333334</v>
      </c>
      <c r="W58" s="11">
        <f t="shared" si="9"/>
        <v>19.056562500000002</v>
      </c>
      <c r="X58" s="11">
        <f t="shared" si="9"/>
        <v>19.27033333333333</v>
      </c>
      <c r="Y58" s="11">
        <f t="shared" si="9"/>
        <v>19.191041666666667</v>
      </c>
      <c r="Z58" s="11">
        <f t="shared" si="9"/>
        <v>19.497</v>
      </c>
      <c r="AA58" s="11">
        <f t="shared" si="9"/>
        <v>19.348750000000003</v>
      </c>
      <c r="AB58" s="11">
        <f t="shared" si="9"/>
        <v>18.6675</v>
      </c>
      <c r="AC58" s="11">
        <f t="shared" si="9"/>
        <v>19.314166666666669</v>
      </c>
      <c r="AD58" s="11">
        <f t="shared" si="9"/>
        <v>19.710666666666668</v>
      </c>
      <c r="AE58" s="11">
        <f t="shared" si="9"/>
        <v>20.456250000000001</v>
      </c>
      <c r="AF58" s="11">
        <f t="shared" si="9"/>
        <v>20.944166666666664</v>
      </c>
      <c r="AG58" s="4"/>
    </row>
    <row r="59" spans="2:33">
      <c r="B59" s="25">
        <v>52</v>
      </c>
      <c r="C59" s="26">
        <v>27.672799999999999</v>
      </c>
      <c r="D59" s="26">
        <f>'[1]52'!$D$16</f>
        <v>29.85</v>
      </c>
      <c r="E59" s="26">
        <f>'[1]52'!$F$16</f>
        <v>30.45</v>
      </c>
      <c r="F59" s="26">
        <f>'[1]52'!$G$16</f>
        <v>31.35</v>
      </c>
      <c r="S59" s="2"/>
      <c r="T59" s="5">
        <v>2022</v>
      </c>
      <c r="U59" s="12">
        <f>AVERAGE(F8:F11)</f>
        <v>27.77</v>
      </c>
      <c r="V59" s="12">
        <f>AVERAGE(F12:F15)</f>
        <v>27.4</v>
      </c>
      <c r="W59" s="12">
        <f>AVERAGE(F16:F20)</f>
        <v>36.71</v>
      </c>
      <c r="X59" s="12">
        <f>AVERAGE(F21:F24)</f>
        <v>36.11</v>
      </c>
      <c r="Y59" s="12">
        <f>AVERAGE(F25:F28)</f>
        <v>36.11</v>
      </c>
      <c r="Z59" s="12"/>
      <c r="AA59" s="12"/>
      <c r="AB59" s="12"/>
      <c r="AC59" s="12">
        <f>AVERAGE(F42:F46)</f>
        <v>33.450000000000003</v>
      </c>
      <c r="AD59" s="12">
        <f>AVERAGE(F47:F50)</f>
        <v>34.150000000000006</v>
      </c>
      <c r="AE59" s="12">
        <f>AVERAGE(F51:F54)</f>
        <v>34.75</v>
      </c>
      <c r="AF59" s="12">
        <f>AVERAGE(F55:F59)</f>
        <v>32.65</v>
      </c>
      <c r="AG59" s="4"/>
    </row>
    <row r="60" spans="2:33">
      <c r="B60" s="28"/>
      <c r="C60" s="29"/>
      <c r="D60" s="29"/>
      <c r="E60" s="29"/>
      <c r="F60" s="29"/>
    </row>
    <row r="61" spans="2:33" ht="15.75" thickBot="1"/>
    <row r="62" spans="2:33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6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2:33">
      <c r="B63" s="37" t="s">
        <v>31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6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</row>
    <row r="64" spans="2:33">
      <c r="B64" s="37" t="s">
        <v>32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6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2:32" ht="15.75">
      <c r="B65" s="39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6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2:32">
      <c r="B66" s="38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6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2:32" ht="15.75" thickBot="1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1"/>
      <c r="T67" s="40">
        <f>(D8-C8)/C8</f>
        <v>0.32470232377123887</v>
      </c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2:32">
      <c r="T68" s="40">
        <f>(D9-C9)/C9</f>
        <v>0.32470232377123887</v>
      </c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69" spans="2:32">
      <c r="T69" s="40">
        <f t="shared" ref="T69:T92" si="10">(D10-C10)/C10</f>
        <v>0.3178053983220766</v>
      </c>
    </row>
    <row r="70" spans="2:32">
      <c r="T70" s="40">
        <f t="shared" si="10"/>
        <v>0.3178053983220766</v>
      </c>
    </row>
    <row r="71" spans="2:32">
      <c r="T71" s="40">
        <f t="shared" si="10"/>
        <v>0.30302627235958596</v>
      </c>
    </row>
    <row r="72" spans="2:32">
      <c r="T72" s="40">
        <f t="shared" si="10"/>
        <v>0.30302627235958596</v>
      </c>
    </row>
    <row r="73" spans="2:32">
      <c r="T73" s="40">
        <f t="shared" si="10"/>
        <v>0.30302627235958596</v>
      </c>
    </row>
    <row r="74" spans="2:32">
      <c r="T74" s="40">
        <f t="shared" si="10"/>
        <v>0.30302627235958596</v>
      </c>
    </row>
    <row r="75" spans="2:32">
      <c r="T75" s="40"/>
    </row>
    <row r="76" spans="2:32">
      <c r="T76" s="40"/>
    </row>
    <row r="77" spans="2:32">
      <c r="T77" s="40"/>
    </row>
    <row r="78" spans="2:32">
      <c r="T78" s="40">
        <f t="shared" si="10"/>
        <v>0.76167181472887691</v>
      </c>
    </row>
    <row r="79" spans="2:32">
      <c r="T79" s="40">
        <f t="shared" si="10"/>
        <v>0.76167181472887691</v>
      </c>
    </row>
    <row r="80" spans="2:32">
      <c r="T80" s="40">
        <f t="shared" si="10"/>
        <v>0.73211356280389561</v>
      </c>
    </row>
    <row r="81" spans="8:20">
      <c r="T81" s="40">
        <f t="shared" si="10"/>
        <v>0.73211356280389561</v>
      </c>
    </row>
    <row r="82" spans="8:20">
      <c r="T82" s="40">
        <f t="shared" si="10"/>
        <v>0.73211356280389561</v>
      </c>
    </row>
    <row r="83" spans="8:20">
      <c r="H83" t="s">
        <v>28</v>
      </c>
      <c r="T83" s="40">
        <f t="shared" si="10"/>
        <v>0.73211356280389561</v>
      </c>
    </row>
    <row r="84" spans="8:20">
      <c r="T84" s="40">
        <f t="shared" si="10"/>
        <v>0.73211356280389561</v>
      </c>
    </row>
    <row r="85" spans="8:20">
      <c r="T85" s="40">
        <f t="shared" si="10"/>
        <v>0.73211356280389561</v>
      </c>
    </row>
    <row r="86" spans="8:20">
      <c r="T86" s="40">
        <f t="shared" si="10"/>
        <v>0.73211356280389561</v>
      </c>
    </row>
    <row r="87" spans="8:20">
      <c r="T87" s="40">
        <f t="shared" si="10"/>
        <v>0.73211356280389561</v>
      </c>
    </row>
    <row r="88" spans="8:20">
      <c r="T88" s="40">
        <f t="shared" si="10"/>
        <v>0.73211356280389561</v>
      </c>
    </row>
    <row r="89" spans="8:20">
      <c r="T89" s="40" t="e">
        <f t="shared" si="10"/>
        <v>#DIV/0!</v>
      </c>
    </row>
    <row r="90" spans="8:20">
      <c r="T90" s="40" t="e">
        <f t="shared" si="10"/>
        <v>#DIV/0!</v>
      </c>
    </row>
    <row r="91" spans="8:20">
      <c r="T91" s="40" t="e">
        <f t="shared" si="10"/>
        <v>#DIV/0!</v>
      </c>
    </row>
    <row r="92" spans="8:20">
      <c r="T92" s="40" t="e">
        <f t="shared" si="10"/>
        <v>#DIV/0!</v>
      </c>
    </row>
    <row r="93" spans="8:20">
      <c r="T93" s="40">
        <f>(D42-C42)/C42</f>
        <v>0.17443843774392187</v>
      </c>
    </row>
    <row r="94" spans="8:20">
      <c r="T94" s="40">
        <f t="shared" ref="T94:T113" si="11">(D43-C43)/C43</f>
        <v>0.17443843774392187</v>
      </c>
    </row>
    <row r="95" spans="8:20">
      <c r="T95" s="40">
        <f t="shared" si="11"/>
        <v>0.17443843774392187</v>
      </c>
    </row>
    <row r="96" spans="8:20">
      <c r="T96" s="40">
        <f t="shared" si="11"/>
        <v>0.17443843774392187</v>
      </c>
    </row>
    <row r="97" spans="20:20">
      <c r="T97" s="40">
        <f t="shared" si="11"/>
        <v>0.17443843774392187</v>
      </c>
    </row>
    <row r="98" spans="20:20">
      <c r="T98" s="40">
        <f t="shared" si="11"/>
        <v>0.18889306467000086</v>
      </c>
    </row>
    <row r="99" spans="20:20">
      <c r="T99" s="40">
        <f>(D48-C48)/C48</f>
        <v>0.18889306467000086</v>
      </c>
    </row>
    <row r="100" spans="20:20">
      <c r="T100" s="40">
        <f t="shared" si="11"/>
        <v>0.21057500505911947</v>
      </c>
    </row>
    <row r="101" spans="20:20">
      <c r="T101" s="40">
        <f t="shared" si="11"/>
        <v>0.21057500505911947</v>
      </c>
    </row>
    <row r="102" spans="20:20">
      <c r="T102" s="40">
        <f t="shared" si="11"/>
        <v>0.23225694544823808</v>
      </c>
    </row>
    <row r="103" spans="20:20">
      <c r="T103" s="40">
        <f t="shared" si="11"/>
        <v>0.23225694544823808</v>
      </c>
    </row>
    <row r="104" spans="20:20">
      <c r="T104" s="40">
        <f t="shared" si="11"/>
        <v>0.21057500505911947</v>
      </c>
    </row>
    <row r="105" spans="20:20">
      <c r="T105" s="40">
        <f t="shared" si="11"/>
        <v>0.21057500505911947</v>
      </c>
    </row>
    <row r="106" spans="20:20">
      <c r="T106" s="40">
        <f t="shared" si="11"/>
        <v>0.21057500505911947</v>
      </c>
    </row>
    <row r="107" spans="20:20">
      <c r="T107" s="40">
        <f t="shared" si="11"/>
        <v>0.17805209447544171</v>
      </c>
    </row>
    <row r="108" spans="20:20">
      <c r="T108" s="40">
        <f t="shared" si="11"/>
        <v>0.14191552716024411</v>
      </c>
    </row>
    <row r="109" spans="20:20">
      <c r="T109" s="40">
        <f t="shared" si="11"/>
        <v>7.8676534358648298E-2</v>
      </c>
    </row>
    <row r="110" spans="20:20">
      <c r="T110" s="40">
        <f t="shared" si="11"/>
        <v>7.8676534358648298E-2</v>
      </c>
    </row>
    <row r="111" spans="20:20">
      <c r="T111" s="40" t="e">
        <f t="shared" si="11"/>
        <v>#DIV/0!</v>
      </c>
    </row>
    <row r="112" spans="20:20">
      <c r="T112" s="40" t="e">
        <f t="shared" si="11"/>
        <v>#DIV/0!</v>
      </c>
    </row>
    <row r="113" spans="20:20">
      <c r="T113" s="40" t="e">
        <f t="shared" si="11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2020-04-07T09:14:46Z</cp:lastPrinted>
  <dcterms:created xsi:type="dcterms:W3CDTF">2020-02-25T07:23:09Z</dcterms:created>
  <dcterms:modified xsi:type="dcterms:W3CDTF">2025-06-12T10:37:28Z</dcterms:modified>
</cp:coreProperties>
</file>