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9440" windowHeight="7650"/>
  </bookViews>
  <sheets>
    <sheet name="Coliflor" sheetId="4" r:id="rId1"/>
  </sheets>
  <externalReferences>
    <externalReference r:id="rId2"/>
  </externalReferences>
  <definedNames>
    <definedName name="_xlnm.Print_Area" localSheetId="0">Coliflor!$A$1:$M$67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4" l="1"/>
  <c r="E61" i="4"/>
  <c r="D61" i="4"/>
  <c r="AE42" i="4" l="1"/>
  <c r="AE63" i="4"/>
  <c r="F60" i="4"/>
  <c r="E60" i="4"/>
  <c r="D60" i="4"/>
  <c r="F59" i="4" l="1"/>
  <c r="E59" i="4"/>
  <c r="D59" i="4"/>
  <c r="F58" i="4" l="1"/>
  <c r="E58" i="4"/>
  <c r="D58" i="4"/>
  <c r="F57" i="4" l="1"/>
  <c r="E57" i="4"/>
  <c r="D57" i="4"/>
  <c r="F56" i="4" l="1"/>
  <c r="AD63" i="4" s="1"/>
  <c r="E56" i="4"/>
  <c r="D56" i="4"/>
  <c r="AD42" i="4" s="1"/>
  <c r="R115" i="4" l="1"/>
  <c r="R116" i="4"/>
  <c r="R117" i="4"/>
  <c r="R118" i="4"/>
  <c r="R119" i="4"/>
  <c r="R120" i="4"/>
  <c r="R121" i="4"/>
  <c r="R122" i="4"/>
  <c r="R123" i="4"/>
  <c r="F55" i="4"/>
  <c r="E55" i="4"/>
  <c r="D55" i="4"/>
  <c r="R114" i="4" s="1"/>
  <c r="F54" i="4" l="1"/>
  <c r="E54" i="4"/>
  <c r="D54" i="4"/>
  <c r="R113" i="4" s="1"/>
  <c r="F53" i="4" l="1"/>
  <c r="E53" i="4"/>
  <c r="D53" i="4"/>
  <c r="F52" i="4" l="1"/>
  <c r="E52" i="4"/>
  <c r="D52" i="4"/>
  <c r="F51" i="4" l="1"/>
  <c r="AC63" i="4" s="1"/>
  <c r="E51" i="4"/>
  <c r="D51" i="4"/>
  <c r="AC42" i="4" s="1"/>
  <c r="F50" i="4" l="1"/>
  <c r="E50" i="4"/>
  <c r="D50" i="4"/>
  <c r="F49" i="4" l="1"/>
  <c r="AB63" i="4" s="1"/>
  <c r="E49" i="4"/>
  <c r="D49" i="4"/>
  <c r="AB42" i="4" s="1"/>
  <c r="F38" i="4" l="1"/>
  <c r="Z63" i="4" s="1"/>
  <c r="E38" i="4"/>
  <c r="D38" i="4"/>
  <c r="Z42" i="4" s="1"/>
  <c r="F37" i="4" l="1"/>
  <c r="E37" i="4"/>
  <c r="D37" i="4"/>
  <c r="F36" i="4" l="1"/>
  <c r="E36" i="4"/>
  <c r="D36" i="4"/>
  <c r="F35" i="4" l="1"/>
  <c r="E35" i="4"/>
  <c r="D35" i="4"/>
  <c r="F34" i="4" l="1"/>
  <c r="Y63" i="4" s="1"/>
  <c r="E34" i="4"/>
  <c r="D34" i="4"/>
  <c r="Y42" i="4" s="1"/>
  <c r="F33" i="4" l="1"/>
  <c r="E33" i="4"/>
  <c r="D33" i="4"/>
  <c r="R92" i="4" s="1"/>
  <c r="F32" i="4" l="1"/>
  <c r="E32" i="4"/>
  <c r="D32" i="4"/>
  <c r="F31" i="4" l="1"/>
  <c r="E31" i="4"/>
  <c r="D31" i="4"/>
  <c r="F30" i="4" l="1"/>
  <c r="E30" i="4"/>
  <c r="D30" i="4"/>
  <c r="F29" i="4" l="1"/>
  <c r="X63" i="4" s="1"/>
  <c r="E29" i="4"/>
  <c r="D29" i="4"/>
  <c r="X42" i="4" s="1"/>
  <c r="F28" i="4" l="1"/>
  <c r="E28" i="4"/>
  <c r="D28" i="4"/>
  <c r="F27" i="4" l="1"/>
  <c r="E27" i="4"/>
  <c r="D27" i="4"/>
  <c r="F26" i="4" l="1"/>
  <c r="E26" i="4"/>
  <c r="D26" i="4"/>
  <c r="F25" i="4" l="1"/>
  <c r="W63" i="4" s="1"/>
  <c r="E25" i="4"/>
  <c r="D25" i="4"/>
  <c r="W42" i="4" s="1"/>
  <c r="F24" i="4" l="1"/>
  <c r="E24" i="4"/>
  <c r="D24" i="4"/>
  <c r="F23" i="4" l="1"/>
  <c r="E23" i="4"/>
  <c r="D23" i="4"/>
  <c r="F22" i="4" l="1"/>
  <c r="E22" i="4"/>
  <c r="D22" i="4"/>
  <c r="F21" i="4" l="1"/>
  <c r="V63" i="4" s="1"/>
  <c r="E21" i="4"/>
  <c r="D21" i="4"/>
  <c r="V42" i="4" s="1"/>
  <c r="F20" i="4" l="1"/>
  <c r="E20" i="4"/>
  <c r="D20" i="4"/>
  <c r="F19" i="4" l="1"/>
  <c r="E19" i="4"/>
  <c r="D19" i="4"/>
  <c r="F18" i="4" l="1"/>
  <c r="E18" i="4"/>
  <c r="D18" i="4"/>
  <c r="F17" i="4" l="1"/>
  <c r="E17" i="4"/>
  <c r="D17" i="4"/>
  <c r="F16" i="4" l="1"/>
  <c r="U63" i="4" s="1"/>
  <c r="E16" i="4"/>
  <c r="D16" i="4"/>
  <c r="U42" i="4" s="1"/>
  <c r="F15" i="4" l="1"/>
  <c r="E15" i="4"/>
  <c r="D15" i="4"/>
  <c r="F14" i="4" l="1"/>
  <c r="E14" i="4"/>
  <c r="D14" i="4"/>
  <c r="F13" i="4" l="1"/>
  <c r="E13" i="4"/>
  <c r="D13" i="4"/>
  <c r="F12" i="4" l="1"/>
  <c r="E12" i="4"/>
  <c r="D12" i="4"/>
  <c r="AF53" i="4"/>
  <c r="U56" i="4"/>
  <c r="V56" i="4"/>
  <c r="W56" i="4"/>
  <c r="X56" i="4"/>
  <c r="Y56" i="4"/>
  <c r="Z56" i="4"/>
  <c r="AA56" i="4"/>
  <c r="AB56" i="4"/>
  <c r="AC56" i="4"/>
  <c r="AD56" i="4"/>
  <c r="AE56" i="4"/>
  <c r="U55" i="4"/>
  <c r="V55" i="4"/>
  <c r="W55" i="4"/>
  <c r="X55" i="4"/>
  <c r="Y55" i="4"/>
  <c r="Z55" i="4"/>
  <c r="AA55" i="4"/>
  <c r="AB55" i="4"/>
  <c r="AC55" i="4"/>
  <c r="AD55" i="4"/>
  <c r="AE55" i="4"/>
  <c r="U54" i="4"/>
  <c r="V54" i="4"/>
  <c r="W54" i="4"/>
  <c r="X54" i="4"/>
  <c r="Y54" i="4"/>
  <c r="Z54" i="4"/>
  <c r="AA54" i="4"/>
  <c r="AB54" i="4"/>
  <c r="AC54" i="4"/>
  <c r="AD54" i="4"/>
  <c r="AE54" i="4"/>
  <c r="T56" i="4"/>
  <c r="T55" i="4"/>
  <c r="T54" i="4"/>
  <c r="AF32" i="4"/>
  <c r="U35" i="4"/>
  <c r="V35" i="4"/>
  <c r="W35" i="4"/>
  <c r="X35" i="4"/>
  <c r="Y35" i="4"/>
  <c r="AA35" i="4"/>
  <c r="AB35" i="4"/>
  <c r="AC35" i="4"/>
  <c r="AD35" i="4"/>
  <c r="AE35" i="4"/>
  <c r="U34" i="4"/>
  <c r="V34" i="4"/>
  <c r="W34" i="4"/>
  <c r="X34" i="4"/>
  <c r="Y34" i="4"/>
  <c r="AA34" i="4"/>
  <c r="AB34" i="4"/>
  <c r="AC34" i="4"/>
  <c r="AD34" i="4"/>
  <c r="AE34" i="4"/>
  <c r="U33" i="4"/>
  <c r="V33" i="4"/>
  <c r="W33" i="4"/>
  <c r="X33" i="4"/>
  <c r="Y33" i="4"/>
  <c r="AA33" i="4"/>
  <c r="AB33" i="4"/>
  <c r="AC33" i="4"/>
  <c r="AD33" i="4"/>
  <c r="AE33" i="4"/>
  <c r="T35" i="4"/>
  <c r="T34" i="4"/>
  <c r="T33" i="4"/>
  <c r="AE62" i="4" l="1"/>
  <c r="AD62" i="4"/>
  <c r="AC62" i="4"/>
  <c r="AB62" i="4"/>
  <c r="AA62" i="4"/>
  <c r="Z62" i="4"/>
  <c r="Y62" i="4"/>
  <c r="X62" i="4"/>
  <c r="W62" i="4"/>
  <c r="V62" i="4"/>
  <c r="U62" i="4"/>
  <c r="AE61" i="4"/>
  <c r="AD61" i="4"/>
  <c r="AC61" i="4"/>
  <c r="AB61" i="4"/>
  <c r="AA61" i="4"/>
  <c r="Z61" i="4"/>
  <c r="Y61" i="4"/>
  <c r="X61" i="4"/>
  <c r="W61" i="4"/>
  <c r="V61" i="4"/>
  <c r="U61" i="4"/>
  <c r="AE60" i="4"/>
  <c r="AD60" i="4"/>
  <c r="AC60" i="4"/>
  <c r="AB60" i="4"/>
  <c r="AA60" i="4"/>
  <c r="Z60" i="4"/>
  <c r="Y60" i="4"/>
  <c r="X60" i="4"/>
  <c r="W60" i="4"/>
  <c r="V60" i="4"/>
  <c r="U60" i="4"/>
  <c r="AF52" i="4"/>
  <c r="AF51" i="4"/>
  <c r="AF50" i="4"/>
  <c r="AF49" i="4"/>
  <c r="AF48" i="4"/>
  <c r="W41" i="4"/>
  <c r="V40" i="4"/>
  <c r="AE41" i="4"/>
  <c r="AD41" i="4"/>
  <c r="AC41" i="4"/>
  <c r="AB41" i="4"/>
  <c r="AA41" i="4"/>
  <c r="Y41" i="4"/>
  <c r="X41" i="4"/>
  <c r="V41" i="4"/>
  <c r="U41" i="4"/>
  <c r="AE40" i="4"/>
  <c r="AD40" i="4"/>
  <c r="AC40" i="4"/>
  <c r="AB40" i="4"/>
  <c r="AA40" i="4"/>
  <c r="Y40" i="4"/>
  <c r="X40" i="4"/>
  <c r="W40" i="4"/>
  <c r="U40" i="4"/>
  <c r="AE39" i="4"/>
  <c r="AD39" i="4"/>
  <c r="AC39" i="4"/>
  <c r="AB39" i="4"/>
  <c r="AA39" i="4"/>
  <c r="Y39" i="4"/>
  <c r="X39" i="4"/>
  <c r="W39" i="4"/>
  <c r="V39" i="4"/>
  <c r="U39" i="4"/>
  <c r="AF31" i="4"/>
  <c r="AF30" i="4"/>
  <c r="AF29" i="4"/>
  <c r="AF28" i="4"/>
  <c r="AF27" i="4"/>
  <c r="AF33" i="4" l="1"/>
  <c r="AF34" i="4"/>
  <c r="AF35" i="4"/>
  <c r="T42" i="4"/>
  <c r="T63" i="4"/>
  <c r="T41" i="4"/>
  <c r="T40" i="4"/>
  <c r="AF54" i="4"/>
  <c r="AF55" i="4"/>
  <c r="AF56" i="4"/>
  <c r="T60" i="4"/>
  <c r="T61" i="4"/>
  <c r="T62" i="4"/>
  <c r="T39" i="4"/>
  <c r="S62" i="4"/>
  <c r="S41" i="4"/>
  <c r="R71" i="4" l="1"/>
  <c r="R97" i="4" l="1"/>
  <c r="R98" i="4"/>
  <c r="R99" i="4"/>
  <c r="R100" i="4"/>
  <c r="R101" i="4"/>
  <c r="R102" i="4"/>
  <c r="R103" i="4"/>
  <c r="R104" i="4"/>
  <c r="R105" i="4"/>
  <c r="R106" i="4"/>
  <c r="R107" i="4"/>
  <c r="R108" i="4"/>
  <c r="R112" i="4"/>
  <c r="R111" i="4" l="1"/>
  <c r="R109" i="4"/>
  <c r="R110" i="4"/>
  <c r="R72" i="4" l="1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3" i="4"/>
  <c r="R94" i="4"/>
  <c r="R95" i="4"/>
  <c r="R96" i="4"/>
</calcChain>
</file>

<file path=xl/sharedStrings.xml><?xml version="1.0" encoding="utf-8"?>
<sst xmlns="http://schemas.openxmlformats.org/spreadsheetml/2006/main" count="73" uniqueCount="31">
  <si>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</si>
  <si>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</si>
  <si>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</si>
  <si>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</si>
  <si>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</si>
  <si>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</si>
  <si>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</si>
  <si>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</si>
  <si>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</si>
  <si>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</si>
  <si>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</si>
  <si>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</si>
  <si>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</si>
  <si>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</si>
  <si>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</si>
  <si>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 xml:space="preserve">Coste medio producción </t>
  </si>
  <si>
    <t>Precio percibido agricultor</t>
  </si>
  <si>
    <t>Precio salida almacén en origen</t>
  </si>
  <si>
    <t>Precio pagado consumidor</t>
  </si>
  <si>
    <t>De invierno y de primavera</t>
  </si>
  <si>
    <t>(€/doc)</t>
  </si>
  <si>
    <t>Coliflor. Precios Percibidos Agricultor. €/docena</t>
  </si>
  <si>
    <t>Coliflor. Precios Pagados Consumidor €/docena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</si>
  <si>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Coliflor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</si>
  <si>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</si>
  <si>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</si>
  <si>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</si>
  <si>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</si>
  <si>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t>FIN DE CAMPAÑA 2023-24</t>
  </si>
  <si>
    <t>INICIO CAMPAÑA 2024-2025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</si>
  <si>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coliflor en La Rioja en el año 2021 se ha calculado en 25,86 €/100 kg  para la de invierno y en 24,05 €/100 kg para la de primavera.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rendimiento medio correspondiente al año 2021 se ha estimado en 20.600 kg/ha o 1.084 docenas/ha.
</t>
    </r>
    <r>
      <rPr>
        <sz val="12"/>
        <color rgb="FF253746"/>
        <rFont val="Riojana Black"/>
      </rPr>
      <t>∙</t>
    </r>
    <r>
      <rPr>
        <sz val="8.5"/>
        <color rgb="FF253746"/>
        <rFont val="Riojana Condensed SemiBold"/>
      </rPr>
      <t>Durante la última semana, el precio percibido por el agricultor, se encuentra de media un 83% por encima de los costes de producción soportados.  Los precios se    ponderan según el  formato de comercialización, bien sea por  kilos o por unidades (habitualmente en cajas de 6 unidades). Se estima un peso de 19 kg por docena.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</si>
</sst>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11"/>
      <color rgb="FF253746"/>
      <name val="Calibri"/>
      <family val="2"/>
      <scheme val="minor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</fonts>
  <fills count="6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/>
    <xf numFmtId="0" fontId="15" fillId="4" borderId="0" xfId="0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16" fillId="4" borderId="0" xfId="1" applyFont="1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3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right" vertical="center"/>
    </xf>
    <xf numFmtId="2" fontId="17" fillId="4" borderId="3" xfId="1" applyNumberFormat="1" applyFont="1" applyFill="1" applyBorder="1" applyAlignment="1">
      <alignment horizontal="center" vertical="center" wrapText="1"/>
    </xf>
    <xf numFmtId="2" fontId="16" fillId="4" borderId="3" xfId="1" applyNumberFormat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right" vertical="center"/>
    </xf>
    <xf numFmtId="2" fontId="17" fillId="4" borderId="1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10" fontId="15" fillId="4" borderId="0" xfId="0" applyNumberFormat="1" applyFont="1" applyFill="1" applyAlignment="1">
      <alignment vertical="center"/>
    </xf>
    <xf numFmtId="2" fontId="15" fillId="4" borderId="0" xfId="0" applyNumberFormat="1" applyFont="1" applyFill="1" applyAlignment="1">
      <alignment vertical="center"/>
    </xf>
    <xf numFmtId="0" fontId="12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4" fontId="12" fillId="3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2" fillId="3" borderId="0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4" fontId="12" fillId="5" borderId="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9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Coliflor!$S$39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Coliflor!$T$38:$AE$38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Coliflor!$T$39:$AE$39</c:f>
              <c:numCache>
                <c:formatCode>0.00</c:formatCode>
                <c:ptCount val="12"/>
                <c:pt idx="0">
                  <c:v>10.4375</c:v>
                </c:pt>
                <c:pt idx="1">
                  <c:v>18.137499999999999</c:v>
                </c:pt>
                <c:pt idx="2">
                  <c:v>10.375</c:v>
                </c:pt>
                <c:pt idx="3">
                  <c:v>15.2</c:v>
                </c:pt>
                <c:pt idx="4">
                  <c:v>16</c:v>
                </c:pt>
                <c:pt idx="5">
                  <c:v>16.666666666666668</c:v>
                </c:pt>
                <c:pt idx="7">
                  <c:v>10</c:v>
                </c:pt>
                <c:pt idx="8">
                  <c:v>17.5</c:v>
                </c:pt>
                <c:pt idx="9">
                  <c:v>13.649999999999999</c:v>
                </c:pt>
                <c:pt idx="10">
                  <c:v>16.34</c:v>
                </c:pt>
                <c:pt idx="11">
                  <c:v>22.25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Coliflor!$S$40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Coliflor!$T$38:$AE$38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Coliflor!$T$40:$AE$40</c:f>
              <c:numCache>
                <c:formatCode>0.00</c:formatCode>
                <c:ptCount val="12"/>
                <c:pt idx="0">
                  <c:v>5.0750000000000002</c:v>
                </c:pt>
                <c:pt idx="1">
                  <c:v>4.5549999999999997</c:v>
                </c:pt>
                <c:pt idx="2">
                  <c:v>3.95</c:v>
                </c:pt>
                <c:pt idx="3">
                  <c:v>5.7999999999999989</c:v>
                </c:pt>
                <c:pt idx="4">
                  <c:v>6.45</c:v>
                </c:pt>
                <c:pt idx="5">
                  <c:v>4.2</c:v>
                </c:pt>
                <c:pt idx="7">
                  <c:v>10</c:v>
                </c:pt>
                <c:pt idx="8">
                  <c:v>9.2200000000000006</c:v>
                </c:pt>
                <c:pt idx="9">
                  <c:v>6.4599999999999991</c:v>
                </c:pt>
                <c:pt idx="10">
                  <c:v>4.9000000000000004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Coliflor!$S$41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Coliflor!$T$38:$AE$38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Coliflor!$T$41:$AE$41</c:f>
              <c:numCache>
                <c:formatCode>0.00</c:formatCode>
                <c:ptCount val="12"/>
                <c:pt idx="0">
                  <c:v>7.0604166666666659</c:v>
                </c:pt>
                <c:pt idx="1">
                  <c:v>7.319583333333334</c:v>
                </c:pt>
                <c:pt idx="2">
                  <c:v>7.5750000000000002</c:v>
                </c:pt>
                <c:pt idx="3">
                  <c:v>8.497916666666665</c:v>
                </c:pt>
                <c:pt idx="4">
                  <c:v>9.5041666666666682</c:v>
                </c:pt>
                <c:pt idx="5">
                  <c:v>8.7833333333333332</c:v>
                </c:pt>
                <c:pt idx="7">
                  <c:v>10</c:v>
                </c:pt>
                <c:pt idx="8">
                  <c:v>11.888055555555555</c:v>
                </c:pt>
                <c:pt idx="9">
                  <c:v>9.7983333333333338</c:v>
                </c:pt>
                <c:pt idx="10">
                  <c:v>7.9395833333333341</c:v>
                </c:pt>
                <c:pt idx="11">
                  <c:v>9.1601944444444445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Coliflor!$S$42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Coliflor!$T$38:$AE$38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Coliflor!$T$42:$AE$42</c:f>
              <c:numCache>
                <c:formatCode>0.00</c:formatCode>
                <c:ptCount val="12"/>
                <c:pt idx="0">
                  <c:v>17.925000000000001</c:v>
                </c:pt>
                <c:pt idx="1">
                  <c:v>6.8400000000000007</c:v>
                </c:pt>
                <c:pt idx="2">
                  <c:v>8.1</c:v>
                </c:pt>
                <c:pt idx="3">
                  <c:v>10.512500000000001</c:v>
                </c:pt>
                <c:pt idx="4">
                  <c:v>14.52</c:v>
                </c:pt>
                <c:pt idx="5">
                  <c:v>20.099999999999998</c:v>
                </c:pt>
                <c:pt idx="6">
                  <c:v>20.3</c:v>
                </c:pt>
                <c:pt idx="8">
                  <c:v>14</c:v>
                </c:pt>
                <c:pt idx="9">
                  <c:v>12.559999999999999</c:v>
                </c:pt>
                <c:pt idx="10">
                  <c:v>6.7625000000000002</c:v>
                </c:pt>
                <c:pt idx="11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€/doc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Coliflor!$S$60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Coliflor!$T$59:$AE$59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Coliflor!$T$60:$AE$60</c:f>
              <c:numCache>
                <c:formatCode>0.00</c:formatCode>
                <c:ptCount val="12"/>
                <c:pt idx="0">
                  <c:v>27.03</c:v>
                </c:pt>
                <c:pt idx="1">
                  <c:v>33.1</c:v>
                </c:pt>
                <c:pt idx="2">
                  <c:v>31.798000000000002</c:v>
                </c:pt>
                <c:pt idx="3">
                  <c:v>35.525999999999996</c:v>
                </c:pt>
                <c:pt idx="4">
                  <c:v>36.630000000000003</c:v>
                </c:pt>
                <c:pt idx="5">
                  <c:v>36.412500000000001</c:v>
                </c:pt>
                <c:pt idx="6">
                  <c:v>27.465824175824178</c:v>
                </c:pt>
                <c:pt idx="7">
                  <c:v>30.54</c:v>
                </c:pt>
                <c:pt idx="8">
                  <c:v>39.01</c:v>
                </c:pt>
                <c:pt idx="9">
                  <c:v>36.050000000000004</c:v>
                </c:pt>
                <c:pt idx="10">
                  <c:v>33.339999999999996</c:v>
                </c:pt>
                <c:pt idx="11">
                  <c:v>35.297499999999999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Coliflor!$S$61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Coliflor!$T$59:$AE$59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Coliflor!$T$61:$AE$61</c:f>
              <c:numCache>
                <c:formatCode>0.00</c:formatCode>
                <c:ptCount val="12"/>
                <c:pt idx="0">
                  <c:v>18.909288461538459</c:v>
                </c:pt>
                <c:pt idx="1">
                  <c:v>19.325399999999998</c:v>
                </c:pt>
                <c:pt idx="2">
                  <c:v>18.615999999999996</c:v>
                </c:pt>
                <c:pt idx="3">
                  <c:v>19.937857142857144</c:v>
                </c:pt>
                <c:pt idx="4">
                  <c:v>21.058999999999997</c:v>
                </c:pt>
                <c:pt idx="5">
                  <c:v>23.632114285714287</c:v>
                </c:pt>
                <c:pt idx="6">
                  <c:v>24.46022727272727</c:v>
                </c:pt>
                <c:pt idx="7">
                  <c:v>23.623666666666665</c:v>
                </c:pt>
                <c:pt idx="8">
                  <c:v>28.22031746031746</c:v>
                </c:pt>
                <c:pt idx="9">
                  <c:v>26.5625</c:v>
                </c:pt>
                <c:pt idx="10">
                  <c:v>23.234999999999999</c:v>
                </c:pt>
                <c:pt idx="11">
                  <c:v>21.096142857142858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Coliflor!$S$62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Coliflor!$T$59:$AE$59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Coliflor!$T$62:$AE$62</c:f>
              <c:numCache>
                <c:formatCode>0.00</c:formatCode>
                <c:ptCount val="12"/>
                <c:pt idx="0">
                  <c:v>23.248766685595598</c:v>
                </c:pt>
                <c:pt idx="1">
                  <c:v>23.401816666666665</c:v>
                </c:pt>
                <c:pt idx="2">
                  <c:v>23.707149999999999</c:v>
                </c:pt>
                <c:pt idx="3">
                  <c:v>25.615607142857144</c:v>
                </c:pt>
                <c:pt idx="4">
                  <c:v>26.864000000000001</c:v>
                </c:pt>
                <c:pt idx="5">
                  <c:v>28.005106043956044</c:v>
                </c:pt>
                <c:pt idx="6">
                  <c:v>25.963025724275724</c:v>
                </c:pt>
                <c:pt idx="7">
                  <c:v>28.363116666666667</c:v>
                </c:pt>
                <c:pt idx="8">
                  <c:v>32.190513865763862</c:v>
                </c:pt>
                <c:pt idx="9">
                  <c:v>30.028392857142858</c:v>
                </c:pt>
                <c:pt idx="10">
                  <c:v>26.634831135531133</c:v>
                </c:pt>
                <c:pt idx="11">
                  <c:v>26.197619963369959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Coliflor!$S$63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Coliflor!$T$59:$AE$59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Coliflor!$T$63:$AE$63</c:f>
              <c:numCache>
                <c:formatCode>0.00</c:formatCode>
                <c:ptCount val="12"/>
                <c:pt idx="0">
                  <c:v>37.274999999999999</c:v>
                </c:pt>
                <c:pt idx="1">
                  <c:v>27.817999999999994</c:v>
                </c:pt>
                <c:pt idx="2">
                  <c:v>25.990000000000002</c:v>
                </c:pt>
                <c:pt idx="3">
                  <c:v>27.060000000000002</c:v>
                </c:pt>
                <c:pt idx="4">
                  <c:v>29.996000000000002</c:v>
                </c:pt>
                <c:pt idx="5">
                  <c:v>31.267499999999998</c:v>
                </c:pt>
                <c:pt idx="6">
                  <c:v>32.96</c:v>
                </c:pt>
                <c:pt idx="8">
                  <c:v>39.42</c:v>
                </c:pt>
                <c:pt idx="9">
                  <c:v>38.494000000000007</c:v>
                </c:pt>
                <c:pt idx="10">
                  <c:v>30.107500000000002</c:v>
                </c:pt>
                <c:pt idx="11">
                  <c:v>27.824999999999999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ax val="40"/>
          <c:min val="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€/doc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180869349913483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Coliflor!$C$10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Coliflor!$B$12:$B$65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Coliflor!$C$12:$C$65</c:f>
              <c:numCache>
                <c:formatCode>0.00</c:formatCode>
                <c:ptCount val="54"/>
                <c:pt idx="0" formatCode="#,##0.00">
                  <c:v>4.9131999999999998</c:v>
                </c:pt>
                <c:pt idx="1">
                  <c:v>4.9131999999999998</c:v>
                </c:pt>
                <c:pt idx="2" formatCode="#,##0.00">
                  <c:v>4.9131999999999998</c:v>
                </c:pt>
                <c:pt idx="3" formatCode="#,##0.00">
                  <c:v>4.9131999999999998</c:v>
                </c:pt>
                <c:pt idx="4" formatCode="#,##0.00">
                  <c:v>4.9131999999999998</c:v>
                </c:pt>
                <c:pt idx="5" formatCode="#,##0.00">
                  <c:v>4.9131999999999998</c:v>
                </c:pt>
                <c:pt idx="6" formatCode="#,##0.00">
                  <c:v>4.9131999999999998</c:v>
                </c:pt>
                <c:pt idx="7" formatCode="#,##0.00">
                  <c:v>4.9131999999999998</c:v>
                </c:pt>
                <c:pt idx="8" formatCode="#,##0.00">
                  <c:v>4.9131999999999998</c:v>
                </c:pt>
                <c:pt idx="9" formatCode="#,##0.00">
                  <c:v>4.9131999999999998</c:v>
                </c:pt>
                <c:pt idx="10" formatCode="#,##0.00">
                  <c:v>4.9131999999999998</c:v>
                </c:pt>
                <c:pt idx="11" formatCode="#,##0.00">
                  <c:v>4.9131999999999998</c:v>
                </c:pt>
                <c:pt idx="12" formatCode="#,##0.00">
                  <c:v>4.9131999999999998</c:v>
                </c:pt>
                <c:pt idx="13" formatCode="#,##0.00">
                  <c:v>4.9131999999999998</c:v>
                </c:pt>
                <c:pt idx="14" formatCode="#,##0.00">
                  <c:v>4.9131999999999998</c:v>
                </c:pt>
                <c:pt idx="15" formatCode="#,##0.00">
                  <c:v>4.9131999999999998</c:v>
                </c:pt>
                <c:pt idx="16" formatCode="#,##0.00">
                  <c:v>4.9131999999999998</c:v>
                </c:pt>
                <c:pt idx="17" formatCode="#,##0.00">
                  <c:v>4.9131999999999998</c:v>
                </c:pt>
                <c:pt idx="18" formatCode="#,##0.00">
                  <c:v>4.9131999999999998</c:v>
                </c:pt>
                <c:pt idx="19" formatCode="#,##0.00">
                  <c:v>4.9131999999999998</c:v>
                </c:pt>
                <c:pt idx="20" formatCode="#,##0.00">
                  <c:v>4.9131999999999998</c:v>
                </c:pt>
                <c:pt idx="21" formatCode="#,##0.00">
                  <c:v>4.9131999999999998</c:v>
                </c:pt>
                <c:pt idx="22" formatCode="#,##0.00">
                  <c:v>4.9131999999999998</c:v>
                </c:pt>
                <c:pt idx="23" formatCode="#,##0.00">
                  <c:v>4.9131999999999998</c:v>
                </c:pt>
                <c:pt idx="24" formatCode="#,##0.00">
                  <c:v>4.9131999999999998</c:v>
                </c:pt>
                <c:pt idx="25" formatCode="#,##0.00">
                  <c:v>4.9131999999999998</c:v>
                </c:pt>
                <c:pt idx="26" formatCode="#,##0.00">
                  <c:v>4.9131999999999998</c:v>
                </c:pt>
                <c:pt idx="37" formatCode="#,##0.00">
                  <c:v>4.9131999999999998</c:v>
                </c:pt>
                <c:pt idx="38" formatCode="#,##0.00">
                  <c:v>4.9131999999999998</c:v>
                </c:pt>
                <c:pt idx="39" formatCode="#,##0.00">
                  <c:v>4.9131999999999998</c:v>
                </c:pt>
                <c:pt idx="40" formatCode="#,##0.00">
                  <c:v>4.9131999999999998</c:v>
                </c:pt>
                <c:pt idx="41" formatCode="#,##0.00">
                  <c:v>4.9131999999999998</c:v>
                </c:pt>
                <c:pt idx="42" formatCode="#,##0.00">
                  <c:v>4.9131999999999998</c:v>
                </c:pt>
                <c:pt idx="43" formatCode="#,##0.00">
                  <c:v>4.9131999999999998</c:v>
                </c:pt>
                <c:pt idx="44" formatCode="#,##0.00">
                  <c:v>4.9131999999999998</c:v>
                </c:pt>
                <c:pt idx="45" formatCode="#,##0.00">
                  <c:v>4.9131999999999998</c:v>
                </c:pt>
                <c:pt idx="46" formatCode="#,##0.00">
                  <c:v>4.9131999999999998</c:v>
                </c:pt>
                <c:pt idx="47" formatCode="#,##0.00">
                  <c:v>4.9131999999999998</c:v>
                </c:pt>
                <c:pt idx="48" formatCode="#,##0.00">
                  <c:v>4.9131999999999998</c:v>
                </c:pt>
                <c:pt idx="49" formatCode="#,##0.00">
                  <c:v>4.9131999999999998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Coliflor!$D$10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Coliflor!$B$12:$B$65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Coliflor!$D$12:$D$65</c:f>
              <c:numCache>
                <c:formatCode>0.00</c:formatCode>
                <c:ptCount val="54"/>
                <c:pt idx="0" formatCode="#,##0.00">
                  <c:v>18</c:v>
                </c:pt>
                <c:pt idx="1">
                  <c:v>22</c:v>
                </c:pt>
                <c:pt idx="2" formatCode="#,##0.00">
                  <c:v>17.5</c:v>
                </c:pt>
                <c:pt idx="3" formatCode="#,##0.00">
                  <c:v>14.2</c:v>
                </c:pt>
                <c:pt idx="4" formatCode="#,##0.00">
                  <c:v>9.1</c:v>
                </c:pt>
                <c:pt idx="5" formatCode="#,##0.00">
                  <c:v>8.1</c:v>
                </c:pt>
                <c:pt idx="6" formatCode="#,##0.00">
                  <c:v>5</c:v>
                </c:pt>
                <c:pt idx="7" formatCode="#,##0.00">
                  <c:v>5</c:v>
                </c:pt>
                <c:pt idx="8" formatCode="#,##0.00">
                  <c:v>7</c:v>
                </c:pt>
                <c:pt idx="9" formatCode="#,##0.00">
                  <c:v>8.5</c:v>
                </c:pt>
                <c:pt idx="10" formatCode="#,##0.00">
                  <c:v>10</c:v>
                </c:pt>
                <c:pt idx="11" formatCode="#,##0.00">
                  <c:v>6.4</c:v>
                </c:pt>
                <c:pt idx="12" formatCode="#,##0.00">
                  <c:v>7.5</c:v>
                </c:pt>
                <c:pt idx="13" formatCode="#,##0.00">
                  <c:v>8.8000000000000007</c:v>
                </c:pt>
                <c:pt idx="14" formatCode="#,##0.00">
                  <c:v>10.9</c:v>
                </c:pt>
                <c:pt idx="15" formatCode="#,##0.00">
                  <c:v>10.55</c:v>
                </c:pt>
                <c:pt idx="16" formatCode="#,##0.00">
                  <c:v>11.8</c:v>
                </c:pt>
                <c:pt idx="17" formatCode="#,##0.00">
                  <c:v>12.4</c:v>
                </c:pt>
                <c:pt idx="18" formatCode="#,##0.00">
                  <c:v>13.2</c:v>
                </c:pt>
                <c:pt idx="19" formatCode="#,##0.00">
                  <c:v>15</c:v>
                </c:pt>
                <c:pt idx="20" formatCode="#,##0.00">
                  <c:v>16</c:v>
                </c:pt>
                <c:pt idx="21" formatCode="#,##0.00">
                  <c:v>16</c:v>
                </c:pt>
                <c:pt idx="22" formatCode="#,##0.00">
                  <c:v>19.5</c:v>
                </c:pt>
                <c:pt idx="23" formatCode="#,##0.00">
                  <c:v>20.3</c:v>
                </c:pt>
                <c:pt idx="24" formatCode="#,##0.00">
                  <c:v>20.3</c:v>
                </c:pt>
                <c:pt idx="25" formatCode="#,##0.00">
                  <c:v>20.3</c:v>
                </c:pt>
                <c:pt idx="26" formatCode="#,##0.00">
                  <c:v>20.3</c:v>
                </c:pt>
                <c:pt idx="28" formatCode="#,##0.00">
                  <c:v>0</c:v>
                </c:pt>
                <c:pt idx="34" formatCode="#,##0.00">
                  <c:v>0</c:v>
                </c:pt>
                <c:pt idx="37" formatCode="#,##0.00">
                  <c:v>10</c:v>
                </c:pt>
                <c:pt idx="38" formatCode="#,##0.00">
                  <c:v>18</c:v>
                </c:pt>
                <c:pt idx="39" formatCode="#,##0.00">
                  <c:v>17</c:v>
                </c:pt>
                <c:pt idx="40" formatCode="#,##0.00">
                  <c:v>16</c:v>
                </c:pt>
                <c:pt idx="41" formatCode="#,##0.00">
                  <c:v>12</c:v>
                </c:pt>
                <c:pt idx="42" formatCode="#,##0.00">
                  <c:v>10.8</c:v>
                </c:pt>
                <c:pt idx="43" formatCode="#,##0.00">
                  <c:v>7</c:v>
                </c:pt>
                <c:pt idx="44" formatCode="#,##0.00">
                  <c:v>5.7</c:v>
                </c:pt>
                <c:pt idx="45" formatCode="#,##0.00">
                  <c:v>7.2</c:v>
                </c:pt>
                <c:pt idx="46" formatCode="#,##0.00">
                  <c:v>7.1</c:v>
                </c:pt>
                <c:pt idx="47" formatCode="#,##0.00">
                  <c:v>7.05</c:v>
                </c:pt>
                <c:pt idx="48" formatCode="#,##0.00">
                  <c:v>8</c:v>
                </c:pt>
                <c:pt idx="49" formatCode="#,##0.0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Coliflor!$F$10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Coliflor!$B$12:$B$65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Coliflor!$F$12:$F$65</c:f>
              <c:numCache>
                <c:formatCode>0.00</c:formatCode>
                <c:ptCount val="54"/>
                <c:pt idx="0" formatCode="#,##0.00">
                  <c:v>35.369999999999997</c:v>
                </c:pt>
                <c:pt idx="1">
                  <c:v>34.520000000000003</c:v>
                </c:pt>
                <c:pt idx="2" formatCode="#,##0.00">
                  <c:v>40.340000000000003</c:v>
                </c:pt>
                <c:pt idx="3" formatCode="#,##0.00">
                  <c:v>38.869999999999997</c:v>
                </c:pt>
                <c:pt idx="4" formatCode="#,##0.00">
                  <c:v>33.9</c:v>
                </c:pt>
                <c:pt idx="5" formatCode="#,##0.00">
                  <c:v>28.59</c:v>
                </c:pt>
                <c:pt idx="6" formatCode="#,##0.00">
                  <c:v>27.43</c:v>
                </c:pt>
                <c:pt idx="7" formatCode="#,##0.00">
                  <c:v>25.95</c:v>
                </c:pt>
                <c:pt idx="8" formatCode="#,##0.00">
                  <c:v>23.22</c:v>
                </c:pt>
                <c:pt idx="9" formatCode="#,##0.00">
                  <c:v>25.37</c:v>
                </c:pt>
                <c:pt idx="10" formatCode="#,##0.00">
                  <c:v>26.98</c:v>
                </c:pt>
                <c:pt idx="11" formatCode="#,##0.00">
                  <c:v>27.08</c:v>
                </c:pt>
                <c:pt idx="12" formatCode="#,##0.00">
                  <c:v>24.53</c:v>
                </c:pt>
                <c:pt idx="13" formatCode="#,##0.00">
                  <c:v>26.44</c:v>
                </c:pt>
                <c:pt idx="14" formatCode="#,##0.00">
                  <c:v>27.14</c:v>
                </c:pt>
                <c:pt idx="15" formatCode="#,##0.00">
                  <c:v>27.23</c:v>
                </c:pt>
                <c:pt idx="16" formatCode="#,##0.00">
                  <c:v>27.43</c:v>
                </c:pt>
                <c:pt idx="17" formatCode="#,##0.00">
                  <c:v>28.87</c:v>
                </c:pt>
                <c:pt idx="18" formatCode="#,##0.00">
                  <c:v>30.37</c:v>
                </c:pt>
                <c:pt idx="19" formatCode="#,##0.00">
                  <c:v>31.18</c:v>
                </c:pt>
                <c:pt idx="20" formatCode="#,##0.00">
                  <c:v>30.78</c:v>
                </c:pt>
                <c:pt idx="21" formatCode="#,##0.00">
                  <c:v>28.78</c:v>
                </c:pt>
                <c:pt idx="22" formatCode="#,##0.00">
                  <c:v>30.34</c:v>
                </c:pt>
                <c:pt idx="23" formatCode="#,##0.00">
                  <c:v>30.46</c:v>
                </c:pt>
                <c:pt idx="24" formatCode="#,##0.00">
                  <c:v>31.91</c:v>
                </c:pt>
                <c:pt idx="25" formatCode="#,##0.00">
                  <c:v>32.36</c:v>
                </c:pt>
                <c:pt idx="26" formatCode="#,##0.00">
                  <c:v>32.96</c:v>
                </c:pt>
                <c:pt idx="37" formatCode="#,##0.00">
                  <c:v>39.619999999999997</c:v>
                </c:pt>
                <c:pt idx="38" formatCode="#,##0.00">
                  <c:v>39.22</c:v>
                </c:pt>
                <c:pt idx="39" formatCode="#,##0.00">
                  <c:v>39.74</c:v>
                </c:pt>
                <c:pt idx="40" formatCode="#,##0.00">
                  <c:v>39.47</c:v>
                </c:pt>
                <c:pt idx="41" formatCode="#,##0.00">
                  <c:v>40.39</c:v>
                </c:pt>
                <c:pt idx="42" formatCode="#,##0.00">
                  <c:v>37.1</c:v>
                </c:pt>
                <c:pt idx="43" formatCode="#,##0.00">
                  <c:v>35.770000000000003</c:v>
                </c:pt>
                <c:pt idx="44" formatCode="#,##0.00">
                  <c:v>34.67</c:v>
                </c:pt>
                <c:pt idx="45" formatCode="#,##0.00">
                  <c:v>29.87</c:v>
                </c:pt>
                <c:pt idx="46" formatCode="#,##0.00">
                  <c:v>29.62</c:v>
                </c:pt>
                <c:pt idx="47" formatCode="#,##0.00">
                  <c:v>26.27</c:v>
                </c:pt>
                <c:pt idx="48" formatCode="#,##0.00">
                  <c:v>26.33</c:v>
                </c:pt>
                <c:pt idx="49" formatCode="#,##0.00">
                  <c:v>29.32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€/doc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26</xdr:row>
      <xdr:rowOff>12557</xdr:rowOff>
    </xdr:from>
    <xdr:to>
      <xdr:col>11</xdr:col>
      <xdr:colOff>855521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46</xdr:row>
      <xdr:rowOff>16665</xdr:rowOff>
    </xdr:from>
    <xdr:to>
      <xdr:col>11</xdr:col>
      <xdr:colOff>855279</xdr:colOff>
      <xdr:row>65</xdr:row>
      <xdr:rowOff>0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314078</xdr:colOff>
      <xdr:row>9</xdr:row>
      <xdr:rowOff>950</xdr:rowOff>
    </xdr:from>
    <xdr:to>
      <xdr:col>12</xdr:col>
      <xdr:colOff>92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6777695" cy="1483862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66</xdr:row>
      <xdr:rowOff>8899</xdr:rowOff>
    </xdr:from>
    <xdr:to>
      <xdr:col>13</xdr:col>
      <xdr:colOff>5013</xdr:colOff>
      <xdr:row>66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11</xdr:col>
      <xdr:colOff>879979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12</xdr:col>
      <xdr:colOff>5953</xdr:colOff>
      <xdr:row>7</xdr:row>
      <xdr:rowOff>0</xdr:rowOff>
    </xdr:to>
    <xdr:cxnSp macro="">
      <xdr:nvCxnSpPr>
        <xdr:cNvPr id="8" name="Conector recto 7"/>
        <xdr:cNvCxnSpPr/>
      </xdr:nvCxnSpPr>
      <xdr:spPr>
        <a:xfrm>
          <a:off x="273844" y="2268141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</sheetNames>
    <sheetDataSet>
      <sheetData sheetId="0">
        <row r="78">
          <cell r="D78">
            <v>18</v>
          </cell>
          <cell r="F78">
            <v>22</v>
          </cell>
          <cell r="G78">
            <v>35.369999999999997</v>
          </cell>
        </row>
      </sheetData>
      <sheetData sheetId="1">
        <row r="78">
          <cell r="D78">
            <v>22</v>
          </cell>
          <cell r="F78">
            <v>26</v>
          </cell>
          <cell r="G78">
            <v>34.520000000000003</v>
          </cell>
        </row>
      </sheetData>
      <sheetData sheetId="2">
        <row r="78">
          <cell r="D78">
            <v>17.5</v>
          </cell>
          <cell r="F78">
            <v>20.8</v>
          </cell>
          <cell r="G78">
            <v>40.340000000000003</v>
          </cell>
        </row>
      </sheetData>
      <sheetData sheetId="3">
        <row r="78">
          <cell r="D78">
            <v>14.2</v>
          </cell>
          <cell r="F78">
            <v>17.8</v>
          </cell>
          <cell r="G78">
            <v>38.869999999999997</v>
          </cell>
        </row>
      </sheetData>
      <sheetData sheetId="4">
        <row r="78">
          <cell r="D78">
            <v>9.1</v>
          </cell>
          <cell r="F78">
            <v>12.05</v>
          </cell>
          <cell r="G78">
            <v>33.9</v>
          </cell>
        </row>
      </sheetData>
      <sheetData sheetId="5">
        <row r="78">
          <cell r="D78">
            <v>8.1</v>
          </cell>
          <cell r="F78">
            <v>11.2</v>
          </cell>
          <cell r="G78">
            <v>28.59</v>
          </cell>
        </row>
      </sheetData>
      <sheetData sheetId="6">
        <row r="78">
          <cell r="D78">
            <v>5</v>
          </cell>
          <cell r="F78">
            <v>9</v>
          </cell>
          <cell r="G78">
            <v>27.43</v>
          </cell>
        </row>
      </sheetData>
      <sheetData sheetId="7">
        <row r="78">
          <cell r="D78">
            <v>5</v>
          </cell>
          <cell r="F78">
            <v>8.5</v>
          </cell>
          <cell r="G78">
            <v>25.95</v>
          </cell>
        </row>
      </sheetData>
      <sheetData sheetId="8">
        <row r="78">
          <cell r="D78">
            <v>7</v>
          </cell>
          <cell r="F78">
            <v>10</v>
          </cell>
          <cell r="G78">
            <v>23.22</v>
          </cell>
        </row>
      </sheetData>
      <sheetData sheetId="9">
        <row r="78">
          <cell r="D78">
            <v>8.5</v>
          </cell>
          <cell r="F78">
            <v>11.5</v>
          </cell>
          <cell r="G78">
            <v>25.37</v>
          </cell>
        </row>
      </sheetData>
      <sheetData sheetId="10">
        <row r="78">
          <cell r="D78">
            <v>10</v>
          </cell>
          <cell r="F78">
            <v>13</v>
          </cell>
          <cell r="G78">
            <v>26.98</v>
          </cell>
        </row>
      </sheetData>
      <sheetData sheetId="11">
        <row r="78">
          <cell r="D78">
            <v>6.4</v>
          </cell>
          <cell r="F78">
            <v>9.4</v>
          </cell>
          <cell r="G78">
            <v>27.08</v>
          </cell>
        </row>
      </sheetData>
      <sheetData sheetId="12">
        <row r="78">
          <cell r="D78">
            <v>7.5</v>
          </cell>
          <cell r="F78">
            <v>10.4</v>
          </cell>
          <cell r="G78">
            <v>24.53</v>
          </cell>
        </row>
      </sheetData>
      <sheetData sheetId="13">
        <row r="78">
          <cell r="D78">
            <v>8.8000000000000007</v>
          </cell>
          <cell r="F78">
            <v>12.2</v>
          </cell>
          <cell r="G78">
            <v>26.44</v>
          </cell>
        </row>
      </sheetData>
      <sheetData sheetId="14">
        <row r="78">
          <cell r="D78">
            <v>10.9</v>
          </cell>
          <cell r="F78">
            <v>14.1</v>
          </cell>
          <cell r="G78">
            <v>27.14</v>
          </cell>
        </row>
      </sheetData>
      <sheetData sheetId="15">
        <row r="78">
          <cell r="D78">
            <v>10.55</v>
          </cell>
          <cell r="F78">
            <v>13.7</v>
          </cell>
          <cell r="G78">
            <v>27.23</v>
          </cell>
        </row>
      </sheetData>
      <sheetData sheetId="16">
        <row r="78">
          <cell r="D78">
            <v>11.8</v>
          </cell>
          <cell r="F78">
            <v>14.85</v>
          </cell>
          <cell r="G78">
            <v>27.43</v>
          </cell>
        </row>
      </sheetData>
      <sheetData sheetId="17">
        <row r="78">
          <cell r="D78">
            <v>12.4</v>
          </cell>
          <cell r="F78">
            <v>16.399999999999999</v>
          </cell>
          <cell r="G78">
            <v>28.87</v>
          </cell>
        </row>
      </sheetData>
      <sheetData sheetId="18">
        <row r="78">
          <cell r="D78">
            <v>13.2</v>
          </cell>
          <cell r="F78">
            <v>16.7</v>
          </cell>
          <cell r="G78">
            <v>30.37</v>
          </cell>
        </row>
      </sheetData>
      <sheetData sheetId="19">
        <row r="78">
          <cell r="D78">
            <v>15</v>
          </cell>
          <cell r="F78">
            <v>18.55</v>
          </cell>
          <cell r="G78">
            <v>31.18</v>
          </cell>
        </row>
      </sheetData>
      <sheetData sheetId="20">
        <row r="78">
          <cell r="D78">
            <v>16</v>
          </cell>
          <cell r="F78">
            <v>18.64</v>
          </cell>
          <cell r="G78">
            <v>30.78</v>
          </cell>
        </row>
      </sheetData>
      <sheetData sheetId="21">
        <row r="78">
          <cell r="D78">
            <v>16</v>
          </cell>
          <cell r="F78">
            <v>18.64</v>
          </cell>
          <cell r="G78">
            <v>28.78</v>
          </cell>
        </row>
      </sheetData>
      <sheetData sheetId="22">
        <row r="78">
          <cell r="D78">
            <v>19.5</v>
          </cell>
          <cell r="F78">
            <v>21.8</v>
          </cell>
          <cell r="G78">
            <v>30.34</v>
          </cell>
        </row>
      </sheetData>
      <sheetData sheetId="23">
        <row r="78">
          <cell r="D78">
            <v>20.3</v>
          </cell>
          <cell r="F78">
            <v>22.8</v>
          </cell>
          <cell r="G78">
            <v>30.46</v>
          </cell>
        </row>
      </sheetData>
      <sheetData sheetId="24">
        <row r="78">
          <cell r="D78">
            <v>20.3</v>
          </cell>
          <cell r="F78">
            <v>22.8</v>
          </cell>
          <cell r="G78">
            <v>31.91</v>
          </cell>
        </row>
      </sheetData>
      <sheetData sheetId="25">
        <row r="78">
          <cell r="D78">
            <v>20.3</v>
          </cell>
          <cell r="F78">
            <v>22.8</v>
          </cell>
          <cell r="G78">
            <v>32.36</v>
          </cell>
        </row>
      </sheetData>
      <sheetData sheetId="26">
        <row r="78">
          <cell r="D78">
            <v>20.3</v>
          </cell>
          <cell r="F78">
            <v>22.8</v>
          </cell>
          <cell r="G78">
            <v>32.96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8">
          <cell r="D78">
            <v>10</v>
          </cell>
          <cell r="F78" t="str">
            <v>-</v>
          </cell>
          <cell r="G78">
            <v>39.619999999999997</v>
          </cell>
        </row>
      </sheetData>
      <sheetData sheetId="38">
        <row r="78">
          <cell r="D78">
            <v>18</v>
          </cell>
          <cell r="F78">
            <v>24</v>
          </cell>
          <cell r="G78">
            <v>39.22</v>
          </cell>
        </row>
      </sheetData>
      <sheetData sheetId="39">
        <row r="78">
          <cell r="D78">
            <v>17</v>
          </cell>
          <cell r="F78">
            <v>21.5</v>
          </cell>
          <cell r="G78">
            <v>39.74</v>
          </cell>
        </row>
      </sheetData>
      <sheetData sheetId="40">
        <row r="78">
          <cell r="D78">
            <v>16</v>
          </cell>
          <cell r="F78">
            <v>20</v>
          </cell>
          <cell r="G78">
            <v>39.47</v>
          </cell>
        </row>
      </sheetData>
      <sheetData sheetId="41">
        <row r="78">
          <cell r="D78">
            <v>12</v>
          </cell>
          <cell r="F78">
            <v>16</v>
          </cell>
          <cell r="G78">
            <v>40.39</v>
          </cell>
        </row>
      </sheetData>
      <sheetData sheetId="42">
        <row r="78">
          <cell r="D78">
            <v>10.8</v>
          </cell>
          <cell r="F78">
            <v>15</v>
          </cell>
          <cell r="G78">
            <v>37.1</v>
          </cell>
        </row>
      </sheetData>
      <sheetData sheetId="43">
        <row r="78">
          <cell r="D78">
            <v>7</v>
          </cell>
          <cell r="F78">
            <v>11</v>
          </cell>
          <cell r="G78">
            <v>35.770000000000003</v>
          </cell>
        </row>
      </sheetData>
      <sheetData sheetId="44">
        <row r="78">
          <cell r="D78">
            <v>5.7</v>
          </cell>
          <cell r="F78">
            <v>8.4</v>
          </cell>
          <cell r="G78">
            <v>34.67</v>
          </cell>
        </row>
      </sheetData>
      <sheetData sheetId="45">
        <row r="78">
          <cell r="D78">
            <v>7.2</v>
          </cell>
          <cell r="F78">
            <v>10</v>
          </cell>
          <cell r="G78">
            <v>29.87</v>
          </cell>
        </row>
      </sheetData>
      <sheetData sheetId="46">
        <row r="78">
          <cell r="D78">
            <v>7.1</v>
          </cell>
          <cell r="F78">
            <v>9.6</v>
          </cell>
          <cell r="G78">
            <v>29.62</v>
          </cell>
        </row>
      </sheetData>
      <sheetData sheetId="47">
        <row r="78">
          <cell r="D78">
            <v>7.05</v>
          </cell>
          <cell r="F78">
            <v>10</v>
          </cell>
          <cell r="G78">
            <v>26.27</v>
          </cell>
        </row>
      </sheetData>
      <sheetData sheetId="48">
        <row r="78">
          <cell r="D78">
            <v>8</v>
          </cell>
          <cell r="F78">
            <v>11.3</v>
          </cell>
          <cell r="G78">
            <v>26.33</v>
          </cell>
        </row>
      </sheetData>
      <sheetData sheetId="49">
        <row r="78">
          <cell r="D78">
            <v>9</v>
          </cell>
          <cell r="F78">
            <v>12.15</v>
          </cell>
          <cell r="G78">
            <v>29.32</v>
          </cell>
        </row>
      </sheetData>
      <sheetData sheetId="50"/>
      <sheetData sheetId="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3"/>
  <sheetViews>
    <sheetView showGridLines="0" tabSelected="1" zoomScale="115" zoomScaleNormal="115" zoomScaleSheetLayoutView="130" workbookViewId="0">
      <selection activeCell="B5" sqref="B5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5" width="7" style="4" customWidth="1"/>
    <col min="6" max="6" width="7.140625" style="4" customWidth="1"/>
    <col min="7" max="7" width="4.85546875" customWidth="1"/>
    <col min="10" max="10" width="10.28515625" customWidth="1"/>
    <col min="12" max="12" width="13.5703125" customWidth="1"/>
    <col min="13" max="13" width="1.5703125" customWidth="1"/>
    <col min="14" max="14" width="6.42578125" style="13" customWidth="1"/>
    <col min="15" max="17" width="6.42578125" style="14" customWidth="1"/>
    <col min="18" max="18" width="11.42578125" style="15" customWidth="1"/>
    <col min="19" max="32" width="11.42578125" style="14" customWidth="1"/>
    <col min="33" max="33" width="11.42578125" style="9" customWidth="1"/>
    <col min="34" max="36" width="11.42578125" style="9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6.25" customHeight="1">
      <c r="B6" s="39" t="s">
        <v>23</v>
      </c>
      <c r="C6" s="39"/>
      <c r="D6" s="39"/>
      <c r="E6" s="39"/>
      <c r="F6" s="39"/>
      <c r="G6" s="39"/>
      <c r="H6" s="39"/>
      <c r="I6" s="39"/>
      <c r="J6" s="39"/>
      <c r="K6" s="39"/>
      <c r="L6" s="39"/>
      <c r="N6" s="16"/>
      <c r="O6" s="14"/>
      <c r="P6" s="14"/>
      <c r="Q6" s="14"/>
      <c r="R6" s="1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9"/>
      <c r="AH6" s="9"/>
      <c r="AI6" s="9"/>
      <c r="AJ6" s="9"/>
    </row>
    <row r="7" spans="2:36" ht="20.100000000000001" customHeight="1">
      <c r="B7" s="10" t="s">
        <v>19</v>
      </c>
      <c r="C7" s="11"/>
      <c r="D7" s="11"/>
      <c r="E7" s="11"/>
      <c r="F7" s="11"/>
      <c r="G7" s="12"/>
      <c r="H7" s="12"/>
      <c r="I7" s="12"/>
      <c r="J7" s="12"/>
      <c r="K7" s="12"/>
      <c r="L7" s="12"/>
    </row>
    <row r="8" spans="2:36" ht="21.75" customHeight="1">
      <c r="B8" s="40" t="s">
        <v>30</v>
      </c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2:36" ht="57.75" customHeigh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2:36" ht="32.25" customHeight="1">
      <c r="B10" s="36" t="s">
        <v>0</v>
      </c>
      <c r="C10" s="7" t="s">
        <v>15</v>
      </c>
      <c r="D10" s="7" t="s">
        <v>16</v>
      </c>
      <c r="E10" s="7" t="s">
        <v>17</v>
      </c>
      <c r="F10" s="8" t="s">
        <v>18</v>
      </c>
    </row>
    <row r="11" spans="2:36" ht="12.75" customHeight="1">
      <c r="B11" s="36"/>
      <c r="C11" s="37" t="s">
        <v>20</v>
      </c>
      <c r="D11" s="37"/>
      <c r="E11" s="37"/>
      <c r="F11" s="38"/>
    </row>
    <row r="12" spans="2:36" ht="9.9499999999999993" customHeight="1">
      <c r="B12" s="28">
        <v>1</v>
      </c>
      <c r="C12" s="29">
        <v>4.9131999999999998</v>
      </c>
      <c r="D12" s="29">
        <f>'[1]01'!$D$78</f>
        <v>18</v>
      </c>
      <c r="E12" s="29">
        <f>'[1]01'!$F$78</f>
        <v>22</v>
      </c>
      <c r="F12" s="29">
        <f>'[1]01'!$G$78</f>
        <v>35.369999999999997</v>
      </c>
    </row>
    <row r="13" spans="2:36" ht="9.9499999999999993" customHeight="1">
      <c r="B13" s="30">
        <v>2</v>
      </c>
      <c r="C13" s="33">
        <v>4.9131999999999998</v>
      </c>
      <c r="D13" s="33">
        <f>'[1]02'!$D$78</f>
        <v>22</v>
      </c>
      <c r="E13" s="33">
        <f>'[1]02'!$F$78</f>
        <v>26</v>
      </c>
      <c r="F13" s="33">
        <f>'[1]02'!$G$78</f>
        <v>34.520000000000003</v>
      </c>
    </row>
    <row r="14" spans="2:36" ht="9.9499999999999993" customHeight="1">
      <c r="B14" s="28">
        <v>3</v>
      </c>
      <c r="C14" s="29">
        <v>4.9131999999999998</v>
      </c>
      <c r="D14" s="29">
        <f>'[1]03'!$D$78</f>
        <v>17.5</v>
      </c>
      <c r="E14" s="29">
        <f>'[1]03'!$F$78</f>
        <v>20.8</v>
      </c>
      <c r="F14" s="29">
        <f>'[1]03'!$G$78</f>
        <v>40.340000000000003</v>
      </c>
    </row>
    <row r="15" spans="2:36" ht="9.9499999999999993" customHeight="1">
      <c r="B15" s="30">
        <v>4</v>
      </c>
      <c r="C15" s="31">
        <v>4.9131999999999998</v>
      </c>
      <c r="D15" s="31">
        <f>'[1]04'!$D$78</f>
        <v>14.2</v>
      </c>
      <c r="E15" s="31">
        <f>'[1]04'!$F$78</f>
        <v>17.8</v>
      </c>
      <c r="F15" s="31">
        <f>'[1]04'!$G$78</f>
        <v>38.869999999999997</v>
      </c>
    </row>
    <row r="16" spans="2:36" ht="9.9499999999999993" customHeight="1">
      <c r="B16" s="28">
        <v>5</v>
      </c>
      <c r="C16" s="29">
        <v>4.9131999999999998</v>
      </c>
      <c r="D16" s="29">
        <f>'[1]05'!$D$78</f>
        <v>9.1</v>
      </c>
      <c r="E16" s="29">
        <f>'[1]05'!$F$78</f>
        <v>12.05</v>
      </c>
      <c r="F16" s="29">
        <f>'[1]05'!$G$78</f>
        <v>33.9</v>
      </c>
    </row>
    <row r="17" spans="2:32" ht="9.9499999999999993" customHeight="1">
      <c r="B17" s="30">
        <v>6</v>
      </c>
      <c r="C17" s="31">
        <v>4.9131999999999998</v>
      </c>
      <c r="D17" s="31">
        <f>'[1]06'!$D$78</f>
        <v>8.1</v>
      </c>
      <c r="E17" s="31">
        <f>'[1]06'!$F$78</f>
        <v>11.2</v>
      </c>
      <c r="F17" s="31">
        <f>'[1]06'!$G$78</f>
        <v>28.59</v>
      </c>
    </row>
    <row r="18" spans="2:32" ht="9.9499999999999993" customHeight="1">
      <c r="B18" s="28">
        <v>7</v>
      </c>
      <c r="C18" s="29">
        <v>4.9131999999999998</v>
      </c>
      <c r="D18" s="29">
        <f>'[1]07'!$D$78</f>
        <v>5</v>
      </c>
      <c r="E18" s="29">
        <f>'[1]07'!$F$78</f>
        <v>9</v>
      </c>
      <c r="F18" s="29">
        <f>'[1]07'!$G$78</f>
        <v>27.43</v>
      </c>
    </row>
    <row r="19" spans="2:32" ht="9.9499999999999993" customHeight="1">
      <c r="B19" s="30">
        <v>8</v>
      </c>
      <c r="C19" s="31">
        <v>4.9131999999999998</v>
      </c>
      <c r="D19" s="31">
        <f>'[1]08'!$D$78</f>
        <v>5</v>
      </c>
      <c r="E19" s="31">
        <f>'[1]08'!$F$78</f>
        <v>8.5</v>
      </c>
      <c r="F19" s="31">
        <f>'[1]08'!$G$78</f>
        <v>25.95</v>
      </c>
    </row>
    <row r="20" spans="2:32" ht="9.9499999999999993" customHeight="1">
      <c r="B20" s="28">
        <v>9</v>
      </c>
      <c r="C20" s="29">
        <v>4.9131999999999998</v>
      </c>
      <c r="D20" s="29">
        <f>'[1]09'!$D$78</f>
        <v>7</v>
      </c>
      <c r="E20" s="29">
        <f>'[1]09'!$F$78</f>
        <v>10</v>
      </c>
      <c r="F20" s="29">
        <f>'[1]09'!$G$78</f>
        <v>23.22</v>
      </c>
    </row>
    <row r="21" spans="2:32" ht="9.9499999999999993" customHeight="1">
      <c r="B21" s="30">
        <v>10</v>
      </c>
      <c r="C21" s="31">
        <v>4.9131999999999998</v>
      </c>
      <c r="D21" s="31">
        <f>'[1]10'!$D$78</f>
        <v>8.5</v>
      </c>
      <c r="E21" s="31">
        <f>'[1]10'!$F$78</f>
        <v>11.5</v>
      </c>
      <c r="F21" s="31">
        <f>'[1]10'!$G$78</f>
        <v>25.37</v>
      </c>
    </row>
    <row r="22" spans="2:32" ht="9.9499999999999993" customHeight="1">
      <c r="B22" s="28">
        <v>11</v>
      </c>
      <c r="C22" s="29">
        <v>4.9131999999999998</v>
      </c>
      <c r="D22" s="29">
        <f>'[1]11'!$D$78</f>
        <v>10</v>
      </c>
      <c r="E22" s="29">
        <f>'[1]11'!$F$78</f>
        <v>13</v>
      </c>
      <c r="F22" s="29">
        <f>'[1]11'!$G$78</f>
        <v>26.98</v>
      </c>
    </row>
    <row r="23" spans="2:32" ht="9.9499999999999993" customHeight="1">
      <c r="B23" s="30">
        <v>12</v>
      </c>
      <c r="C23" s="31">
        <v>4.9131999999999998</v>
      </c>
      <c r="D23" s="31">
        <f>'[1]12'!$D$78</f>
        <v>6.4</v>
      </c>
      <c r="E23" s="31">
        <f>'[1]12'!$F$78</f>
        <v>9.4</v>
      </c>
      <c r="F23" s="31">
        <f>'[1]12'!$G$78</f>
        <v>27.08</v>
      </c>
    </row>
    <row r="24" spans="2:32" ht="9.9499999999999993" customHeight="1">
      <c r="B24" s="28">
        <v>13</v>
      </c>
      <c r="C24" s="29">
        <v>4.9131999999999998</v>
      </c>
      <c r="D24" s="29">
        <f>'[1]13'!$D$78</f>
        <v>7.5</v>
      </c>
      <c r="E24" s="29">
        <f>'[1]13'!$F$78</f>
        <v>10.4</v>
      </c>
      <c r="F24" s="29">
        <f>'[1]13'!$G$78</f>
        <v>24.53</v>
      </c>
    </row>
    <row r="25" spans="2:32" ht="9.9499999999999993" customHeight="1">
      <c r="B25" s="30">
        <v>14</v>
      </c>
      <c r="C25" s="31">
        <v>4.9131999999999998</v>
      </c>
      <c r="D25" s="31">
        <f>'[1]14'!$D$78</f>
        <v>8.8000000000000007</v>
      </c>
      <c r="E25" s="31">
        <f>'[1]14'!$F$78</f>
        <v>12.2</v>
      </c>
      <c r="F25" s="31">
        <f>'[1]14'!$G$78</f>
        <v>26.44</v>
      </c>
      <c r="S25" s="17" t="s">
        <v>21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2:32" ht="9.9499999999999993" customHeight="1">
      <c r="B26" s="28">
        <v>15</v>
      </c>
      <c r="C26" s="29">
        <v>4.9131999999999998</v>
      </c>
      <c r="D26" s="29">
        <f>'[1]15'!$D$78</f>
        <v>10.9</v>
      </c>
      <c r="E26" s="29">
        <f>'[1]15'!$F$78</f>
        <v>14.1</v>
      </c>
      <c r="F26" s="29">
        <f>'[1]15'!$G$78</f>
        <v>27.14</v>
      </c>
      <c r="S26" s="18"/>
      <c r="T26" s="19" t="s">
        <v>2</v>
      </c>
      <c r="U26" s="19" t="s">
        <v>3</v>
      </c>
      <c r="V26" s="19" t="s">
        <v>4</v>
      </c>
      <c r="W26" s="19" t="s">
        <v>5</v>
      </c>
      <c r="X26" s="19" t="s">
        <v>6</v>
      </c>
      <c r="Y26" s="19" t="s">
        <v>7</v>
      </c>
      <c r="Z26" s="19" t="s">
        <v>8</v>
      </c>
      <c r="AA26" s="19" t="s">
        <v>9</v>
      </c>
      <c r="AB26" s="19" t="s">
        <v>10</v>
      </c>
      <c r="AC26" s="19" t="s">
        <v>11</v>
      </c>
      <c r="AD26" s="19" t="s">
        <v>12</v>
      </c>
      <c r="AE26" s="19" t="s">
        <v>13</v>
      </c>
      <c r="AF26" s="19" t="s">
        <v>14</v>
      </c>
    </row>
    <row r="27" spans="2:32" ht="9.9499999999999993" customHeight="1">
      <c r="B27" s="30">
        <v>16</v>
      </c>
      <c r="C27" s="31">
        <v>4.9131999999999998</v>
      </c>
      <c r="D27" s="31">
        <f>'[1]16'!$D$78</f>
        <v>10.55</v>
      </c>
      <c r="E27" s="31">
        <f>'[1]16'!$F$78</f>
        <v>13.7</v>
      </c>
      <c r="F27" s="31">
        <f>'[1]16'!$G$78</f>
        <v>27.23</v>
      </c>
      <c r="S27" s="20">
        <v>2018</v>
      </c>
      <c r="T27" s="21">
        <v>5.0750000000000002</v>
      </c>
      <c r="U27" s="21">
        <v>5.5</v>
      </c>
      <c r="V27" s="21">
        <v>6.9</v>
      </c>
      <c r="W27" s="21">
        <v>5.8250000000000002</v>
      </c>
      <c r="X27" s="21">
        <v>8.120000000000001</v>
      </c>
      <c r="Y27" s="21">
        <v>9</v>
      </c>
      <c r="Z27" s="21"/>
      <c r="AA27" s="21"/>
      <c r="AB27" s="21">
        <v>10.625</v>
      </c>
      <c r="AC27" s="21">
        <v>8.375</v>
      </c>
      <c r="AD27" s="21">
        <v>6.56</v>
      </c>
      <c r="AE27" s="21">
        <v>5.8125</v>
      </c>
      <c r="AF27" s="22">
        <f t="shared" ref="AF27:AF35" si="0">AVERAGE(T27:AE27)</f>
        <v>7.1792500000000006</v>
      </c>
    </row>
    <row r="28" spans="2:32" ht="9.9499999999999993" customHeight="1">
      <c r="B28" s="28">
        <v>17</v>
      </c>
      <c r="C28" s="29">
        <v>4.9131999999999998</v>
      </c>
      <c r="D28" s="29">
        <f>'[1]17'!$D$78</f>
        <v>11.8</v>
      </c>
      <c r="E28" s="29">
        <f>'[1]17'!$F$78</f>
        <v>14.85</v>
      </c>
      <c r="F28" s="29">
        <f>'[1]17'!$G$78</f>
        <v>27.43</v>
      </c>
      <c r="S28" s="20">
        <v>2019</v>
      </c>
      <c r="T28" s="21">
        <v>7.08</v>
      </c>
      <c r="U28" s="21">
        <v>5.3500000000000005</v>
      </c>
      <c r="V28" s="21">
        <v>3.95</v>
      </c>
      <c r="W28" s="21">
        <v>6.25</v>
      </c>
      <c r="X28" s="21">
        <v>6.4799999999999995</v>
      </c>
      <c r="Y28" s="21">
        <v>6</v>
      </c>
      <c r="Z28" s="21"/>
      <c r="AA28" s="21"/>
      <c r="AB28" s="21">
        <v>11.333333333333334</v>
      </c>
      <c r="AC28" s="21">
        <v>6.4599999999999991</v>
      </c>
      <c r="AD28" s="21">
        <v>6.7750000000000004</v>
      </c>
      <c r="AE28" s="21">
        <v>7.4666666666666659</v>
      </c>
      <c r="AF28" s="22">
        <f t="shared" si="0"/>
        <v>6.7144999999999992</v>
      </c>
    </row>
    <row r="29" spans="2:32" ht="9.9499999999999993" customHeight="1">
      <c r="B29" s="30">
        <v>18</v>
      </c>
      <c r="C29" s="31">
        <v>4.9131999999999998</v>
      </c>
      <c r="D29" s="31">
        <f>'[1]18'!$D$78</f>
        <v>12.4</v>
      </c>
      <c r="E29" s="31">
        <f>'[1]18'!$F$78</f>
        <v>16.399999999999999</v>
      </c>
      <c r="F29" s="31">
        <f>'[1]18'!$G$78</f>
        <v>28.87</v>
      </c>
      <c r="G29" s="1"/>
      <c r="S29" s="20">
        <v>2020</v>
      </c>
      <c r="T29" s="21">
        <v>7.32</v>
      </c>
      <c r="U29" s="21">
        <v>4.5549999999999997</v>
      </c>
      <c r="V29" s="21">
        <v>8.7249999999999996</v>
      </c>
      <c r="W29" s="21">
        <v>15.2</v>
      </c>
      <c r="X29" s="21">
        <v>16</v>
      </c>
      <c r="Y29" s="21">
        <v>16.666666666666668</v>
      </c>
      <c r="Z29" s="21"/>
      <c r="AA29" s="21">
        <v>10</v>
      </c>
      <c r="AB29" s="21">
        <v>10.875</v>
      </c>
      <c r="AC29" s="21">
        <v>9.9</v>
      </c>
      <c r="AD29" s="21">
        <v>4.9000000000000004</v>
      </c>
      <c r="AE29" s="21">
        <v>5</v>
      </c>
      <c r="AF29" s="22">
        <f t="shared" si="0"/>
        <v>9.9219696969696987</v>
      </c>
    </row>
    <row r="30" spans="2:32" ht="9.9499999999999993" customHeight="1">
      <c r="B30" s="28">
        <v>19</v>
      </c>
      <c r="C30" s="29">
        <v>4.9131999999999998</v>
      </c>
      <c r="D30" s="29">
        <f>'[1]19'!$D$78</f>
        <v>13.2</v>
      </c>
      <c r="E30" s="29">
        <f>'[1]19'!$F$78</f>
        <v>16.7</v>
      </c>
      <c r="F30" s="29">
        <f>'[1]19'!$G$78</f>
        <v>30.37</v>
      </c>
      <c r="S30" s="20">
        <v>2021</v>
      </c>
      <c r="T30" s="21">
        <v>6.875</v>
      </c>
      <c r="U30" s="21">
        <v>4.625</v>
      </c>
      <c r="V30" s="21">
        <v>10.375</v>
      </c>
      <c r="W30" s="21">
        <v>10.199999999999999</v>
      </c>
      <c r="X30" s="21">
        <v>8</v>
      </c>
      <c r="Y30" s="21">
        <v>4.2</v>
      </c>
      <c r="Z30" s="21"/>
      <c r="AA30" s="21">
        <v>10</v>
      </c>
      <c r="AB30" s="21">
        <v>9.2200000000000006</v>
      </c>
      <c r="AC30" s="21">
        <v>7.5250000000000004</v>
      </c>
      <c r="AD30" s="21">
        <v>7.45</v>
      </c>
      <c r="AE30" s="21">
        <v>7.4</v>
      </c>
      <c r="AF30" s="22">
        <f t="shared" si="0"/>
        <v>7.8063636363636384</v>
      </c>
    </row>
    <row r="31" spans="2:32" ht="9.9499999999999993" customHeight="1">
      <c r="B31" s="30">
        <v>20</v>
      </c>
      <c r="C31" s="31">
        <v>4.9131999999999998</v>
      </c>
      <c r="D31" s="31">
        <f>'[1]20'!$D$78</f>
        <v>15</v>
      </c>
      <c r="E31" s="31">
        <f>'[1]20'!$F$78</f>
        <v>18.55</v>
      </c>
      <c r="F31" s="31">
        <f>'[1]20'!$G$78</f>
        <v>31.18</v>
      </c>
      <c r="S31" s="20">
        <v>2022</v>
      </c>
      <c r="T31" s="21">
        <v>5.5750000000000002</v>
      </c>
      <c r="U31" s="21">
        <v>5.75</v>
      </c>
      <c r="V31" s="21">
        <v>6.18</v>
      </c>
      <c r="W31" s="21">
        <v>5.7999999999999989</v>
      </c>
      <c r="X31" s="21">
        <v>6.45</v>
      </c>
      <c r="Y31" s="21">
        <v>6.1</v>
      </c>
      <c r="Z31" s="21"/>
      <c r="AA31" s="21"/>
      <c r="AB31" s="21">
        <v>17.5</v>
      </c>
      <c r="AC31" s="21">
        <v>12.88</v>
      </c>
      <c r="AD31" s="21">
        <v>5.6125000000000007</v>
      </c>
      <c r="AE31" s="21">
        <v>7.0319999999999991</v>
      </c>
      <c r="AF31" s="22">
        <f t="shared" si="0"/>
        <v>7.8879499999999991</v>
      </c>
    </row>
    <row r="32" spans="2:32" ht="9.9499999999999993" customHeight="1">
      <c r="B32" s="28">
        <v>21</v>
      </c>
      <c r="C32" s="29">
        <v>4.9131999999999998</v>
      </c>
      <c r="D32" s="29">
        <f>'[1]21'!$D$78</f>
        <v>16</v>
      </c>
      <c r="E32" s="29">
        <f>'[1]21'!$F$78</f>
        <v>18.64</v>
      </c>
      <c r="F32" s="29">
        <f>'[1]21'!$G$78</f>
        <v>30.78</v>
      </c>
      <c r="S32" s="20">
        <v>2023</v>
      </c>
      <c r="T32" s="21">
        <v>10.4375</v>
      </c>
      <c r="U32" s="21">
        <v>18.137499999999999</v>
      </c>
      <c r="V32" s="21">
        <v>9.32</v>
      </c>
      <c r="W32" s="21">
        <v>7.7125000000000004</v>
      </c>
      <c r="X32" s="21">
        <v>11.975</v>
      </c>
      <c r="Y32" s="21">
        <v>10.733333333333334</v>
      </c>
      <c r="Z32" s="21"/>
      <c r="AA32" s="21"/>
      <c r="AB32" s="21">
        <v>11.775</v>
      </c>
      <c r="AC32" s="21">
        <v>13.649999999999999</v>
      </c>
      <c r="AD32" s="21">
        <v>16.34</v>
      </c>
      <c r="AE32" s="21">
        <v>22.25</v>
      </c>
      <c r="AF32" s="22">
        <f t="shared" si="0"/>
        <v>13.233083333333335</v>
      </c>
    </row>
    <row r="33" spans="2:32" ht="9.9499999999999993" customHeight="1">
      <c r="B33" s="30">
        <v>22</v>
      </c>
      <c r="C33" s="31">
        <v>4.9131999999999998</v>
      </c>
      <c r="D33" s="31">
        <f>'[1]22'!$D$78</f>
        <v>16</v>
      </c>
      <c r="E33" s="31">
        <f>'[1]22'!$F$78</f>
        <v>18.64</v>
      </c>
      <c r="F33" s="31">
        <f>'[1]22'!$G$78</f>
        <v>28.78</v>
      </c>
      <c r="S33" s="20" t="s">
        <v>24</v>
      </c>
      <c r="T33" s="21">
        <f>MAX(T27:T32)</f>
        <v>10.4375</v>
      </c>
      <c r="U33" s="21">
        <f t="shared" ref="U33:AE33" si="1">MAX(U27:U32)</f>
        <v>18.137499999999999</v>
      </c>
      <c r="V33" s="21">
        <f t="shared" si="1"/>
        <v>10.375</v>
      </c>
      <c r="W33" s="21">
        <f t="shared" si="1"/>
        <v>15.2</v>
      </c>
      <c r="X33" s="21">
        <f t="shared" si="1"/>
        <v>16</v>
      </c>
      <c r="Y33" s="21">
        <f t="shared" si="1"/>
        <v>16.666666666666668</v>
      </c>
      <c r="Z33" s="21"/>
      <c r="AA33" s="21">
        <f t="shared" si="1"/>
        <v>10</v>
      </c>
      <c r="AB33" s="21">
        <f t="shared" si="1"/>
        <v>17.5</v>
      </c>
      <c r="AC33" s="21">
        <f t="shared" si="1"/>
        <v>13.649999999999999</v>
      </c>
      <c r="AD33" s="21">
        <f t="shared" si="1"/>
        <v>16.34</v>
      </c>
      <c r="AE33" s="21">
        <f t="shared" si="1"/>
        <v>22.25</v>
      </c>
      <c r="AF33" s="22">
        <f t="shared" si="0"/>
        <v>15.141515151515152</v>
      </c>
    </row>
    <row r="34" spans="2:32" ht="9.9499999999999993" customHeight="1">
      <c r="B34" s="28">
        <v>23</v>
      </c>
      <c r="C34" s="29">
        <v>4.9131999999999998</v>
      </c>
      <c r="D34" s="29">
        <f>'[1]23'!$D$78</f>
        <v>19.5</v>
      </c>
      <c r="E34" s="29">
        <f>'[1]23'!$F$78</f>
        <v>21.8</v>
      </c>
      <c r="F34" s="29">
        <f>'[1]23'!$G$78</f>
        <v>30.34</v>
      </c>
      <c r="S34" s="20" t="s">
        <v>25</v>
      </c>
      <c r="T34" s="21">
        <f>MIN(T27:T32)</f>
        <v>5.0750000000000002</v>
      </c>
      <c r="U34" s="21">
        <f t="shared" ref="U34:AE34" si="2">MIN(U27:U32)</f>
        <v>4.5549999999999997</v>
      </c>
      <c r="V34" s="21">
        <f t="shared" si="2"/>
        <v>3.95</v>
      </c>
      <c r="W34" s="21">
        <f t="shared" si="2"/>
        <v>5.7999999999999989</v>
      </c>
      <c r="X34" s="21">
        <f t="shared" si="2"/>
        <v>6.45</v>
      </c>
      <c r="Y34" s="21">
        <f t="shared" si="2"/>
        <v>4.2</v>
      </c>
      <c r="Z34" s="21"/>
      <c r="AA34" s="21">
        <f t="shared" si="2"/>
        <v>10</v>
      </c>
      <c r="AB34" s="21">
        <f t="shared" si="2"/>
        <v>9.2200000000000006</v>
      </c>
      <c r="AC34" s="21">
        <f t="shared" si="2"/>
        <v>6.4599999999999991</v>
      </c>
      <c r="AD34" s="21">
        <f t="shared" si="2"/>
        <v>4.9000000000000004</v>
      </c>
      <c r="AE34" s="21">
        <f t="shared" si="2"/>
        <v>5</v>
      </c>
      <c r="AF34" s="22">
        <f t="shared" si="0"/>
        <v>5.964545454545453</v>
      </c>
    </row>
    <row r="35" spans="2:32" ht="9.9499999999999993" customHeight="1">
      <c r="B35" s="30">
        <v>24</v>
      </c>
      <c r="C35" s="31">
        <v>4.9131999999999998</v>
      </c>
      <c r="D35" s="31">
        <f>'[1]24'!$D$78</f>
        <v>20.3</v>
      </c>
      <c r="E35" s="31">
        <f>'[1]24'!$F$78</f>
        <v>22.8</v>
      </c>
      <c r="F35" s="31">
        <f>'[1]24'!$G$78</f>
        <v>30.46</v>
      </c>
      <c r="S35" s="20" t="s">
        <v>26</v>
      </c>
      <c r="T35" s="21">
        <f>AVERAGE(T27:T32)</f>
        <v>7.0604166666666659</v>
      </c>
      <c r="U35" s="21">
        <f t="shared" ref="U35:AE35" si="3">AVERAGE(U27:U32)</f>
        <v>7.319583333333334</v>
      </c>
      <c r="V35" s="21">
        <f t="shared" si="3"/>
        <v>7.5750000000000002</v>
      </c>
      <c r="W35" s="21">
        <f t="shared" si="3"/>
        <v>8.497916666666665</v>
      </c>
      <c r="X35" s="21">
        <f t="shared" si="3"/>
        <v>9.5041666666666682</v>
      </c>
      <c r="Y35" s="21">
        <f t="shared" si="3"/>
        <v>8.7833333333333332</v>
      </c>
      <c r="Z35" s="21"/>
      <c r="AA35" s="21">
        <f t="shared" si="3"/>
        <v>10</v>
      </c>
      <c r="AB35" s="21">
        <f t="shared" si="3"/>
        <v>11.888055555555555</v>
      </c>
      <c r="AC35" s="21">
        <f t="shared" si="3"/>
        <v>9.7983333333333338</v>
      </c>
      <c r="AD35" s="21">
        <f t="shared" si="3"/>
        <v>7.9395833333333341</v>
      </c>
      <c r="AE35" s="21">
        <f t="shared" si="3"/>
        <v>9.1601944444444445</v>
      </c>
      <c r="AF35" s="22">
        <f t="shared" si="0"/>
        <v>8.8660530303030285</v>
      </c>
    </row>
    <row r="36" spans="2:32" ht="9.9499999999999993" customHeight="1">
      <c r="B36" s="28">
        <v>25</v>
      </c>
      <c r="C36" s="29">
        <v>4.9131999999999998</v>
      </c>
      <c r="D36" s="29">
        <f>'[1]25'!$D$78</f>
        <v>20.3</v>
      </c>
      <c r="E36" s="29">
        <f>'[1]25'!$F$78</f>
        <v>22.8</v>
      </c>
      <c r="F36" s="29">
        <f>'[1]25'!$G$78</f>
        <v>31.91</v>
      </c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</row>
    <row r="37" spans="2:32" ht="9.9499999999999993" customHeight="1">
      <c r="B37" s="30">
        <v>26</v>
      </c>
      <c r="C37" s="31">
        <v>4.9131999999999998</v>
      </c>
      <c r="D37" s="31">
        <f>'[1]26'!$D$78</f>
        <v>20.3</v>
      </c>
      <c r="E37" s="31">
        <f>'[1]26'!$F$78</f>
        <v>22.8</v>
      </c>
      <c r="F37" s="31">
        <f>'[1]26'!$G$78</f>
        <v>32.36</v>
      </c>
      <c r="S37" s="17" t="s">
        <v>1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</row>
    <row r="38" spans="2:32" ht="9.9499999999999993" customHeight="1">
      <c r="B38" s="28">
        <v>27</v>
      </c>
      <c r="C38" s="29">
        <v>4.9131999999999998</v>
      </c>
      <c r="D38" s="29">
        <f>'[1]27'!$D$78</f>
        <v>20.3</v>
      </c>
      <c r="E38" s="29">
        <f>'[1]27'!$F$78</f>
        <v>22.8</v>
      </c>
      <c r="F38" s="29">
        <f>'[1]27'!$G$78</f>
        <v>32.96</v>
      </c>
      <c r="S38" s="18"/>
      <c r="T38" s="19" t="s">
        <v>2</v>
      </c>
      <c r="U38" s="19" t="s">
        <v>3</v>
      </c>
      <c r="V38" s="19" t="s">
        <v>4</v>
      </c>
      <c r="W38" s="19" t="s">
        <v>5</v>
      </c>
      <c r="X38" s="19" t="s">
        <v>6</v>
      </c>
      <c r="Y38" s="19" t="s">
        <v>7</v>
      </c>
      <c r="Z38" s="19" t="s">
        <v>8</v>
      </c>
      <c r="AA38" s="19" t="s">
        <v>9</v>
      </c>
      <c r="AB38" s="19" t="s">
        <v>10</v>
      </c>
      <c r="AC38" s="19" t="s">
        <v>11</v>
      </c>
      <c r="AD38" s="19" t="s">
        <v>12</v>
      </c>
      <c r="AE38" s="19" t="s">
        <v>13</v>
      </c>
      <c r="AF38" s="18"/>
    </row>
    <row r="39" spans="2:32" ht="9.9499999999999993" customHeight="1">
      <c r="B39" s="30">
        <v>28</v>
      </c>
      <c r="C39" s="31"/>
      <c r="D39" s="31"/>
      <c r="E39" s="31"/>
      <c r="F39" s="31"/>
      <c r="S39" s="20" t="s">
        <v>27</v>
      </c>
      <c r="T39" s="21">
        <f t="shared" ref="T39:AE41" si="4">T33</f>
        <v>10.4375</v>
      </c>
      <c r="U39" s="21">
        <f t="shared" si="4"/>
        <v>18.137499999999999</v>
      </c>
      <c r="V39" s="21">
        <f t="shared" si="4"/>
        <v>10.375</v>
      </c>
      <c r="W39" s="21">
        <f t="shared" si="4"/>
        <v>15.2</v>
      </c>
      <c r="X39" s="21">
        <f t="shared" si="4"/>
        <v>16</v>
      </c>
      <c r="Y39" s="21">
        <f>Y33</f>
        <v>16.666666666666668</v>
      </c>
      <c r="Z39" s="21"/>
      <c r="AA39" s="21">
        <f>AA33</f>
        <v>10</v>
      </c>
      <c r="AB39" s="21">
        <f t="shared" si="4"/>
        <v>17.5</v>
      </c>
      <c r="AC39" s="21">
        <f t="shared" si="4"/>
        <v>13.649999999999999</v>
      </c>
      <c r="AD39" s="21">
        <f t="shared" si="4"/>
        <v>16.34</v>
      </c>
      <c r="AE39" s="21">
        <f t="shared" si="4"/>
        <v>22.25</v>
      </c>
      <c r="AF39" s="18"/>
    </row>
    <row r="40" spans="2:32" ht="9.9499999999999993" customHeight="1">
      <c r="B40" s="28">
        <v>29</v>
      </c>
      <c r="C40" s="29"/>
      <c r="D40" s="29" t="s">
        <v>28</v>
      </c>
      <c r="E40" s="29"/>
      <c r="F40" s="29"/>
      <c r="S40" s="20"/>
      <c r="T40" s="21">
        <f t="shared" si="4"/>
        <v>5.0750000000000002</v>
      </c>
      <c r="U40" s="21">
        <f t="shared" si="4"/>
        <v>4.5549999999999997</v>
      </c>
      <c r="V40" s="21">
        <f t="shared" si="4"/>
        <v>3.95</v>
      </c>
      <c r="W40" s="21">
        <f t="shared" si="4"/>
        <v>5.7999999999999989</v>
      </c>
      <c r="X40" s="21">
        <f t="shared" si="4"/>
        <v>6.45</v>
      </c>
      <c r="Y40" s="21">
        <f>Y34</f>
        <v>4.2</v>
      </c>
      <c r="Z40" s="21"/>
      <c r="AA40" s="21">
        <f>AA34</f>
        <v>10</v>
      </c>
      <c r="AB40" s="21">
        <f t="shared" si="4"/>
        <v>9.2200000000000006</v>
      </c>
      <c r="AC40" s="21">
        <f t="shared" si="4"/>
        <v>6.4599999999999991</v>
      </c>
      <c r="AD40" s="21">
        <f t="shared" si="4"/>
        <v>4.9000000000000004</v>
      </c>
      <c r="AE40" s="21">
        <f t="shared" si="4"/>
        <v>5</v>
      </c>
      <c r="AF40" s="18"/>
    </row>
    <row r="41" spans="2:32" ht="9.9499999999999993" customHeight="1">
      <c r="B41" s="30">
        <v>30</v>
      </c>
      <c r="C41" s="31"/>
      <c r="D41" s="31"/>
      <c r="E41" s="31"/>
      <c r="F41" s="31"/>
      <c r="S41" s="23" t="str">
        <f>S35</f>
        <v>Promedio 2018 - 2023</v>
      </c>
      <c r="T41" s="24">
        <f t="shared" si="4"/>
        <v>7.0604166666666659</v>
      </c>
      <c r="U41" s="24">
        <f t="shared" si="4"/>
        <v>7.319583333333334</v>
      </c>
      <c r="V41" s="24">
        <f t="shared" si="4"/>
        <v>7.5750000000000002</v>
      </c>
      <c r="W41" s="24">
        <f t="shared" si="4"/>
        <v>8.497916666666665</v>
      </c>
      <c r="X41" s="24">
        <f t="shared" si="4"/>
        <v>9.5041666666666682</v>
      </c>
      <c r="Y41" s="24">
        <f>Y35</f>
        <v>8.7833333333333332</v>
      </c>
      <c r="Z41" s="24"/>
      <c r="AA41" s="24">
        <f>AA35</f>
        <v>10</v>
      </c>
      <c r="AB41" s="24">
        <f t="shared" si="4"/>
        <v>11.888055555555555</v>
      </c>
      <c r="AC41" s="24">
        <f t="shared" si="4"/>
        <v>9.7983333333333338</v>
      </c>
      <c r="AD41" s="24">
        <f t="shared" si="4"/>
        <v>7.9395833333333341</v>
      </c>
      <c r="AE41" s="24">
        <f t="shared" si="4"/>
        <v>9.1601944444444445</v>
      </c>
      <c r="AF41" s="18"/>
    </row>
    <row r="42" spans="2:32" ht="9.9499999999999993" customHeight="1">
      <c r="B42" s="28">
        <v>31</v>
      </c>
      <c r="C42" s="29"/>
      <c r="D42" s="29"/>
      <c r="E42" s="29"/>
      <c r="F42" s="29"/>
      <c r="S42" s="20">
        <v>2024</v>
      </c>
      <c r="T42" s="25">
        <f>AVERAGE(D12:D15)</f>
        <v>17.925000000000001</v>
      </c>
      <c r="U42" s="25">
        <f>AVERAGE(D16:D20)</f>
        <v>6.8400000000000007</v>
      </c>
      <c r="V42" s="25">
        <f>AVERAGE(D21:D24)</f>
        <v>8.1</v>
      </c>
      <c r="W42" s="25">
        <f>AVERAGE(D25:D28)</f>
        <v>10.512500000000001</v>
      </c>
      <c r="X42" s="25">
        <f>AVERAGE(D29:D33)</f>
        <v>14.52</v>
      </c>
      <c r="Y42" s="25">
        <f>AVERAGE(D34:D37)</f>
        <v>20.099999999999998</v>
      </c>
      <c r="Z42" s="25">
        <f>AVERAGE(D38:D41)</f>
        <v>20.3</v>
      </c>
      <c r="AA42" s="25"/>
      <c r="AB42" s="25">
        <f>AVERAGE(D47:D50)</f>
        <v>14</v>
      </c>
      <c r="AC42" s="25">
        <f>AVERAGE(D51:D55)</f>
        <v>12.559999999999999</v>
      </c>
      <c r="AD42" s="25">
        <f>AVERAGE(D56:D59)</f>
        <v>6.7625000000000002</v>
      </c>
      <c r="AE42" s="25">
        <f>AVERAGE(D60:D63)</f>
        <v>8.5</v>
      </c>
      <c r="AF42" s="18"/>
    </row>
    <row r="43" spans="2:32" ht="9.9499999999999993" customHeight="1">
      <c r="B43" s="30">
        <v>32</v>
      </c>
      <c r="C43" s="31"/>
      <c r="D43" s="31"/>
      <c r="E43" s="31"/>
      <c r="F43" s="31"/>
    </row>
    <row r="44" spans="2:32" ht="9.9499999999999993" customHeight="1">
      <c r="B44" s="28">
        <v>33</v>
      </c>
      <c r="C44" s="29"/>
      <c r="D44" s="29"/>
      <c r="E44" s="29"/>
      <c r="F44" s="29"/>
    </row>
    <row r="45" spans="2:32" ht="9.9499999999999993" customHeight="1">
      <c r="B45" s="30">
        <v>34</v>
      </c>
      <c r="C45" s="31"/>
      <c r="D45" s="31"/>
      <c r="E45" s="31"/>
      <c r="F45" s="31"/>
    </row>
    <row r="46" spans="2:32" ht="9.9499999999999993" customHeight="1">
      <c r="B46" s="28">
        <v>35</v>
      </c>
      <c r="C46" s="29"/>
      <c r="D46" s="29" t="s">
        <v>29</v>
      </c>
      <c r="E46" s="29"/>
      <c r="F46" s="29"/>
      <c r="S46" s="17" t="s">
        <v>22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2:32" ht="9.9499999999999993" customHeight="1">
      <c r="B47" s="30">
        <v>36</v>
      </c>
      <c r="C47" s="31"/>
      <c r="D47" s="31"/>
      <c r="E47" s="31"/>
      <c r="F47" s="31"/>
      <c r="S47" s="18"/>
      <c r="T47" s="19" t="s">
        <v>2</v>
      </c>
      <c r="U47" s="19" t="s">
        <v>3</v>
      </c>
      <c r="V47" s="19" t="s">
        <v>4</v>
      </c>
      <c r="W47" s="19" t="s">
        <v>5</v>
      </c>
      <c r="X47" s="19" t="s">
        <v>6</v>
      </c>
      <c r="Y47" s="19" t="s">
        <v>7</v>
      </c>
      <c r="Z47" s="19" t="s">
        <v>8</v>
      </c>
      <c r="AA47" s="19" t="s">
        <v>9</v>
      </c>
      <c r="AB47" s="19" t="s">
        <v>10</v>
      </c>
      <c r="AC47" s="19" t="s">
        <v>11</v>
      </c>
      <c r="AD47" s="19" t="s">
        <v>12</v>
      </c>
      <c r="AE47" s="19" t="s">
        <v>13</v>
      </c>
      <c r="AF47" s="19" t="s">
        <v>14</v>
      </c>
    </row>
    <row r="48" spans="2:32" ht="9.9499999999999993" customHeight="1">
      <c r="B48" s="28">
        <v>37</v>
      </c>
      <c r="C48" s="29"/>
      <c r="D48" s="29"/>
      <c r="E48" s="29"/>
      <c r="F48" s="29"/>
      <c r="S48" s="20">
        <v>2018</v>
      </c>
      <c r="T48" s="21">
        <v>18.909288461538459</v>
      </c>
      <c r="U48" s="21">
        <v>19.325399999999998</v>
      </c>
      <c r="V48" s="21">
        <v>20.574399999999997</v>
      </c>
      <c r="W48" s="21">
        <v>19.937857142857144</v>
      </c>
      <c r="X48" s="21">
        <v>21.058999999999997</v>
      </c>
      <c r="Y48" s="21">
        <v>23.632114285714287</v>
      </c>
      <c r="Z48" s="21">
        <v>24.46022727272727</v>
      </c>
      <c r="AA48" s="21">
        <v>23.623666666666665</v>
      </c>
      <c r="AB48" s="21">
        <v>28.22031746031746</v>
      </c>
      <c r="AC48" s="21">
        <v>27.46442857142857</v>
      </c>
      <c r="AD48" s="21">
        <v>23.973986813186812</v>
      </c>
      <c r="AE48" s="21">
        <v>21.096142857142858</v>
      </c>
      <c r="AF48" s="22">
        <f t="shared" ref="AF48:AF56" si="5">AVERAGE(T48:AE48)</f>
        <v>22.689735794298297</v>
      </c>
    </row>
    <row r="49" spans="2:32" ht="9.9499999999999993" customHeight="1">
      <c r="B49" s="34">
        <v>38</v>
      </c>
      <c r="C49" s="35">
        <v>4.9131999999999998</v>
      </c>
      <c r="D49" s="35">
        <f>'[1]38'!$D$78</f>
        <v>10</v>
      </c>
      <c r="E49" s="35" t="str">
        <f>'[1]38'!$F$78</f>
        <v>-</v>
      </c>
      <c r="F49" s="35">
        <f>'[1]38'!$G$78</f>
        <v>39.619999999999997</v>
      </c>
      <c r="S49" s="20">
        <v>2019</v>
      </c>
      <c r="T49" s="21">
        <v>21.041811652035115</v>
      </c>
      <c r="U49" s="21">
        <v>21.28</v>
      </c>
      <c r="V49" s="21">
        <v>18.615999999999996</v>
      </c>
      <c r="W49" s="21">
        <v>20.375285714285717</v>
      </c>
      <c r="X49" s="21">
        <v>23.04</v>
      </c>
      <c r="Y49" s="21">
        <v>23.971021978021973</v>
      </c>
      <c r="Z49" s="21">
        <v>27.465824175824178</v>
      </c>
      <c r="AA49" s="21">
        <v>29.9788</v>
      </c>
      <c r="AB49" s="21">
        <v>31.899265734265732</v>
      </c>
      <c r="AC49" s="21">
        <v>28.935428571428567</v>
      </c>
      <c r="AD49" s="21">
        <v>23.234999999999999</v>
      </c>
      <c r="AE49" s="21">
        <v>23.858076923076919</v>
      </c>
      <c r="AF49" s="22">
        <f t="shared" si="5"/>
        <v>24.474709562411515</v>
      </c>
    </row>
    <row r="50" spans="2:32" ht="9.9499999999999993" customHeight="1">
      <c r="B50" s="28">
        <v>39</v>
      </c>
      <c r="C50" s="29">
        <v>4.9131999999999998</v>
      </c>
      <c r="D50" s="29">
        <f>'[1]39'!$D$78</f>
        <v>18</v>
      </c>
      <c r="E50" s="29">
        <f>'[1]39'!$F$78</f>
        <v>24</v>
      </c>
      <c r="F50" s="29">
        <f>'[1]39'!$G$78</f>
        <v>39.22</v>
      </c>
      <c r="S50" s="20">
        <v>2020</v>
      </c>
      <c r="T50" s="21">
        <v>24.143999999999998</v>
      </c>
      <c r="U50" s="21">
        <v>21.977999999999998</v>
      </c>
      <c r="V50" s="21">
        <v>23.862500000000001</v>
      </c>
      <c r="W50" s="21">
        <v>35.525999999999996</v>
      </c>
      <c r="X50" s="21">
        <v>36.630000000000003</v>
      </c>
      <c r="Y50" s="21">
        <v>36.412500000000001</v>
      </c>
      <c r="Z50" s="21"/>
      <c r="AA50" s="21">
        <v>30.54</v>
      </c>
      <c r="AB50" s="21">
        <v>30.057500000000001</v>
      </c>
      <c r="AC50" s="21">
        <v>27.864000000000004</v>
      </c>
      <c r="AD50" s="21">
        <v>25.8</v>
      </c>
      <c r="AE50" s="21">
        <v>22.37</v>
      </c>
      <c r="AF50" s="22">
        <f t="shared" si="5"/>
        <v>28.653136363636364</v>
      </c>
    </row>
    <row r="51" spans="2:32" ht="9.9499999999999993" customHeight="1">
      <c r="B51" s="30">
        <v>40</v>
      </c>
      <c r="C51" s="31">
        <v>4.9131999999999998</v>
      </c>
      <c r="D51" s="31">
        <f>'[1]40'!$D$78</f>
        <v>17</v>
      </c>
      <c r="E51" s="31">
        <f>'[1]40'!$F$78</f>
        <v>21.5</v>
      </c>
      <c r="F51" s="31">
        <f>'[1]40'!$G$78</f>
        <v>39.74</v>
      </c>
      <c r="S51" s="20">
        <v>2021</v>
      </c>
      <c r="T51" s="21">
        <v>23.767499999999998</v>
      </c>
      <c r="U51" s="21">
        <v>20.939999999999998</v>
      </c>
      <c r="V51" s="21">
        <v>22.92</v>
      </c>
      <c r="W51" s="21">
        <v>27.692</v>
      </c>
      <c r="X51" s="21">
        <v>28.362500000000001</v>
      </c>
      <c r="Y51" s="21">
        <v>27.706666666666663</v>
      </c>
      <c r="Z51" s="21"/>
      <c r="AA51" s="21">
        <v>29.31</v>
      </c>
      <c r="AB51" s="21">
        <v>29.606000000000002</v>
      </c>
      <c r="AC51" s="21">
        <v>26.5625</v>
      </c>
      <c r="AD51" s="21">
        <v>25.32</v>
      </c>
      <c r="AE51" s="21">
        <v>26.374000000000002</v>
      </c>
      <c r="AF51" s="22">
        <f t="shared" si="5"/>
        <v>26.232833333333335</v>
      </c>
    </row>
    <row r="52" spans="2:32" ht="9.9499999999999993" customHeight="1">
      <c r="B52" s="28">
        <v>41</v>
      </c>
      <c r="C52" s="29">
        <v>4.9131999999999998</v>
      </c>
      <c r="D52" s="29">
        <f>'[1]41'!$D$78</f>
        <v>16</v>
      </c>
      <c r="E52" s="29">
        <f>'[1]41'!$F$78</f>
        <v>20</v>
      </c>
      <c r="F52" s="29">
        <f>'[1]41'!$G$78</f>
        <v>39.47</v>
      </c>
      <c r="S52" s="20">
        <v>2022</v>
      </c>
      <c r="T52" s="21">
        <v>24.6</v>
      </c>
      <c r="U52" s="21">
        <v>23.787499999999998</v>
      </c>
      <c r="V52" s="21">
        <v>24.471999999999998</v>
      </c>
      <c r="W52" s="21">
        <v>24.012500000000003</v>
      </c>
      <c r="X52" s="21">
        <v>23.63</v>
      </c>
      <c r="Y52" s="21">
        <v>25.684999999999999</v>
      </c>
      <c r="Z52" s="21"/>
      <c r="AA52" s="21"/>
      <c r="AB52" s="21">
        <v>34.35</v>
      </c>
      <c r="AC52" s="21">
        <v>33.293999999999997</v>
      </c>
      <c r="AD52" s="21">
        <v>28.14</v>
      </c>
      <c r="AE52" s="21">
        <v>28.189999999999998</v>
      </c>
      <c r="AF52" s="22">
        <f t="shared" si="5"/>
        <v>27.016099999999994</v>
      </c>
    </row>
    <row r="53" spans="2:32" ht="9.9499999999999993" customHeight="1">
      <c r="B53" s="30">
        <v>42</v>
      </c>
      <c r="C53" s="31">
        <v>4.9131999999999998</v>
      </c>
      <c r="D53" s="31">
        <f>'[1]42'!$D$78</f>
        <v>12</v>
      </c>
      <c r="E53" s="31">
        <f>'[1]42'!$F$78</f>
        <v>16</v>
      </c>
      <c r="F53" s="31">
        <f>'[1]42'!$G$78</f>
        <v>40.39</v>
      </c>
      <c r="S53" s="20">
        <v>2023</v>
      </c>
      <c r="T53" s="21">
        <v>27.03</v>
      </c>
      <c r="U53" s="21">
        <v>33.1</v>
      </c>
      <c r="V53" s="21">
        <v>31.798000000000002</v>
      </c>
      <c r="W53" s="21">
        <v>26.150000000000002</v>
      </c>
      <c r="X53" s="21">
        <v>28.462499999999999</v>
      </c>
      <c r="Y53" s="21">
        <v>30.623333333333335</v>
      </c>
      <c r="Z53" s="21"/>
      <c r="AA53" s="21"/>
      <c r="AB53" s="21">
        <v>39.01</v>
      </c>
      <c r="AC53" s="21">
        <v>36.050000000000004</v>
      </c>
      <c r="AD53" s="21">
        <v>33.339999999999996</v>
      </c>
      <c r="AE53" s="21">
        <v>35.297499999999999</v>
      </c>
      <c r="AF53" s="22">
        <f t="shared" si="5"/>
        <v>32.086133333333336</v>
      </c>
    </row>
    <row r="54" spans="2:32" ht="9.9499999999999993" customHeight="1">
      <c r="B54" s="28">
        <v>43</v>
      </c>
      <c r="C54" s="29">
        <v>4.9131999999999998</v>
      </c>
      <c r="D54" s="29">
        <f>'[1]43'!$D$78</f>
        <v>10.8</v>
      </c>
      <c r="E54" s="29">
        <f>'[1]43'!$F$78</f>
        <v>15</v>
      </c>
      <c r="F54" s="29">
        <f>'[1]43'!$G$78</f>
        <v>37.1</v>
      </c>
      <c r="S54" s="20" t="s">
        <v>24</v>
      </c>
      <c r="T54" s="21">
        <f>MAX(T48:T53)</f>
        <v>27.03</v>
      </c>
      <c r="U54" s="21">
        <f t="shared" ref="U54:AE54" si="6">MAX(U48:U53)</f>
        <v>33.1</v>
      </c>
      <c r="V54" s="21">
        <f t="shared" si="6"/>
        <v>31.798000000000002</v>
      </c>
      <c r="W54" s="21">
        <f t="shared" si="6"/>
        <v>35.525999999999996</v>
      </c>
      <c r="X54" s="21">
        <f t="shared" si="6"/>
        <v>36.630000000000003</v>
      </c>
      <c r="Y54" s="21">
        <f t="shared" si="6"/>
        <v>36.412500000000001</v>
      </c>
      <c r="Z54" s="21">
        <f t="shared" si="6"/>
        <v>27.465824175824178</v>
      </c>
      <c r="AA54" s="21">
        <f t="shared" si="6"/>
        <v>30.54</v>
      </c>
      <c r="AB54" s="21">
        <f t="shared" si="6"/>
        <v>39.01</v>
      </c>
      <c r="AC54" s="21">
        <f t="shared" si="6"/>
        <v>36.050000000000004</v>
      </c>
      <c r="AD54" s="21">
        <f t="shared" si="6"/>
        <v>33.339999999999996</v>
      </c>
      <c r="AE54" s="21">
        <f t="shared" si="6"/>
        <v>35.297499999999999</v>
      </c>
      <c r="AF54" s="22">
        <f t="shared" si="5"/>
        <v>33.516652014652017</v>
      </c>
    </row>
    <row r="55" spans="2:32" ht="9.9499999999999993" customHeight="1">
      <c r="B55" s="30">
        <v>44</v>
      </c>
      <c r="C55" s="31">
        <v>4.9131999999999998</v>
      </c>
      <c r="D55" s="31">
        <f>'[1]44'!$D$78</f>
        <v>7</v>
      </c>
      <c r="E55" s="31">
        <f>'[1]44'!$F$78</f>
        <v>11</v>
      </c>
      <c r="F55" s="31">
        <f>'[1]44'!$G$78</f>
        <v>35.770000000000003</v>
      </c>
      <c r="S55" s="20" t="s">
        <v>25</v>
      </c>
      <c r="T55" s="21">
        <f>MIN(T48:T53)</f>
        <v>18.909288461538459</v>
      </c>
      <c r="U55" s="21">
        <f t="shared" ref="U55:AE55" si="7">MIN(U48:U53)</f>
        <v>19.325399999999998</v>
      </c>
      <c r="V55" s="21">
        <f t="shared" si="7"/>
        <v>18.615999999999996</v>
      </c>
      <c r="W55" s="21">
        <f t="shared" si="7"/>
        <v>19.937857142857144</v>
      </c>
      <c r="X55" s="21">
        <f t="shared" si="7"/>
        <v>21.058999999999997</v>
      </c>
      <c r="Y55" s="21">
        <f t="shared" si="7"/>
        <v>23.632114285714287</v>
      </c>
      <c r="Z55" s="21">
        <f t="shared" si="7"/>
        <v>24.46022727272727</v>
      </c>
      <c r="AA55" s="21">
        <f t="shared" si="7"/>
        <v>23.623666666666665</v>
      </c>
      <c r="AB55" s="21">
        <f t="shared" si="7"/>
        <v>28.22031746031746</v>
      </c>
      <c r="AC55" s="21">
        <f t="shared" si="7"/>
        <v>26.5625</v>
      </c>
      <c r="AD55" s="21">
        <f t="shared" si="7"/>
        <v>23.234999999999999</v>
      </c>
      <c r="AE55" s="21">
        <f t="shared" si="7"/>
        <v>21.096142857142858</v>
      </c>
      <c r="AF55" s="22">
        <f t="shared" si="5"/>
        <v>22.389792845580345</v>
      </c>
    </row>
    <row r="56" spans="2:32" ht="9.9499999999999993" customHeight="1">
      <c r="B56" s="28">
        <v>45</v>
      </c>
      <c r="C56" s="29">
        <v>4.9131999999999998</v>
      </c>
      <c r="D56" s="29">
        <f>'[1]45'!$D$78</f>
        <v>5.7</v>
      </c>
      <c r="E56" s="29">
        <f>'[1]45'!$F$78</f>
        <v>8.4</v>
      </c>
      <c r="F56" s="29">
        <f>'[1]45'!$G$78</f>
        <v>34.67</v>
      </c>
      <c r="S56" s="20" t="s">
        <v>26</v>
      </c>
      <c r="T56" s="21">
        <f>AVERAGE(T48:T53)</f>
        <v>23.248766685595598</v>
      </c>
      <c r="U56" s="21">
        <f t="shared" ref="U56:AE56" si="8">AVERAGE(U48:U53)</f>
        <v>23.401816666666665</v>
      </c>
      <c r="V56" s="21">
        <f t="shared" si="8"/>
        <v>23.707149999999999</v>
      </c>
      <c r="W56" s="21">
        <f t="shared" si="8"/>
        <v>25.615607142857144</v>
      </c>
      <c r="X56" s="21">
        <f t="shared" si="8"/>
        <v>26.864000000000001</v>
      </c>
      <c r="Y56" s="21">
        <f t="shared" si="8"/>
        <v>28.005106043956044</v>
      </c>
      <c r="Z56" s="21">
        <f t="shared" si="8"/>
        <v>25.963025724275724</v>
      </c>
      <c r="AA56" s="21">
        <f t="shared" si="8"/>
        <v>28.363116666666667</v>
      </c>
      <c r="AB56" s="21">
        <f t="shared" si="8"/>
        <v>32.190513865763862</v>
      </c>
      <c r="AC56" s="21">
        <f t="shared" si="8"/>
        <v>30.028392857142858</v>
      </c>
      <c r="AD56" s="21">
        <f t="shared" si="8"/>
        <v>26.634831135531133</v>
      </c>
      <c r="AE56" s="21">
        <f t="shared" si="8"/>
        <v>26.197619963369959</v>
      </c>
      <c r="AF56" s="22">
        <f t="shared" si="5"/>
        <v>26.684995562652137</v>
      </c>
    </row>
    <row r="57" spans="2:32" ht="9.9499999999999993" customHeight="1">
      <c r="B57" s="30">
        <v>46</v>
      </c>
      <c r="C57" s="31">
        <v>4.9131999999999998</v>
      </c>
      <c r="D57" s="31">
        <f>'[1]46'!$D$78</f>
        <v>7.2</v>
      </c>
      <c r="E57" s="31">
        <f>'[1]46'!$F$78</f>
        <v>10</v>
      </c>
      <c r="F57" s="31">
        <f>'[1]46'!$G$78</f>
        <v>29.87</v>
      </c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2:32" ht="9.9499999999999993" customHeight="1">
      <c r="B58" s="28">
        <v>47</v>
      </c>
      <c r="C58" s="29">
        <v>4.9131999999999998</v>
      </c>
      <c r="D58" s="29">
        <f>'[1]47'!$D$78</f>
        <v>7.1</v>
      </c>
      <c r="E58" s="29">
        <f>'[1]47'!$F$78</f>
        <v>9.6</v>
      </c>
      <c r="F58" s="29">
        <f>'[1]47'!$G$78</f>
        <v>29.62</v>
      </c>
      <c r="S58" s="17" t="s">
        <v>1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2:32" ht="9.9499999999999993" customHeight="1">
      <c r="B59" s="30">
        <v>48</v>
      </c>
      <c r="C59" s="31">
        <v>4.9131999999999998</v>
      </c>
      <c r="D59" s="31">
        <f>'[1]48'!$D$78</f>
        <v>7.05</v>
      </c>
      <c r="E59" s="31">
        <f>'[1]48'!$F$78</f>
        <v>10</v>
      </c>
      <c r="F59" s="31">
        <f>'[1]48'!$G$78</f>
        <v>26.27</v>
      </c>
      <c r="S59" s="18"/>
      <c r="T59" s="19" t="s">
        <v>2</v>
      </c>
      <c r="U59" s="19" t="s">
        <v>3</v>
      </c>
      <c r="V59" s="19" t="s">
        <v>4</v>
      </c>
      <c r="W59" s="19" t="s">
        <v>5</v>
      </c>
      <c r="X59" s="19" t="s">
        <v>6</v>
      </c>
      <c r="Y59" s="19" t="s">
        <v>7</v>
      </c>
      <c r="Z59" s="19" t="s">
        <v>8</v>
      </c>
      <c r="AA59" s="19" t="s">
        <v>9</v>
      </c>
      <c r="AB59" s="19" t="s">
        <v>10</v>
      </c>
      <c r="AC59" s="19" t="s">
        <v>11</v>
      </c>
      <c r="AD59" s="19" t="s">
        <v>12</v>
      </c>
      <c r="AE59" s="19" t="s">
        <v>13</v>
      </c>
      <c r="AF59" s="18"/>
    </row>
    <row r="60" spans="2:32" ht="9.9499999999999993" customHeight="1">
      <c r="B60" s="28">
        <v>49</v>
      </c>
      <c r="C60" s="29">
        <v>4.9131999999999998</v>
      </c>
      <c r="D60" s="29">
        <f>'[1]49'!$D$78</f>
        <v>8</v>
      </c>
      <c r="E60" s="29">
        <f>'[1]49'!$F$78</f>
        <v>11.3</v>
      </c>
      <c r="F60" s="29">
        <f>'[1]49'!$G$78</f>
        <v>26.33</v>
      </c>
      <c r="S60" s="20" t="s">
        <v>27</v>
      </c>
      <c r="T60" s="21">
        <f t="shared" ref="T60:AE62" si="9">T54</f>
        <v>27.03</v>
      </c>
      <c r="U60" s="21">
        <f t="shared" si="9"/>
        <v>33.1</v>
      </c>
      <c r="V60" s="21">
        <f t="shared" si="9"/>
        <v>31.798000000000002</v>
      </c>
      <c r="W60" s="21">
        <f t="shared" si="9"/>
        <v>35.525999999999996</v>
      </c>
      <c r="X60" s="21">
        <f t="shared" si="9"/>
        <v>36.630000000000003</v>
      </c>
      <c r="Y60" s="21">
        <f t="shared" si="9"/>
        <v>36.412500000000001</v>
      </c>
      <c r="Z60" s="21">
        <f t="shared" si="9"/>
        <v>27.465824175824178</v>
      </c>
      <c r="AA60" s="21">
        <f t="shared" si="9"/>
        <v>30.54</v>
      </c>
      <c r="AB60" s="21">
        <f t="shared" si="9"/>
        <v>39.01</v>
      </c>
      <c r="AC60" s="21">
        <f t="shared" si="9"/>
        <v>36.050000000000004</v>
      </c>
      <c r="AD60" s="21">
        <f t="shared" si="9"/>
        <v>33.339999999999996</v>
      </c>
      <c r="AE60" s="21">
        <f t="shared" si="9"/>
        <v>35.297499999999999</v>
      </c>
      <c r="AF60" s="18"/>
    </row>
    <row r="61" spans="2:32" ht="9.9499999999999993" customHeight="1">
      <c r="B61" s="30">
        <v>50</v>
      </c>
      <c r="C61" s="31">
        <v>4.9131999999999998</v>
      </c>
      <c r="D61" s="31">
        <f>'[1]50'!$D$78</f>
        <v>9</v>
      </c>
      <c r="E61" s="31">
        <f>'[1]50'!$F$78</f>
        <v>12.15</v>
      </c>
      <c r="F61" s="31">
        <f>'[1]50'!$G$78</f>
        <v>29.32</v>
      </c>
      <c r="S61" s="20"/>
      <c r="T61" s="21">
        <f t="shared" si="9"/>
        <v>18.909288461538459</v>
      </c>
      <c r="U61" s="21">
        <f t="shared" si="9"/>
        <v>19.325399999999998</v>
      </c>
      <c r="V61" s="21">
        <f t="shared" si="9"/>
        <v>18.615999999999996</v>
      </c>
      <c r="W61" s="21">
        <f t="shared" si="9"/>
        <v>19.937857142857144</v>
      </c>
      <c r="X61" s="21">
        <f t="shared" si="9"/>
        <v>21.058999999999997</v>
      </c>
      <c r="Y61" s="21">
        <f t="shared" si="9"/>
        <v>23.632114285714287</v>
      </c>
      <c r="Z61" s="21">
        <f t="shared" si="9"/>
        <v>24.46022727272727</v>
      </c>
      <c r="AA61" s="21">
        <f t="shared" si="9"/>
        <v>23.623666666666665</v>
      </c>
      <c r="AB61" s="21">
        <f t="shared" si="9"/>
        <v>28.22031746031746</v>
      </c>
      <c r="AC61" s="21">
        <f t="shared" si="9"/>
        <v>26.5625</v>
      </c>
      <c r="AD61" s="21">
        <f t="shared" si="9"/>
        <v>23.234999999999999</v>
      </c>
      <c r="AE61" s="21">
        <f t="shared" si="9"/>
        <v>21.096142857142858</v>
      </c>
      <c r="AF61" s="18"/>
    </row>
    <row r="62" spans="2:32" ht="9.9499999999999993" customHeight="1">
      <c r="B62" s="28">
        <v>51</v>
      </c>
      <c r="C62" s="29"/>
      <c r="D62" s="29"/>
      <c r="E62" s="29"/>
      <c r="F62" s="29"/>
      <c r="S62" s="23" t="str">
        <f>S56</f>
        <v>Promedio 2018 - 2023</v>
      </c>
      <c r="T62" s="24">
        <f t="shared" si="9"/>
        <v>23.248766685595598</v>
      </c>
      <c r="U62" s="24">
        <f t="shared" si="9"/>
        <v>23.401816666666665</v>
      </c>
      <c r="V62" s="24">
        <f t="shared" si="9"/>
        <v>23.707149999999999</v>
      </c>
      <c r="W62" s="24">
        <f t="shared" si="9"/>
        <v>25.615607142857144</v>
      </c>
      <c r="X62" s="24">
        <f t="shared" si="9"/>
        <v>26.864000000000001</v>
      </c>
      <c r="Y62" s="24">
        <f t="shared" si="9"/>
        <v>28.005106043956044</v>
      </c>
      <c r="Z62" s="24">
        <f t="shared" si="9"/>
        <v>25.963025724275724</v>
      </c>
      <c r="AA62" s="24">
        <f t="shared" si="9"/>
        <v>28.363116666666667</v>
      </c>
      <c r="AB62" s="24">
        <f t="shared" si="9"/>
        <v>32.190513865763862</v>
      </c>
      <c r="AC62" s="24">
        <f t="shared" si="9"/>
        <v>30.028392857142858</v>
      </c>
      <c r="AD62" s="24">
        <f t="shared" si="9"/>
        <v>26.634831135531133</v>
      </c>
      <c r="AE62" s="24">
        <f t="shared" si="9"/>
        <v>26.197619963369959</v>
      </c>
      <c r="AF62" s="18"/>
    </row>
    <row r="63" spans="2:32" ht="9.9499999999999993" customHeight="1">
      <c r="B63" s="30">
        <v>52</v>
      </c>
      <c r="C63" s="31"/>
      <c r="D63" s="31"/>
      <c r="E63" s="31"/>
      <c r="F63" s="31"/>
      <c r="S63" s="20">
        <v>2024</v>
      </c>
      <c r="T63" s="25">
        <f>AVERAGE(F12:F15)</f>
        <v>37.274999999999999</v>
      </c>
      <c r="U63" s="25">
        <f>AVERAGE(F16:F20)</f>
        <v>27.817999999999994</v>
      </c>
      <c r="V63" s="25">
        <f>AVERAGE(F21:F24)</f>
        <v>25.990000000000002</v>
      </c>
      <c r="W63" s="25">
        <f>AVERAGE(F25:F28)</f>
        <v>27.060000000000002</v>
      </c>
      <c r="X63" s="25">
        <f>AVERAGE(F29:F33)</f>
        <v>29.996000000000002</v>
      </c>
      <c r="Y63" s="25">
        <f>AVERAGE(F34:F37)</f>
        <v>31.267499999999998</v>
      </c>
      <c r="Z63" s="25">
        <f>AVERAGE(F38:F41)</f>
        <v>32.96</v>
      </c>
      <c r="AA63" s="25"/>
      <c r="AB63" s="25">
        <f>AVERAGE(F47:F50)</f>
        <v>39.42</v>
      </c>
      <c r="AC63" s="25">
        <f>AVERAGE(F51:F55)</f>
        <v>38.494000000000007</v>
      </c>
      <c r="AD63" s="25">
        <f>AVERAGE(F56:F59)</f>
        <v>30.107500000000002</v>
      </c>
      <c r="AE63" s="25">
        <f>AVERAGE(F60:F63)</f>
        <v>27.824999999999999</v>
      </c>
      <c r="AF63" s="18"/>
    </row>
    <row r="64" spans="2:32" ht="9.9499999999999993" customHeight="1">
      <c r="B64" s="32"/>
      <c r="C64" s="29"/>
      <c r="D64" s="29"/>
      <c r="E64" s="29"/>
      <c r="F64" s="29"/>
    </row>
    <row r="65" spans="2:31" ht="9.9499999999999993" customHeight="1">
      <c r="B65" s="32"/>
      <c r="C65" s="29"/>
      <c r="D65" s="32"/>
      <c r="E65" s="29"/>
      <c r="F65" s="29"/>
      <c r="G65" s="29"/>
      <c r="H65" s="29"/>
      <c r="S65" s="26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2:31" ht="15" customHeight="1">
      <c r="B66" s="32"/>
      <c r="C66" s="29"/>
      <c r="D66"/>
      <c r="E66"/>
      <c r="F66"/>
      <c r="S66" s="26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spans="2:31">
      <c r="B67"/>
      <c r="C67"/>
      <c r="D67"/>
      <c r="E67"/>
      <c r="F67"/>
      <c r="S67" s="26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spans="2:31">
      <c r="B68"/>
      <c r="C68"/>
      <c r="D68"/>
      <c r="E68"/>
      <c r="F68"/>
      <c r="S68" s="26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spans="2:31">
      <c r="B69"/>
      <c r="C69"/>
      <c r="D69"/>
      <c r="E69"/>
      <c r="F69"/>
      <c r="S69" s="26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spans="2:31">
      <c r="B70"/>
      <c r="C70"/>
      <c r="D70"/>
      <c r="E70"/>
      <c r="F70"/>
      <c r="S70" s="26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spans="2:31">
      <c r="B71"/>
      <c r="C71"/>
      <c r="D71"/>
      <c r="E71"/>
      <c r="F71"/>
      <c r="R71" s="15">
        <f t="shared" ref="R71:R92" si="10">(D12-C12)/C12</f>
        <v>2.6636000976960026</v>
      </c>
      <c r="S71" s="26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</row>
    <row r="72" spans="2:31">
      <c r="B72"/>
      <c r="C72"/>
      <c r="D72"/>
      <c r="E72"/>
      <c r="F72"/>
      <c r="R72" s="15">
        <f t="shared" si="10"/>
        <v>3.4777334527395589</v>
      </c>
      <c r="S72" s="26"/>
    </row>
    <row r="73" spans="2:31">
      <c r="B73"/>
      <c r="C73"/>
      <c r="D73"/>
      <c r="E73"/>
      <c r="F73"/>
      <c r="R73" s="15">
        <f t="shared" si="10"/>
        <v>2.5618334283155582</v>
      </c>
      <c r="S73" s="26"/>
    </row>
    <row r="74" spans="2:31">
      <c r="R74" s="15">
        <f t="shared" si="10"/>
        <v>1.8901734104046242</v>
      </c>
      <c r="S74" s="26"/>
    </row>
    <row r="75" spans="2:31">
      <c r="R75" s="15">
        <f t="shared" si="10"/>
        <v>0.85215338272409025</v>
      </c>
    </row>
    <row r="76" spans="2:31">
      <c r="R76" s="15">
        <f t="shared" si="10"/>
        <v>0.64862004396320116</v>
      </c>
    </row>
    <row r="77" spans="2:31">
      <c r="R77" s="15">
        <f t="shared" si="10"/>
        <v>1.7666693804445213E-2</v>
      </c>
    </row>
    <row r="78" spans="2:31">
      <c r="R78" s="15">
        <f t="shared" si="10"/>
        <v>1.7666693804445213E-2</v>
      </c>
    </row>
    <row r="79" spans="2:31">
      <c r="R79" s="15">
        <f t="shared" si="10"/>
        <v>0.4247333713262233</v>
      </c>
    </row>
    <row r="80" spans="2:31">
      <c r="R80" s="15">
        <f t="shared" si="10"/>
        <v>0.73003337946755686</v>
      </c>
    </row>
    <row r="81" spans="18:18">
      <c r="R81" s="15">
        <f t="shared" si="10"/>
        <v>1.0353333876088904</v>
      </c>
    </row>
    <row r="82" spans="18:18">
      <c r="R82" s="15">
        <f t="shared" si="10"/>
        <v>0.30261336806968997</v>
      </c>
    </row>
    <row r="83" spans="18:18">
      <c r="R83" s="15">
        <f t="shared" si="10"/>
        <v>0.52650004070666778</v>
      </c>
    </row>
    <row r="84" spans="18:18">
      <c r="R84" s="15">
        <f t="shared" si="10"/>
        <v>0.79109338109582372</v>
      </c>
    </row>
    <row r="85" spans="18:18">
      <c r="R85" s="15">
        <f t="shared" si="10"/>
        <v>1.2185133924936906</v>
      </c>
    </row>
    <row r="86" spans="18:18">
      <c r="R86" s="15">
        <f t="shared" si="10"/>
        <v>1.1472767239273796</v>
      </c>
    </row>
    <row r="87" spans="18:18">
      <c r="R87" s="15">
        <f t="shared" si="10"/>
        <v>1.4016933973784909</v>
      </c>
    </row>
    <row r="88" spans="18:18">
      <c r="R88" s="15">
        <f t="shared" si="10"/>
        <v>1.5238134006350241</v>
      </c>
    </row>
    <row r="89" spans="18:18">
      <c r="R89" s="15">
        <f t="shared" si="10"/>
        <v>1.6866400716437353</v>
      </c>
    </row>
    <row r="90" spans="18:18">
      <c r="R90" s="15">
        <f t="shared" si="10"/>
        <v>2.0530000814133356</v>
      </c>
    </row>
    <row r="91" spans="18:18">
      <c r="R91" s="15">
        <f t="shared" si="10"/>
        <v>2.2565334201742249</v>
      </c>
    </row>
    <row r="92" spans="18:18">
      <c r="R92" s="15">
        <f t="shared" si="10"/>
        <v>2.2565334201742249</v>
      </c>
    </row>
    <row r="93" spans="18:18">
      <c r="R93" s="15">
        <f t="shared" ref="R93:R123" si="11">(D34-C34)/C34</f>
        <v>2.9689001058373363</v>
      </c>
    </row>
    <row r="94" spans="18:18">
      <c r="R94" s="15">
        <f t="shared" si="11"/>
        <v>3.1317267768460475</v>
      </c>
    </row>
    <row r="95" spans="18:18">
      <c r="R95" s="15">
        <f t="shared" si="11"/>
        <v>3.1317267768460475</v>
      </c>
    </row>
    <row r="96" spans="18:18">
      <c r="R96" s="15">
        <f t="shared" si="11"/>
        <v>3.1317267768460475</v>
      </c>
    </row>
    <row r="97" spans="18:18">
      <c r="R97" s="15">
        <f t="shared" si="11"/>
        <v>3.1317267768460475</v>
      </c>
    </row>
    <row r="98" spans="18:18">
      <c r="R98" s="15" t="e">
        <f t="shared" si="11"/>
        <v>#DIV/0!</v>
      </c>
    </row>
    <row r="99" spans="18:18">
      <c r="R99" s="15" t="e">
        <f t="shared" si="11"/>
        <v>#VALUE!</v>
      </c>
    </row>
    <row r="100" spans="18:18">
      <c r="R100" s="15" t="e">
        <f t="shared" si="11"/>
        <v>#DIV/0!</v>
      </c>
    </row>
    <row r="101" spans="18:18">
      <c r="R101" s="15" t="e">
        <f t="shared" si="11"/>
        <v>#DIV/0!</v>
      </c>
    </row>
    <row r="102" spans="18:18">
      <c r="R102" s="15" t="e">
        <f t="shared" si="11"/>
        <v>#DIV/0!</v>
      </c>
    </row>
    <row r="103" spans="18:18">
      <c r="R103" s="15" t="e">
        <f t="shared" si="11"/>
        <v>#DIV/0!</v>
      </c>
    </row>
    <row r="104" spans="18:18">
      <c r="R104" s="15" t="e">
        <f t="shared" si="11"/>
        <v>#DIV/0!</v>
      </c>
    </row>
    <row r="105" spans="18:18">
      <c r="R105" s="15" t="e">
        <f t="shared" si="11"/>
        <v>#VALUE!</v>
      </c>
    </row>
    <row r="106" spans="18:18">
      <c r="R106" s="15" t="e">
        <f t="shared" si="11"/>
        <v>#DIV/0!</v>
      </c>
    </row>
    <row r="107" spans="18:18">
      <c r="R107" s="15" t="e">
        <f t="shared" si="11"/>
        <v>#DIV/0!</v>
      </c>
    </row>
    <row r="108" spans="18:18">
      <c r="R108" s="15">
        <f t="shared" si="11"/>
        <v>1.0353333876088904</v>
      </c>
    </row>
    <row r="109" spans="18:18">
      <c r="R109" s="15">
        <f t="shared" si="11"/>
        <v>2.6636000976960026</v>
      </c>
    </row>
    <row r="110" spans="18:18">
      <c r="R110" s="15">
        <f t="shared" si="11"/>
        <v>2.4600667589351137</v>
      </c>
    </row>
    <row r="111" spans="18:18">
      <c r="R111" s="15">
        <f t="shared" si="11"/>
        <v>2.2565334201742249</v>
      </c>
    </row>
    <row r="112" spans="18:18">
      <c r="R112" s="15">
        <f t="shared" si="11"/>
        <v>1.4424000651306685</v>
      </c>
    </row>
    <row r="113" spans="18:18">
      <c r="R113" s="15">
        <f t="shared" si="11"/>
        <v>1.1981600586176018</v>
      </c>
    </row>
    <row r="114" spans="18:18">
      <c r="R114" s="15">
        <f t="shared" si="11"/>
        <v>0.4247333713262233</v>
      </c>
    </row>
    <row r="115" spans="18:18">
      <c r="R115" s="15">
        <f t="shared" si="11"/>
        <v>0.16014003093706758</v>
      </c>
    </row>
    <row r="116" spans="18:18">
      <c r="R116" s="15">
        <f t="shared" si="11"/>
        <v>0.46544003907840115</v>
      </c>
    </row>
    <row r="117" spans="18:18">
      <c r="R117" s="15">
        <f t="shared" si="11"/>
        <v>0.44508670520231214</v>
      </c>
    </row>
    <row r="118" spans="18:18">
      <c r="R118" s="15">
        <f t="shared" si="11"/>
        <v>0.43491003826426772</v>
      </c>
    </row>
    <row r="119" spans="18:18">
      <c r="R119" s="15">
        <f t="shared" si="11"/>
        <v>0.62826671008711232</v>
      </c>
    </row>
    <row r="120" spans="18:18">
      <c r="R120" s="15">
        <f t="shared" si="11"/>
        <v>0.83180004884800141</v>
      </c>
    </row>
    <row r="121" spans="18:18">
      <c r="R121" s="15" t="e">
        <f t="shared" si="11"/>
        <v>#DIV/0!</v>
      </c>
    </row>
    <row r="122" spans="18:18">
      <c r="R122" s="15" t="e">
        <f t="shared" si="11"/>
        <v>#DIV/0!</v>
      </c>
    </row>
    <row r="123" spans="18:18">
      <c r="R123" s="15" t="e">
        <f t="shared" si="11"/>
        <v>#DIV/0!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Coliflor</vt:lpstr>
      <vt:lpstr>Coliflor!Área_de_impresión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María Villena Fernández</cp:lastModifiedBy>
  <cp:lastPrinted>2023-02-21T09:59:32Z</cp:lastPrinted>
  <dcterms:created xsi:type="dcterms:W3CDTF">2020-02-25T07:23:09Z</dcterms:created>
  <dcterms:modified xsi:type="dcterms:W3CDTF">2024-12-17T15:02:29Z</dcterms:modified>
</cp:coreProperties>
</file>