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 activeTab="1"/>
  </bookViews>
  <sheets>
    <sheet name="Trigo media fuerza" sheetId="4" r:id="rId1"/>
    <sheet name="Trigo pienso" sheetId="5" r:id="rId2"/>
  </sheets>
  <externalReferences>
    <externalReference r:id="rId3"/>
  </externalReferences>
  <definedNames>
    <definedName name="_xlnm.Print_Area" localSheetId="0">'Trigo media fuerza'!$A$1:$M$66</definedName>
    <definedName name="_xlnm.Print_Area" localSheetId="1">'Trigo pienso'!$A$1:$M$68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E57" i="5"/>
  <c r="D57" i="5"/>
  <c r="F56" i="5" l="1"/>
  <c r="E56" i="5"/>
  <c r="D56" i="5"/>
  <c r="F55" i="5" l="1"/>
  <c r="E55" i="5"/>
  <c r="D55" i="5"/>
  <c r="F54" i="5" l="1"/>
  <c r="E54" i="5"/>
  <c r="D54" i="5"/>
  <c r="F53" i="5" l="1"/>
  <c r="E53" i="5"/>
  <c r="D53" i="5"/>
  <c r="F52" i="5" l="1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AC42" i="5" l="1"/>
  <c r="AB42" i="5"/>
  <c r="AB63" i="5"/>
  <c r="AC63" i="5"/>
  <c r="F37" i="4"/>
  <c r="E37" i="4"/>
  <c r="D37" i="4"/>
  <c r="F37" i="5"/>
  <c r="E37" i="5"/>
  <c r="D37" i="5"/>
  <c r="F36" i="5" l="1"/>
  <c r="E36" i="5"/>
  <c r="D36" i="5"/>
  <c r="F36" i="4"/>
  <c r="E36" i="4"/>
  <c r="D36" i="4"/>
  <c r="R96" i="5" l="1"/>
  <c r="F35" i="5"/>
  <c r="E35" i="5"/>
  <c r="D35" i="5"/>
  <c r="F35" i="4"/>
  <c r="E35" i="4"/>
  <c r="D35" i="4"/>
  <c r="R93" i="4" s="1"/>
  <c r="F34" i="4" l="1"/>
  <c r="Y63" i="4" s="1"/>
  <c r="E34" i="4"/>
  <c r="D34" i="4"/>
  <c r="Y42" i="4" s="1"/>
  <c r="F34" i="5"/>
  <c r="Y63" i="5" s="1"/>
  <c r="E34" i="5"/>
  <c r="D34" i="5"/>
  <c r="Y42" i="5" s="1"/>
  <c r="F33" i="5" l="1"/>
  <c r="E33" i="5"/>
  <c r="D33" i="5"/>
  <c r="R93" i="5" s="1"/>
  <c r="F33" i="4"/>
  <c r="E33" i="4"/>
  <c r="D33" i="4"/>
  <c r="F32" i="5" l="1"/>
  <c r="E32" i="5"/>
  <c r="D32" i="5"/>
  <c r="F32" i="4"/>
  <c r="E32" i="4"/>
  <c r="D32" i="4"/>
  <c r="F31" i="4" l="1"/>
  <c r="E31" i="4"/>
  <c r="D31" i="4"/>
  <c r="F31" i="5"/>
  <c r="E31" i="5"/>
  <c r="D31" i="5"/>
  <c r="F30" i="5" l="1"/>
  <c r="E30" i="5"/>
  <c r="D30" i="5"/>
  <c r="F30" i="4"/>
  <c r="E30" i="4"/>
  <c r="D30" i="4"/>
  <c r="F29" i="4" l="1"/>
  <c r="X63" i="4" s="1"/>
  <c r="E29" i="4"/>
  <c r="D29" i="4"/>
  <c r="X42" i="4" s="1"/>
  <c r="F29" i="5"/>
  <c r="X63" i="5" s="1"/>
  <c r="E29" i="5"/>
  <c r="D29" i="5"/>
  <c r="X42" i="5" s="1"/>
  <c r="F28" i="4" l="1"/>
  <c r="E28" i="4"/>
  <c r="D28" i="4"/>
  <c r="F28" i="5"/>
  <c r="E28" i="5"/>
  <c r="D28" i="5"/>
  <c r="F27" i="5" l="1"/>
  <c r="E27" i="5"/>
  <c r="D27" i="5"/>
  <c r="F27" i="4"/>
  <c r="E27" i="4"/>
  <c r="D27" i="4"/>
  <c r="F26" i="5" l="1"/>
  <c r="E26" i="5"/>
  <c r="D26" i="5"/>
  <c r="F26" i="4"/>
  <c r="E26" i="4"/>
  <c r="D26" i="4"/>
  <c r="F25" i="5" l="1"/>
  <c r="W63" i="5" s="1"/>
  <c r="E25" i="5"/>
  <c r="D25" i="5"/>
  <c r="W42" i="5" s="1"/>
  <c r="F25" i="4"/>
  <c r="W63" i="4" s="1"/>
  <c r="E25" i="4"/>
  <c r="D25" i="4"/>
  <c r="W42" i="4" s="1"/>
  <c r="F24" i="4" l="1"/>
  <c r="E24" i="4"/>
  <c r="D24" i="4"/>
  <c r="F24" i="5"/>
  <c r="E24" i="5"/>
  <c r="D24" i="5"/>
  <c r="F23" i="5" l="1"/>
  <c r="E23" i="5"/>
  <c r="D23" i="5"/>
  <c r="F23" i="4"/>
  <c r="E23" i="4"/>
  <c r="D23" i="4"/>
  <c r="F22" i="4" l="1"/>
  <c r="E22" i="4"/>
  <c r="D22" i="4"/>
  <c r="F22" i="5"/>
  <c r="E22" i="5"/>
  <c r="D22" i="5"/>
  <c r="F21" i="5" l="1"/>
  <c r="V63" i="5" s="1"/>
  <c r="E21" i="5"/>
  <c r="D21" i="5"/>
  <c r="V42" i="5" s="1"/>
  <c r="F21" i="4"/>
  <c r="V63" i="4" s="1"/>
  <c r="E21" i="4"/>
  <c r="D21" i="4"/>
  <c r="V42" i="4" s="1"/>
  <c r="F20" i="5" l="1"/>
  <c r="E20" i="5"/>
  <c r="D20" i="5"/>
  <c r="F20" i="4"/>
  <c r="E20" i="4"/>
  <c r="D20" i="4"/>
  <c r="F19" i="5" l="1"/>
  <c r="E19" i="5"/>
  <c r="D19" i="5"/>
  <c r="F19" i="4"/>
  <c r="E19" i="4"/>
  <c r="D19" i="4"/>
  <c r="F18" i="4" l="1"/>
  <c r="E18" i="4"/>
  <c r="D18" i="4"/>
  <c r="F18" i="5"/>
  <c r="E18" i="5"/>
  <c r="D18" i="5"/>
  <c r="F17" i="4" l="1"/>
  <c r="E17" i="4"/>
  <c r="D17" i="4"/>
  <c r="F17" i="5"/>
  <c r="E17" i="5"/>
  <c r="D17" i="5"/>
  <c r="F16" i="5" l="1"/>
  <c r="U63" i="5" s="1"/>
  <c r="E16" i="5"/>
  <c r="D16" i="5"/>
  <c r="U42" i="5" s="1"/>
  <c r="F16" i="4"/>
  <c r="U63" i="4" s="1"/>
  <c r="E16" i="4"/>
  <c r="D16" i="4"/>
  <c r="U42" i="4" s="1"/>
  <c r="F15" i="5" l="1"/>
  <c r="E15" i="5"/>
  <c r="D15" i="5"/>
  <c r="F15" i="4"/>
  <c r="E15" i="4"/>
  <c r="D15" i="4"/>
  <c r="F14" i="5" l="1"/>
  <c r="E14" i="5"/>
  <c r="D14" i="5"/>
  <c r="F14" i="4"/>
  <c r="E14" i="4"/>
  <c r="D14" i="4"/>
  <c r="E13" i="4" l="1"/>
  <c r="D13" i="4"/>
  <c r="F13" i="4"/>
  <c r="D13" i="5"/>
  <c r="E13" i="5"/>
  <c r="F13" i="5"/>
  <c r="U60" i="4" l="1"/>
  <c r="V60" i="4"/>
  <c r="W60" i="4"/>
  <c r="X60" i="4"/>
  <c r="Y60" i="4"/>
  <c r="Z60" i="4"/>
  <c r="AA60" i="4"/>
  <c r="AB60" i="4"/>
  <c r="AC60" i="4"/>
  <c r="AD60" i="4"/>
  <c r="AE60" i="4"/>
  <c r="T60" i="4"/>
  <c r="U54" i="4"/>
  <c r="V54" i="4"/>
  <c r="W54" i="4"/>
  <c r="X54" i="4"/>
  <c r="Y54" i="4"/>
  <c r="Z54" i="4"/>
  <c r="AA54" i="4"/>
  <c r="AB54" i="4"/>
  <c r="AC54" i="4"/>
  <c r="AD54" i="4"/>
  <c r="AE54" i="4"/>
  <c r="AF54" i="4"/>
  <c r="T54" i="4"/>
  <c r="U33" i="4"/>
  <c r="V33" i="4"/>
  <c r="W33" i="4"/>
  <c r="X33" i="4"/>
  <c r="Y33" i="4"/>
  <c r="AB33" i="4"/>
  <c r="AC33" i="4"/>
  <c r="AD33" i="4"/>
  <c r="AE33" i="4"/>
  <c r="T33" i="4"/>
  <c r="T34" i="4"/>
  <c r="F12" i="4" l="1"/>
  <c r="E12" i="4"/>
  <c r="D12" i="4"/>
  <c r="U56" i="4" l="1"/>
  <c r="V56" i="4"/>
  <c r="W56" i="4"/>
  <c r="X56" i="4"/>
  <c r="Y56" i="4"/>
  <c r="Z56" i="4"/>
  <c r="AA56" i="4"/>
  <c r="AB56" i="4"/>
  <c r="AC56" i="4"/>
  <c r="AD56" i="4"/>
  <c r="AE56" i="4"/>
  <c r="U55" i="4"/>
  <c r="V55" i="4"/>
  <c r="W55" i="4"/>
  <c r="X55" i="4"/>
  <c r="Y55" i="4"/>
  <c r="Z55" i="4"/>
  <c r="AA55" i="4"/>
  <c r="AB55" i="4"/>
  <c r="AC55" i="4"/>
  <c r="AD55" i="4"/>
  <c r="AE55" i="4"/>
  <c r="T56" i="4"/>
  <c r="T55" i="4"/>
  <c r="U35" i="4"/>
  <c r="V35" i="4"/>
  <c r="W35" i="4"/>
  <c r="X35" i="4"/>
  <c r="Y35" i="4"/>
  <c r="AB35" i="4"/>
  <c r="AC35" i="4"/>
  <c r="AD35" i="4"/>
  <c r="AE35" i="4"/>
  <c r="U34" i="4"/>
  <c r="V34" i="4"/>
  <c r="W34" i="4"/>
  <c r="X34" i="4"/>
  <c r="Y34" i="4"/>
  <c r="AB34" i="4"/>
  <c r="AC34" i="4"/>
  <c r="AD34" i="4"/>
  <c r="AE34" i="4"/>
  <c r="T35" i="4"/>
  <c r="AF53" i="4"/>
  <c r="AF32" i="4"/>
  <c r="AF53" i="5"/>
  <c r="AF32" i="5"/>
  <c r="F12" i="5" l="1"/>
  <c r="E12" i="5"/>
  <c r="D12" i="5"/>
  <c r="T56" i="5"/>
  <c r="U56" i="5"/>
  <c r="V56" i="5"/>
  <c r="W56" i="5"/>
  <c r="X56" i="5"/>
  <c r="Y56" i="5"/>
  <c r="Z56" i="5"/>
  <c r="AA56" i="5"/>
  <c r="AB56" i="5"/>
  <c r="AC56" i="5"/>
  <c r="AD56" i="5"/>
  <c r="AE56" i="5"/>
  <c r="U55" i="5"/>
  <c r="V55" i="5"/>
  <c r="W55" i="5"/>
  <c r="X55" i="5"/>
  <c r="Y55" i="5"/>
  <c r="Z55" i="5"/>
  <c r="AA55" i="5"/>
  <c r="AB55" i="5"/>
  <c r="AC55" i="5"/>
  <c r="AD55" i="5"/>
  <c r="AE55" i="5"/>
  <c r="U54" i="5"/>
  <c r="V54" i="5"/>
  <c r="W54" i="5"/>
  <c r="X54" i="5"/>
  <c r="Y54" i="5"/>
  <c r="Z54" i="5"/>
  <c r="AA54" i="5"/>
  <c r="AB54" i="5"/>
  <c r="AC54" i="5"/>
  <c r="AD54" i="5"/>
  <c r="AE54" i="5"/>
  <c r="T55" i="5"/>
  <c r="T54" i="5"/>
  <c r="U35" i="5"/>
  <c r="V35" i="5"/>
  <c r="W35" i="5"/>
  <c r="X35" i="5"/>
  <c r="Y35" i="5"/>
  <c r="AB35" i="5"/>
  <c r="AC35" i="5"/>
  <c r="AD35" i="5"/>
  <c r="AE35" i="5"/>
  <c r="U34" i="5"/>
  <c r="V34" i="5"/>
  <c r="W34" i="5"/>
  <c r="X34" i="5"/>
  <c r="Y34" i="5"/>
  <c r="AB34" i="5"/>
  <c r="AC34" i="5"/>
  <c r="AD34" i="5"/>
  <c r="AE34" i="5"/>
  <c r="U33" i="5"/>
  <c r="V33" i="5"/>
  <c r="W33" i="5"/>
  <c r="X33" i="5"/>
  <c r="Y33" i="5"/>
  <c r="AB33" i="5"/>
  <c r="AC33" i="5"/>
  <c r="AD33" i="5"/>
  <c r="AE33" i="5"/>
  <c r="T35" i="5"/>
  <c r="T34" i="5"/>
  <c r="T33" i="5"/>
  <c r="R121" i="4" l="1"/>
  <c r="R124" i="5"/>
  <c r="R120" i="4" l="1"/>
  <c r="R123" i="5"/>
  <c r="AE62" i="4" l="1"/>
  <c r="AD62" i="4"/>
  <c r="AC62" i="4"/>
  <c r="AB62" i="4"/>
  <c r="AA62" i="4"/>
  <c r="Z62" i="4"/>
  <c r="Y62" i="4"/>
  <c r="X62" i="4"/>
  <c r="W62" i="4"/>
  <c r="V62" i="4"/>
  <c r="U62" i="4"/>
  <c r="AE61" i="4"/>
  <c r="AD61" i="4"/>
  <c r="AC61" i="4"/>
  <c r="AB61" i="4"/>
  <c r="AA61" i="4"/>
  <c r="Z61" i="4"/>
  <c r="Y61" i="4"/>
  <c r="X61" i="4"/>
  <c r="W61" i="4"/>
  <c r="V61" i="4"/>
  <c r="U61" i="4"/>
  <c r="AF52" i="4"/>
  <c r="AF51" i="4"/>
  <c r="AF50" i="4"/>
  <c r="AF49" i="4"/>
  <c r="AF48" i="4"/>
  <c r="AE41" i="4"/>
  <c r="AD41" i="4"/>
  <c r="AC41" i="4"/>
  <c r="AB41" i="4"/>
  <c r="Y41" i="4"/>
  <c r="X41" i="4"/>
  <c r="W41" i="4"/>
  <c r="V41" i="4"/>
  <c r="U41" i="4"/>
  <c r="T41" i="4"/>
  <c r="AE40" i="4"/>
  <c r="AD40" i="4"/>
  <c r="AC40" i="4"/>
  <c r="AB40" i="4"/>
  <c r="Y40" i="4"/>
  <c r="X40" i="4"/>
  <c r="W40" i="4"/>
  <c r="V40" i="4"/>
  <c r="U40" i="4"/>
  <c r="T40" i="4"/>
  <c r="AE39" i="4"/>
  <c r="AD39" i="4"/>
  <c r="AC39" i="4"/>
  <c r="AB39" i="4"/>
  <c r="Y39" i="4"/>
  <c r="X39" i="4"/>
  <c r="W39" i="4"/>
  <c r="V39" i="4"/>
  <c r="U39" i="4"/>
  <c r="AF31" i="4"/>
  <c r="AF30" i="4"/>
  <c r="AF29" i="4"/>
  <c r="AF28" i="4"/>
  <c r="AF27" i="4"/>
  <c r="AF33" i="4" l="1"/>
  <c r="AF55" i="4"/>
  <c r="AF56" i="4"/>
  <c r="T63" i="4"/>
  <c r="T42" i="5"/>
  <c r="T42" i="4"/>
  <c r="T63" i="5"/>
  <c r="AF34" i="4"/>
  <c r="T39" i="4"/>
  <c r="T61" i="4"/>
  <c r="T62" i="4"/>
  <c r="AF35" i="4"/>
  <c r="AE62" i="5"/>
  <c r="AD62" i="5"/>
  <c r="AC62" i="5"/>
  <c r="AB62" i="5"/>
  <c r="AA62" i="5"/>
  <c r="Z62" i="5"/>
  <c r="Y62" i="5"/>
  <c r="X62" i="5"/>
  <c r="W62" i="5"/>
  <c r="V62" i="5"/>
  <c r="U62" i="5"/>
  <c r="AE61" i="5"/>
  <c r="AD61" i="5"/>
  <c r="AC61" i="5"/>
  <c r="AB61" i="5"/>
  <c r="AA61" i="5"/>
  <c r="Z61" i="5"/>
  <c r="Y61" i="5"/>
  <c r="X61" i="5"/>
  <c r="W61" i="5"/>
  <c r="V61" i="5"/>
  <c r="U61" i="5"/>
  <c r="T61" i="5"/>
  <c r="AE60" i="5"/>
  <c r="AD60" i="5"/>
  <c r="AC60" i="5"/>
  <c r="AB60" i="5"/>
  <c r="AA60" i="5"/>
  <c r="Z60" i="5"/>
  <c r="Y60" i="5"/>
  <c r="X60" i="5"/>
  <c r="W60" i="5"/>
  <c r="V60" i="5"/>
  <c r="U60" i="5"/>
  <c r="AF52" i="5"/>
  <c r="AF51" i="5"/>
  <c r="AF50" i="5"/>
  <c r="AF49" i="5"/>
  <c r="AF48" i="5"/>
  <c r="AE41" i="5"/>
  <c r="AD41" i="5"/>
  <c r="AC41" i="5"/>
  <c r="AB41" i="5"/>
  <c r="Y41" i="5"/>
  <c r="X41" i="5"/>
  <c r="W41" i="5"/>
  <c r="V41" i="5"/>
  <c r="U41" i="5"/>
  <c r="AE40" i="5"/>
  <c r="AD40" i="5"/>
  <c r="AC40" i="5"/>
  <c r="AB40" i="5"/>
  <c r="Y40" i="5"/>
  <c r="X40" i="5"/>
  <c r="W40" i="5"/>
  <c r="V40" i="5"/>
  <c r="U40" i="5"/>
  <c r="AE39" i="5"/>
  <c r="AD39" i="5"/>
  <c r="AC39" i="5"/>
  <c r="AB39" i="5"/>
  <c r="Y39" i="5"/>
  <c r="X39" i="5"/>
  <c r="W39" i="5"/>
  <c r="V39" i="5"/>
  <c r="U39" i="5"/>
  <c r="T39" i="5"/>
  <c r="AF31" i="5"/>
  <c r="AF30" i="5"/>
  <c r="AF29" i="5"/>
  <c r="AF28" i="5"/>
  <c r="AF27" i="5"/>
  <c r="AF54" i="5" l="1"/>
  <c r="AF55" i="5"/>
  <c r="AF56" i="5"/>
  <c r="T60" i="5"/>
  <c r="AF33" i="5"/>
  <c r="AF34" i="5"/>
  <c r="AF35" i="5"/>
  <c r="T62" i="5"/>
  <c r="T41" i="5"/>
  <c r="T40" i="5"/>
  <c r="R119" i="5" l="1"/>
  <c r="R106" i="5"/>
  <c r="R105" i="5"/>
  <c r="R104" i="5"/>
  <c r="R103" i="5"/>
  <c r="R102" i="5"/>
  <c r="R101" i="5"/>
  <c r="R100" i="5"/>
  <c r="R99" i="5"/>
  <c r="R98" i="5"/>
  <c r="R97" i="5"/>
  <c r="R95" i="5"/>
  <c r="R94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S62" i="5"/>
  <c r="R122" i="5"/>
  <c r="R121" i="5"/>
  <c r="R120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S41" i="5"/>
  <c r="R78" i="5"/>
  <c r="R77" i="5"/>
  <c r="R76" i="5"/>
  <c r="R75" i="5"/>
  <c r="R74" i="5"/>
  <c r="R73" i="5"/>
  <c r="R72" i="5"/>
  <c r="R70" i="4" l="1"/>
  <c r="R117" i="4" l="1"/>
  <c r="R118" i="4"/>
  <c r="R119" i="4"/>
  <c r="R116" i="4" l="1"/>
  <c r="R111" i="4" l="1"/>
  <c r="R112" i="4"/>
  <c r="R113" i="4"/>
  <c r="R114" i="4"/>
  <c r="R115" i="4"/>
  <c r="R95" i="4"/>
  <c r="R96" i="4"/>
  <c r="R97" i="4"/>
  <c r="R98" i="4"/>
  <c r="R99" i="4"/>
  <c r="R100" i="4"/>
  <c r="R101" i="4"/>
  <c r="R102" i="4"/>
  <c r="R103" i="4"/>
  <c r="R104" i="4"/>
  <c r="R105" i="4"/>
  <c r="R106" i="4"/>
  <c r="R110" i="4"/>
  <c r="R109" i="4" l="1"/>
  <c r="R107" i="4"/>
  <c r="R108" i="4"/>
  <c r="R71" i="4" l="1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4" i="4"/>
  <c r="S62" i="4" l="1"/>
  <c r="S41" i="4"/>
</calcChain>
</file>

<file path=xl/sharedStrings.xml><?xml version="1.0" encoding="utf-8"?>
<sst xmlns="http://schemas.openxmlformats.org/spreadsheetml/2006/main" count="146" uniqueCount="36">
  <si>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</si>
  <si>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</si>
  <si>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</si>
  <si>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</si>
  <si>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</si>
  <si>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</si>
  <si>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</si>
  <si>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</si>
  <si>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</si>
  <si>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</si>
  <si>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</si>
  <si>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</si>
  <si>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</si>
  <si>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</si>
  <si>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</si>
  <si>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</si>
  <si>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 xml:space="preserve">Coste medio producción </t>
  </si>
  <si>
    <t>Precio percibido agricultor</t>
  </si>
  <si>
    <t>Precio salida almacén en origen</t>
  </si>
  <si>
    <t>Precio pagado ganadero/industria</t>
  </si>
  <si>
    <t>Pienso</t>
  </si>
  <si>
    <t>Media fuerza</t>
  </si>
  <si>
    <t xml:space="preserve">   </t>
  </si>
  <si>
    <t>Trigo media fuerza. Precios Percibidos Agricultor. €/100 KG</t>
  </si>
  <si>
    <t>Trigo pienso. Precios Percibidos Agricultor. €/100 KG</t>
  </si>
  <si>
    <r>
      <rPr>
        <sz val="16"/>
        <color rgb="FF253746"/>
        <rFont val="Riojana Black"/>
      </rPr>
      <t>Cereales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Trigo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</si>
  <si>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</si>
  <si>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</si>
  <si>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</si>
  <si>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</si>
  <si>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trigo en La Rioja en el año 2021 se ha calculado en 22,40 €/100 kg para un rendimiento medio de 4.698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 se ha encontrado de media un 2,2% por debajo de los costes de producción soportados.</t>
    </r>
  </si>
  <si>
    <t>Trigo pienso. Precios Pagados Ganadero / Industria. Incluyen portes €/100 KG</t>
  </si>
  <si>
    <t>Trigo media fuerza. Precios Pagados Ganadero / Industria. Incluyen portes €/100 KG</t>
  </si>
  <si>
    <t>FIN DE CAMPAÑA 2023 - 2024</t>
  </si>
  <si>
    <t>INICIO DE CAMPAÑA 2024-2025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</si>
  <si>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trigo en La Rioja en el año 2023 se ha calculado en 49,89 €/100 kg para un rendimiento medio de 2.348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agricultor, se encuentra un 57% por debajo de los costes de producción soportados.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</si>
</sst>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'Trigo media fuerza'!$S$39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fuerza'!$T$39:$AE$39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'Trigo media fuerza'!$S$40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fuerza'!$T$40:$AE$40</c:f>
              <c:numCache>
                <c:formatCode>0.00</c:formatCode>
                <c:ptCount val="12"/>
                <c:pt idx="0">
                  <c:v>18.329999999999998</c:v>
                </c:pt>
                <c:pt idx="1">
                  <c:v>18.329999999999998</c:v>
                </c:pt>
                <c:pt idx="2">
                  <c:v>18.329999999999998</c:v>
                </c:pt>
                <c:pt idx="3">
                  <c:v>18.329999999999998</c:v>
                </c:pt>
                <c:pt idx="4">
                  <c:v>18.18</c:v>
                </c:pt>
                <c:pt idx="5">
                  <c:v>18.329999999999998</c:v>
                </c:pt>
                <c:pt idx="8">
                  <c:v>17.880000000000003</c:v>
                </c:pt>
                <c:pt idx="9">
                  <c:v>18.149999999999999</c:v>
                </c:pt>
                <c:pt idx="10">
                  <c:v>18.329999999999998</c:v>
                </c:pt>
                <c:pt idx="11">
                  <c:v>18.329999999999998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'Trigo media fuerza'!$S$41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fuerza'!$T$41:$AE$41</c:f>
              <c:numCache>
                <c:formatCode>0.00</c:formatCode>
                <c:ptCount val="12"/>
                <c:pt idx="0">
                  <c:v>22.691666666666666</c:v>
                </c:pt>
                <c:pt idx="1">
                  <c:v>22.846666666666668</c:v>
                </c:pt>
                <c:pt idx="2">
                  <c:v>23.979993133436707</c:v>
                </c:pt>
                <c:pt idx="3">
                  <c:v>23.584333333333333</c:v>
                </c:pt>
                <c:pt idx="4">
                  <c:v>23.433333333333334</c:v>
                </c:pt>
                <c:pt idx="5">
                  <c:v>24.169</c:v>
                </c:pt>
                <c:pt idx="8">
                  <c:v>22.562399999999997</c:v>
                </c:pt>
                <c:pt idx="9">
                  <c:v>23.130000000000003</c:v>
                </c:pt>
                <c:pt idx="10">
                  <c:v>24.204166666666666</c:v>
                </c:pt>
                <c:pt idx="11">
                  <c:v>23.906666666666666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'Trigo media fuerza'!$S$42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media fuerza'!$T$38:$AE$38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fuerza'!$T$42:$AE$42</c:f>
              <c:numCache>
                <c:formatCode>0.00</c:formatCode>
                <c:ptCount val="12"/>
                <c:pt idx="0">
                  <c:v>24</c:v>
                </c:pt>
                <c:pt idx="1">
                  <c:v>23.1</c:v>
                </c:pt>
                <c:pt idx="2">
                  <c:v>21.9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8"/>
          <c:min val="1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468581218673135E-2"/>
          <c:y val="0.20097847489935716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'Trigo media fuerza'!$S$60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fuerza'!$T$60:$AE$60</c:f>
              <c:numCache>
                <c:formatCode>0.00</c:formatCode>
                <c:ptCount val="12"/>
                <c:pt idx="0">
                  <c:v>33.35</c:v>
                </c:pt>
                <c:pt idx="1">
                  <c:v>33.204499999999996</c:v>
                </c:pt>
                <c:pt idx="2">
                  <c:v>37.61</c:v>
                </c:pt>
                <c:pt idx="3">
                  <c:v>37.01</c:v>
                </c:pt>
                <c:pt idx="4">
                  <c:v>37.01</c:v>
                </c:pt>
                <c:pt idx="5">
                  <c:v>37.01</c:v>
                </c:pt>
                <c:pt idx="6">
                  <c:v>21.369999999999997</c:v>
                </c:pt>
                <c:pt idx="7">
                  <c:v>21.369999999999997</c:v>
                </c:pt>
                <c:pt idx="8">
                  <c:v>35.722000000000001</c:v>
                </c:pt>
                <c:pt idx="9">
                  <c:v>36.549999999999997</c:v>
                </c:pt>
                <c:pt idx="10">
                  <c:v>36.75</c:v>
                </c:pt>
                <c:pt idx="11">
                  <c:v>34.61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'Trigo media fuerza'!$S$61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fuerza'!$T$61:$AE$61</c:f>
              <c:numCache>
                <c:formatCode>0.00</c:formatCode>
                <c:ptCount val="12"/>
                <c:pt idx="0">
                  <c:v>19.600000000000001</c:v>
                </c:pt>
                <c:pt idx="1">
                  <c:v>20.049999999999997</c:v>
                </c:pt>
                <c:pt idx="2">
                  <c:v>20.0425</c:v>
                </c:pt>
                <c:pt idx="3">
                  <c:v>20.080000000000002</c:v>
                </c:pt>
                <c:pt idx="4">
                  <c:v>19.03</c:v>
                </c:pt>
                <c:pt idx="5">
                  <c:v>20.939999999999998</c:v>
                </c:pt>
                <c:pt idx="6">
                  <c:v>21.009999999999998</c:v>
                </c:pt>
                <c:pt idx="7">
                  <c:v>19.880000000000003</c:v>
                </c:pt>
                <c:pt idx="8">
                  <c:v>19.079999999999998</c:v>
                </c:pt>
                <c:pt idx="9">
                  <c:v>19.100000000000001</c:v>
                </c:pt>
                <c:pt idx="10">
                  <c:v>19.73</c:v>
                </c:pt>
                <c:pt idx="11">
                  <c:v>19.93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'Trigo media fuerza'!$S$62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fuerza'!$T$62:$AE$62</c:f>
              <c:numCache>
                <c:formatCode>0.00</c:formatCode>
                <c:ptCount val="12"/>
                <c:pt idx="0">
                  <c:v>24.143333333333334</c:v>
                </c:pt>
                <c:pt idx="1">
                  <c:v>24.260750000000002</c:v>
                </c:pt>
                <c:pt idx="2">
                  <c:v>25.315193133436708</c:v>
                </c:pt>
                <c:pt idx="3">
                  <c:v>25.034333333333336</c:v>
                </c:pt>
                <c:pt idx="4">
                  <c:v>24.878333333333334</c:v>
                </c:pt>
                <c:pt idx="5">
                  <c:v>25.805</c:v>
                </c:pt>
                <c:pt idx="6">
                  <c:v>21.189999999999998</c:v>
                </c:pt>
                <c:pt idx="7">
                  <c:v>20.625</c:v>
                </c:pt>
                <c:pt idx="8">
                  <c:v>24.196400000000001</c:v>
                </c:pt>
                <c:pt idx="9">
                  <c:v>24.822499999999998</c:v>
                </c:pt>
                <c:pt idx="10">
                  <c:v>25.825833333333332</c:v>
                </c:pt>
                <c:pt idx="11">
                  <c:v>25.72666666666667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'Trigo media fuerza'!$S$63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media fuerza'!$T$59:$AE$59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media fuerza'!$T$63:$AE$63</c:f>
              <c:numCache>
                <c:formatCode>0.00</c:formatCode>
                <c:ptCount val="12"/>
                <c:pt idx="0">
                  <c:v>25.5</c:v>
                </c:pt>
                <c:pt idx="1">
                  <c:v>24.6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9"/>
          <c:min val="1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'Trigo media fuerza'!$C$10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fuerza'!$C$12:$C$64</c:f>
              <c:numCache>
                <c:formatCode>#,##0.00</c:formatCode>
                <c:ptCount val="53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22.4</c:v>
                </c:pt>
                <c:pt idx="12">
                  <c:v>22.4</c:v>
                </c:pt>
                <c:pt idx="13">
                  <c:v>22.4</c:v>
                </c:pt>
                <c:pt idx="14">
                  <c:v>22.4</c:v>
                </c:pt>
                <c:pt idx="15">
                  <c:v>22.4</c:v>
                </c:pt>
                <c:pt idx="16">
                  <c:v>22.4</c:v>
                </c:pt>
                <c:pt idx="17">
                  <c:v>22.4</c:v>
                </c:pt>
                <c:pt idx="18">
                  <c:v>22.4</c:v>
                </c:pt>
                <c:pt idx="19">
                  <c:v>22.4</c:v>
                </c:pt>
                <c:pt idx="20">
                  <c:v>22.4</c:v>
                </c:pt>
                <c:pt idx="21">
                  <c:v>22.4</c:v>
                </c:pt>
                <c:pt idx="22">
                  <c:v>22.4</c:v>
                </c:pt>
                <c:pt idx="23">
                  <c:v>22.4</c:v>
                </c:pt>
                <c:pt idx="24">
                  <c:v>22.4</c:v>
                </c:pt>
                <c:pt idx="25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'Trigo media fuerza'!$D$10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fuerza'!$D$12:$D$64</c:f>
              <c:numCache>
                <c:formatCode>#,##0.00</c:formatCode>
                <c:ptCount val="53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23.4</c:v>
                </c:pt>
                <c:pt idx="5">
                  <c:v>23.4</c:v>
                </c:pt>
                <c:pt idx="6">
                  <c:v>23.1</c:v>
                </c:pt>
                <c:pt idx="7">
                  <c:v>23.1</c:v>
                </c:pt>
                <c:pt idx="8">
                  <c:v>22.5</c:v>
                </c:pt>
                <c:pt idx="9">
                  <c:v>21.9</c:v>
                </c:pt>
                <c:pt idx="10">
                  <c:v>21.9</c:v>
                </c:pt>
                <c:pt idx="11">
                  <c:v>21.9</c:v>
                </c:pt>
                <c:pt idx="12">
                  <c:v>21.9</c:v>
                </c:pt>
                <c:pt idx="13">
                  <c:v>21.9</c:v>
                </c:pt>
                <c:pt idx="14">
                  <c:v>21.9</c:v>
                </c:pt>
                <c:pt idx="15">
                  <c:v>21.9</c:v>
                </c:pt>
                <c:pt idx="16">
                  <c:v>21.9</c:v>
                </c:pt>
                <c:pt idx="17">
                  <c:v>21.9</c:v>
                </c:pt>
                <c:pt idx="18">
                  <c:v>21.9</c:v>
                </c:pt>
                <c:pt idx="19">
                  <c:v>21.9</c:v>
                </c:pt>
                <c:pt idx="20">
                  <c:v>21.9</c:v>
                </c:pt>
                <c:pt idx="21">
                  <c:v>21.9</c:v>
                </c:pt>
                <c:pt idx="22">
                  <c:v>21.9</c:v>
                </c:pt>
                <c:pt idx="23">
                  <c:v>21.9</c:v>
                </c:pt>
                <c:pt idx="24">
                  <c:v>21.9</c:v>
                </c:pt>
                <c:pt idx="25">
                  <c:v>21.9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'Trigo media fuerza'!$F$10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'Trigo media fuerza'!$B$12:$B$64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media fuerza'!$F$12:$F$64</c:f>
              <c:numCache>
                <c:formatCode>#,##0.00</c:formatCode>
                <c:ptCount val="53"/>
                <c:pt idx="0">
                  <c:v>25.5</c:v>
                </c:pt>
                <c:pt idx="1">
                  <c:v>25.5</c:v>
                </c:pt>
                <c:pt idx="2">
                  <c:v>25.5</c:v>
                </c:pt>
                <c:pt idx="3">
                  <c:v>25.5</c:v>
                </c:pt>
                <c:pt idx="4">
                  <c:v>24.9</c:v>
                </c:pt>
                <c:pt idx="5">
                  <c:v>24.9</c:v>
                </c:pt>
                <c:pt idx="6">
                  <c:v>24.6</c:v>
                </c:pt>
                <c:pt idx="7">
                  <c:v>24.6</c:v>
                </c:pt>
                <c:pt idx="8">
                  <c:v>24</c:v>
                </c:pt>
                <c:pt idx="9">
                  <c:v>23.4</c:v>
                </c:pt>
                <c:pt idx="10">
                  <c:v>23.4</c:v>
                </c:pt>
                <c:pt idx="11">
                  <c:v>23.4</c:v>
                </c:pt>
                <c:pt idx="12">
                  <c:v>23.4</c:v>
                </c:pt>
                <c:pt idx="13">
                  <c:v>23.4</c:v>
                </c:pt>
                <c:pt idx="14">
                  <c:v>23.4</c:v>
                </c:pt>
                <c:pt idx="15">
                  <c:v>23.4</c:v>
                </c:pt>
                <c:pt idx="16">
                  <c:v>23.4</c:v>
                </c:pt>
                <c:pt idx="17">
                  <c:v>23.4</c:v>
                </c:pt>
                <c:pt idx="18">
                  <c:v>23.4</c:v>
                </c:pt>
                <c:pt idx="19">
                  <c:v>23.4</c:v>
                </c:pt>
                <c:pt idx="20">
                  <c:v>23.4</c:v>
                </c:pt>
                <c:pt idx="21">
                  <c:v>23.4</c:v>
                </c:pt>
                <c:pt idx="22">
                  <c:v>23.4</c:v>
                </c:pt>
                <c:pt idx="23">
                  <c:v>23.4</c:v>
                </c:pt>
                <c:pt idx="24">
                  <c:v>23.4</c:v>
                </c:pt>
                <c:pt idx="25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40"/>
          <c:min val="1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5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'Trigo pienso'!$S$39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pienso'!$T$39:$AE$39</c:f>
              <c:numCache>
                <c:formatCode>0.00</c:formatCode>
                <c:ptCount val="12"/>
                <c:pt idx="0">
                  <c:v>31.25</c:v>
                </c:pt>
                <c:pt idx="1">
                  <c:v>31.1</c:v>
                </c:pt>
                <c:pt idx="2">
                  <c:v>34.86</c:v>
                </c:pt>
                <c:pt idx="3">
                  <c:v>34.26</c:v>
                </c:pt>
                <c:pt idx="4">
                  <c:v>34.26</c:v>
                </c:pt>
                <c:pt idx="5">
                  <c:v>34.26</c:v>
                </c:pt>
                <c:pt idx="8">
                  <c:v>31</c:v>
                </c:pt>
                <c:pt idx="9">
                  <c:v>31.799999999999997</c:v>
                </c:pt>
                <c:pt idx="10">
                  <c:v>32.4</c:v>
                </c:pt>
                <c:pt idx="11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5-450C-9273-01562E580299}"/>
            </c:ext>
          </c:extLst>
        </c:ser>
        <c:ser>
          <c:idx val="0"/>
          <c:order val="1"/>
          <c:tx>
            <c:strRef>
              <c:f>'Trigo pienso'!$S$40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pienso'!$T$40:$AE$40</c:f>
              <c:numCache>
                <c:formatCode>0.00</c:formatCode>
                <c:ptCount val="12"/>
                <c:pt idx="0">
                  <c:v>16.53</c:v>
                </c:pt>
                <c:pt idx="1">
                  <c:v>16.53</c:v>
                </c:pt>
                <c:pt idx="2">
                  <c:v>16.012499999999996</c:v>
                </c:pt>
                <c:pt idx="3">
                  <c:v>16.2</c:v>
                </c:pt>
                <c:pt idx="4">
                  <c:v>14.995000000000001</c:v>
                </c:pt>
                <c:pt idx="5">
                  <c:v>18.675000000000001</c:v>
                </c:pt>
                <c:pt idx="8">
                  <c:v>14.87</c:v>
                </c:pt>
                <c:pt idx="9">
                  <c:v>15.5</c:v>
                </c:pt>
                <c:pt idx="10">
                  <c:v>15.77</c:v>
                </c:pt>
                <c:pt idx="11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'Trigo pienso'!$S$41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pienso'!$T$41:$AE$41</c:f>
              <c:numCache>
                <c:formatCode>0.00</c:formatCode>
                <c:ptCount val="12"/>
                <c:pt idx="0">
                  <c:v>20.790000000000003</c:v>
                </c:pt>
                <c:pt idx="1">
                  <c:v>20.794999999999998</c:v>
                </c:pt>
                <c:pt idx="2">
                  <c:v>21.804529252260807</c:v>
                </c:pt>
                <c:pt idx="3">
                  <c:v>21.4635</c:v>
                </c:pt>
                <c:pt idx="4">
                  <c:v>21.2775</c:v>
                </c:pt>
                <c:pt idx="5">
                  <c:v>26.045000000000002</c:v>
                </c:pt>
                <c:pt idx="8">
                  <c:v>20.548333333333336</c:v>
                </c:pt>
                <c:pt idx="9">
                  <c:v>21.068333333333332</c:v>
                </c:pt>
                <c:pt idx="10">
                  <c:v>21.704999999999998</c:v>
                </c:pt>
                <c:pt idx="11">
                  <c:v>21.566666666666666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15-450C-9273-01562E580299}"/>
            </c:ext>
          </c:extLst>
        </c:ser>
        <c:ser>
          <c:idx val="3"/>
          <c:order val="3"/>
          <c:tx>
            <c:strRef>
              <c:f>'Trigo pienso'!$S$42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pienso'!$T$38:$AE$38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pienso'!$T$42:$AE$42</c:f>
              <c:numCache>
                <c:formatCode>0.00</c:formatCode>
                <c:ptCount val="12"/>
                <c:pt idx="0">
                  <c:v>22.92</c:v>
                </c:pt>
                <c:pt idx="1">
                  <c:v>22.11</c:v>
                </c:pt>
                <c:pt idx="2">
                  <c:v>20.85</c:v>
                </c:pt>
                <c:pt idx="3">
                  <c:v>20.85</c:v>
                </c:pt>
                <c:pt idx="4">
                  <c:v>20.85</c:v>
                </c:pt>
                <c:pt idx="5">
                  <c:v>20.85</c:v>
                </c:pt>
                <c:pt idx="8">
                  <c:v>20.5</c:v>
                </c:pt>
                <c:pt idx="9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15-450C-9273-01562E58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7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2832361902944656E-3"/>
              <c:y val="0.1006705935053386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2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10343476337421"/>
          <c:y val="0.12813528986999956"/>
          <c:w val="0.778445341273338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ganadero o la industria</a:t>
            </a:r>
          </a:p>
        </c:rich>
      </c:tx>
      <c:layout>
        <c:manualLayout>
          <c:xMode val="edge"/>
          <c:yMode val="edge"/>
          <c:x val="0.25686722895434677"/>
          <c:y val="1.4614705862542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'Trigo pienso'!$S$60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pienso'!$T$60:$AE$60</c:f>
              <c:numCache>
                <c:formatCode>0.00</c:formatCode>
                <c:ptCount val="12"/>
                <c:pt idx="0">
                  <c:v>32.75</c:v>
                </c:pt>
                <c:pt idx="1">
                  <c:v>32.6</c:v>
                </c:pt>
                <c:pt idx="2">
                  <c:v>35.81</c:v>
                </c:pt>
                <c:pt idx="3">
                  <c:v>35.21</c:v>
                </c:pt>
                <c:pt idx="4">
                  <c:v>35.21</c:v>
                </c:pt>
                <c:pt idx="5">
                  <c:v>35.21</c:v>
                </c:pt>
                <c:pt idx="6">
                  <c:v>20.270000000000003</c:v>
                </c:pt>
                <c:pt idx="7">
                  <c:v>20.270000000000003</c:v>
                </c:pt>
                <c:pt idx="8">
                  <c:v>31.95</c:v>
                </c:pt>
                <c:pt idx="9">
                  <c:v>32.75</c:v>
                </c:pt>
                <c:pt idx="10">
                  <c:v>33.349999999999994</c:v>
                </c:pt>
                <c:pt idx="11">
                  <c:v>31.27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A-4106-9867-DDDDA36DA5EE}"/>
            </c:ext>
          </c:extLst>
        </c:ser>
        <c:ser>
          <c:idx val="0"/>
          <c:order val="1"/>
          <c:tx>
            <c:strRef>
              <c:f>'Trigo pienso'!$S$61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pienso'!$T$61:$AE$61</c:f>
              <c:numCache>
                <c:formatCode>0.00</c:formatCode>
                <c:ptCount val="12"/>
                <c:pt idx="0">
                  <c:v>17.5</c:v>
                </c:pt>
                <c:pt idx="1">
                  <c:v>17.559000000000001</c:v>
                </c:pt>
                <c:pt idx="2">
                  <c:v>16.862500000000001</c:v>
                </c:pt>
                <c:pt idx="3">
                  <c:v>17.122000000000003</c:v>
                </c:pt>
                <c:pt idx="4">
                  <c:v>15.844999999999999</c:v>
                </c:pt>
                <c:pt idx="5">
                  <c:v>19.54</c:v>
                </c:pt>
                <c:pt idx="6">
                  <c:v>20</c:v>
                </c:pt>
                <c:pt idx="7">
                  <c:v>18.380000000000003</c:v>
                </c:pt>
                <c:pt idx="8">
                  <c:v>16.37</c:v>
                </c:pt>
                <c:pt idx="9">
                  <c:v>16.45</c:v>
                </c:pt>
                <c:pt idx="10">
                  <c:v>16.720000000000002</c:v>
                </c:pt>
                <c:pt idx="11">
                  <c:v>17.18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'Trigo pienso'!$S$62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pienso'!$T$62:$AE$62</c:f>
              <c:numCache>
                <c:formatCode>0.00</c:formatCode>
                <c:ptCount val="12"/>
                <c:pt idx="0">
                  <c:v>22.456666666666667</c:v>
                </c:pt>
                <c:pt idx="1">
                  <c:v>22.383166666666668</c:v>
                </c:pt>
                <c:pt idx="2">
                  <c:v>23.456195918927474</c:v>
                </c:pt>
                <c:pt idx="3">
                  <c:v>23.198833333333337</c:v>
                </c:pt>
                <c:pt idx="4">
                  <c:v>23.025833333333335</c:v>
                </c:pt>
                <c:pt idx="5">
                  <c:v>24.210999999999999</c:v>
                </c:pt>
                <c:pt idx="6">
                  <c:v>20.135000000000002</c:v>
                </c:pt>
                <c:pt idx="7">
                  <c:v>19.325000000000003</c:v>
                </c:pt>
                <c:pt idx="8">
                  <c:v>22.456666666666667</c:v>
                </c:pt>
                <c:pt idx="9">
                  <c:v>23.03</c:v>
                </c:pt>
                <c:pt idx="10">
                  <c:v>23.584999999999997</c:v>
                </c:pt>
                <c:pt idx="11">
                  <c:v>23.726666666666663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A-4106-9867-DDDDA36DA5EE}"/>
            </c:ext>
          </c:extLst>
        </c:ser>
        <c:ser>
          <c:idx val="3"/>
          <c:order val="3"/>
          <c:tx>
            <c:strRef>
              <c:f>'Trigo pienso'!$S$63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'Trigo pienso'!$T$59:$AE$59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'Trigo pienso'!$T$63:$AE$63</c:f>
              <c:numCache>
                <c:formatCode>0.00</c:formatCode>
                <c:ptCount val="12"/>
                <c:pt idx="0">
                  <c:v>24.42</c:v>
                </c:pt>
                <c:pt idx="1">
                  <c:v>23.669999999999998</c:v>
                </c:pt>
                <c:pt idx="2">
                  <c:v>22.35</c:v>
                </c:pt>
                <c:pt idx="3">
                  <c:v>22.35</c:v>
                </c:pt>
                <c:pt idx="4">
                  <c:v>22.35</c:v>
                </c:pt>
                <c:pt idx="5">
                  <c:v>22.35</c:v>
                </c:pt>
                <c:pt idx="8">
                  <c:v>22</c:v>
                </c:pt>
                <c:pt idx="9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3A-4106-9867-DDDDA36D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38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8.9872446657738355E-4"/>
              <c:y val="9.3219254579460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2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316110287900788"/>
          <c:y val="0.12798577416943019"/>
          <c:w val="0.77514722685778037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de c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precios</a:t>
            </a:r>
            <a:endParaRPr lang="es-ES" sz="900">
              <a:solidFill>
                <a:srgbClr val="253746"/>
              </a:solidFill>
              <a:latin typeface="Riojana Condensed Black" panose="00000A06000000000000" pitchFamily="2" charset="0"/>
            </a:endParaRP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'Trigo pienso'!$C$10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'Trigo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pienso'!$C$12:$C$66</c:f>
              <c:numCache>
                <c:formatCode>#,##0.00</c:formatCode>
                <c:ptCount val="55"/>
                <c:pt idx="0">
                  <c:v>22.4</c:v>
                </c:pt>
                <c:pt idx="1">
                  <c:v>22.4</c:v>
                </c:pt>
                <c:pt idx="2">
                  <c:v>22.4</c:v>
                </c:pt>
                <c:pt idx="3">
                  <c:v>22.4</c:v>
                </c:pt>
                <c:pt idx="4">
                  <c:v>22.4</c:v>
                </c:pt>
                <c:pt idx="5">
                  <c:v>22.4</c:v>
                </c:pt>
                <c:pt idx="6">
                  <c:v>22.4</c:v>
                </c:pt>
                <c:pt idx="7">
                  <c:v>22.4</c:v>
                </c:pt>
                <c:pt idx="8">
                  <c:v>22.4</c:v>
                </c:pt>
                <c:pt idx="9">
                  <c:v>22.4</c:v>
                </c:pt>
                <c:pt idx="10">
                  <c:v>22.4</c:v>
                </c:pt>
                <c:pt idx="11">
                  <c:v>22.4</c:v>
                </c:pt>
                <c:pt idx="12">
                  <c:v>22.4</c:v>
                </c:pt>
                <c:pt idx="13">
                  <c:v>22.4</c:v>
                </c:pt>
                <c:pt idx="14">
                  <c:v>22.4</c:v>
                </c:pt>
                <c:pt idx="15">
                  <c:v>22.4</c:v>
                </c:pt>
                <c:pt idx="16">
                  <c:v>22.4</c:v>
                </c:pt>
                <c:pt idx="17">
                  <c:v>22.4</c:v>
                </c:pt>
                <c:pt idx="18">
                  <c:v>22.4</c:v>
                </c:pt>
                <c:pt idx="19">
                  <c:v>22.4</c:v>
                </c:pt>
                <c:pt idx="20">
                  <c:v>22.4</c:v>
                </c:pt>
                <c:pt idx="21">
                  <c:v>22.4</c:v>
                </c:pt>
                <c:pt idx="22">
                  <c:v>22.4</c:v>
                </c:pt>
                <c:pt idx="23">
                  <c:v>22.4</c:v>
                </c:pt>
                <c:pt idx="24">
                  <c:v>22.4</c:v>
                </c:pt>
                <c:pt idx="25">
                  <c:v>22.4</c:v>
                </c:pt>
                <c:pt idx="33">
                  <c:v>0</c:v>
                </c:pt>
                <c:pt idx="35">
                  <c:v>49.89</c:v>
                </c:pt>
                <c:pt idx="36">
                  <c:v>49.89</c:v>
                </c:pt>
                <c:pt idx="37">
                  <c:v>49.89</c:v>
                </c:pt>
                <c:pt idx="38">
                  <c:v>49.89</c:v>
                </c:pt>
                <c:pt idx="39">
                  <c:v>49.89</c:v>
                </c:pt>
                <c:pt idx="40">
                  <c:v>49.89</c:v>
                </c:pt>
                <c:pt idx="41">
                  <c:v>49.89</c:v>
                </c:pt>
                <c:pt idx="42">
                  <c:v>49.89</c:v>
                </c:pt>
                <c:pt idx="43">
                  <c:v>49.89</c:v>
                </c:pt>
                <c:pt idx="44">
                  <c:v>49.89</c:v>
                </c:pt>
                <c:pt idx="45">
                  <c:v>49.89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40-47BB-912A-F5B2F86560B8}"/>
            </c:ext>
          </c:extLst>
        </c:ser>
        <c:ser>
          <c:idx val="1"/>
          <c:order val="1"/>
          <c:tx>
            <c:strRef>
              <c:f>'Trigo pienso'!$D$10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'Trigo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pienso'!$D$12:$D$66</c:f>
              <c:numCache>
                <c:formatCode>#,##0.00</c:formatCode>
                <c:ptCount val="55"/>
                <c:pt idx="0">
                  <c:v>22.92</c:v>
                </c:pt>
                <c:pt idx="1">
                  <c:v>22.92</c:v>
                </c:pt>
                <c:pt idx="2">
                  <c:v>22.92</c:v>
                </c:pt>
                <c:pt idx="3">
                  <c:v>22.92</c:v>
                </c:pt>
                <c:pt idx="4">
                  <c:v>22.65</c:v>
                </c:pt>
                <c:pt idx="5">
                  <c:v>22.35</c:v>
                </c:pt>
                <c:pt idx="6">
                  <c:v>22.05</c:v>
                </c:pt>
                <c:pt idx="7">
                  <c:v>22.05</c:v>
                </c:pt>
                <c:pt idx="8">
                  <c:v>21.45</c:v>
                </c:pt>
                <c:pt idx="9">
                  <c:v>20.85</c:v>
                </c:pt>
                <c:pt idx="10">
                  <c:v>20.85</c:v>
                </c:pt>
                <c:pt idx="11">
                  <c:v>20.85</c:v>
                </c:pt>
                <c:pt idx="12">
                  <c:v>20.85</c:v>
                </c:pt>
                <c:pt idx="13">
                  <c:v>20.85</c:v>
                </c:pt>
                <c:pt idx="14">
                  <c:v>20.85</c:v>
                </c:pt>
                <c:pt idx="15">
                  <c:v>20.85</c:v>
                </c:pt>
                <c:pt idx="16">
                  <c:v>20.85</c:v>
                </c:pt>
                <c:pt idx="17">
                  <c:v>20.85</c:v>
                </c:pt>
                <c:pt idx="18">
                  <c:v>20.85</c:v>
                </c:pt>
                <c:pt idx="19">
                  <c:v>20.85</c:v>
                </c:pt>
                <c:pt idx="20">
                  <c:v>20.85</c:v>
                </c:pt>
                <c:pt idx="21">
                  <c:v>20.85</c:v>
                </c:pt>
                <c:pt idx="22">
                  <c:v>20.85</c:v>
                </c:pt>
                <c:pt idx="23">
                  <c:v>20.85</c:v>
                </c:pt>
                <c:pt idx="24">
                  <c:v>20.85</c:v>
                </c:pt>
                <c:pt idx="25">
                  <c:v>20.85</c:v>
                </c:pt>
                <c:pt idx="27">
                  <c:v>0</c:v>
                </c:pt>
                <c:pt idx="35">
                  <c:v>20.5</c:v>
                </c:pt>
                <c:pt idx="36">
                  <c:v>20.5</c:v>
                </c:pt>
                <c:pt idx="37">
                  <c:v>20.5</c:v>
                </c:pt>
                <c:pt idx="38">
                  <c:v>20.5</c:v>
                </c:pt>
                <c:pt idx="39">
                  <c:v>20.5</c:v>
                </c:pt>
                <c:pt idx="40">
                  <c:v>20.8</c:v>
                </c:pt>
                <c:pt idx="41">
                  <c:v>20.8</c:v>
                </c:pt>
                <c:pt idx="42">
                  <c:v>21.05</c:v>
                </c:pt>
                <c:pt idx="43">
                  <c:v>21.35</c:v>
                </c:pt>
                <c:pt idx="44">
                  <c:v>21.35</c:v>
                </c:pt>
                <c:pt idx="45">
                  <c:v>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0-47BB-912A-F5B2F86560B8}"/>
            </c:ext>
          </c:extLst>
        </c:ser>
        <c:ser>
          <c:idx val="2"/>
          <c:order val="2"/>
          <c:tx>
            <c:strRef>
              <c:f>'Trigo pienso'!$F$10</c:f>
              <c:strCache>
                <c:ptCount val="1"/>
                <c:pt idx="0">
                  <c:v>Precio pagado ganadero/industria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'Trigo pienso'!$B$12:$B$66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'Trigo pienso'!$F$12:$F$66</c:f>
              <c:numCache>
                <c:formatCode>#,##0.00</c:formatCode>
                <c:ptCount val="55"/>
                <c:pt idx="0">
                  <c:v>24.42</c:v>
                </c:pt>
                <c:pt idx="1">
                  <c:v>24.42</c:v>
                </c:pt>
                <c:pt idx="2">
                  <c:v>24.42</c:v>
                </c:pt>
                <c:pt idx="3">
                  <c:v>24.42</c:v>
                </c:pt>
                <c:pt idx="4">
                  <c:v>24.15</c:v>
                </c:pt>
                <c:pt idx="5">
                  <c:v>24.15</c:v>
                </c:pt>
                <c:pt idx="6">
                  <c:v>23.55</c:v>
                </c:pt>
                <c:pt idx="7">
                  <c:v>23.55</c:v>
                </c:pt>
                <c:pt idx="8">
                  <c:v>22.95</c:v>
                </c:pt>
                <c:pt idx="9">
                  <c:v>22.35</c:v>
                </c:pt>
                <c:pt idx="10">
                  <c:v>22.35</c:v>
                </c:pt>
                <c:pt idx="11">
                  <c:v>22.35</c:v>
                </c:pt>
                <c:pt idx="12">
                  <c:v>22.35</c:v>
                </c:pt>
                <c:pt idx="13">
                  <c:v>22.35</c:v>
                </c:pt>
                <c:pt idx="14">
                  <c:v>22.35</c:v>
                </c:pt>
                <c:pt idx="15">
                  <c:v>22.35</c:v>
                </c:pt>
                <c:pt idx="16">
                  <c:v>22.35</c:v>
                </c:pt>
                <c:pt idx="17">
                  <c:v>22.35</c:v>
                </c:pt>
                <c:pt idx="18">
                  <c:v>22.35</c:v>
                </c:pt>
                <c:pt idx="19">
                  <c:v>22.35</c:v>
                </c:pt>
                <c:pt idx="20">
                  <c:v>22.35</c:v>
                </c:pt>
                <c:pt idx="21">
                  <c:v>22.35</c:v>
                </c:pt>
                <c:pt idx="22">
                  <c:v>22.35</c:v>
                </c:pt>
                <c:pt idx="23">
                  <c:v>22.35</c:v>
                </c:pt>
                <c:pt idx="24">
                  <c:v>22.35</c:v>
                </c:pt>
                <c:pt idx="25">
                  <c:v>22.35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22.3</c:v>
                </c:pt>
                <c:pt idx="41">
                  <c:v>22.3</c:v>
                </c:pt>
                <c:pt idx="42">
                  <c:v>22.55</c:v>
                </c:pt>
                <c:pt idx="43">
                  <c:v>22.85</c:v>
                </c:pt>
                <c:pt idx="44">
                  <c:v>22.85</c:v>
                </c:pt>
                <c:pt idx="45">
                  <c:v>22.78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0-47BB-912A-F5B2F865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37"/>
          <c:min val="15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4.1076115485564306E-4"/>
              <c:y val="0.11712442574430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  <c:majorUnit val="2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13428951568105E-2"/>
          <c:y val="0.11603408820235629"/>
          <c:w val="0.8952347628304842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43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45</xdr:row>
      <xdr:rowOff>16665</xdr:rowOff>
    </xdr:from>
    <xdr:to>
      <xdr:col>11</xdr:col>
      <xdr:colOff>1069729</xdr:colOff>
      <xdr:row>63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490906</xdr:rowOff>
    </xdr:to>
    <xdr:grpSp>
      <xdr:nvGrpSpPr>
        <xdr:cNvPr id="27" name="Grupo 26"/>
        <xdr:cNvGrpSpPr/>
      </xdr:nvGrpSpPr>
      <xdr:grpSpPr>
        <a:xfrm>
          <a:off x="2" y="1"/>
          <a:ext cx="6692002" cy="1472713"/>
          <a:chOff x="0" y="0"/>
          <a:chExt cx="7766069" cy="1858619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91833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8899</xdr:rowOff>
    </xdr:from>
    <xdr:to>
      <xdr:col>13</xdr:col>
      <xdr:colOff>5013</xdr:colOff>
      <xdr:row>65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68051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7327</xdr:colOff>
      <xdr:row>26</xdr:row>
      <xdr:rowOff>12557</xdr:rowOff>
    </xdr:from>
    <xdr:to>
      <xdr:col>12</xdr:col>
      <xdr:colOff>0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5395</xdr:colOff>
      <xdr:row>46</xdr:row>
      <xdr:rowOff>16665</xdr:rowOff>
    </xdr:from>
    <xdr:to>
      <xdr:col>11</xdr:col>
      <xdr:colOff>1069729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7328</xdr:colOff>
      <xdr:row>9</xdr:row>
      <xdr:rowOff>950</xdr:rowOff>
    </xdr:from>
    <xdr:to>
      <xdr:col>12</xdr:col>
      <xdr:colOff>93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692002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2499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192948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191124"/>
          <a:ext cx="667251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876695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613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3" name="Conector recto 12"/>
        <xdr:cNvCxnSpPr/>
      </xdr:nvCxnSpPr>
      <xdr:spPr>
        <a:xfrm>
          <a:off x="271463" y="2014537"/>
          <a:ext cx="625673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6</xdr:row>
      <xdr:rowOff>248751</xdr:rowOff>
    </xdr:from>
    <xdr:to>
      <xdr:col>12</xdr:col>
      <xdr:colOff>3572</xdr:colOff>
      <xdr:row>6</xdr:row>
      <xdr:rowOff>248751</xdr:rowOff>
    </xdr:to>
    <xdr:cxnSp macro="">
      <xdr:nvCxnSpPr>
        <xdr:cNvPr id="14" name="Conector recto 13"/>
        <xdr:cNvCxnSpPr/>
      </xdr:nvCxnSpPr>
      <xdr:spPr>
        <a:xfrm>
          <a:off x="271463" y="2270982"/>
          <a:ext cx="6275051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</sheetNames>
    <sheetDataSet>
      <sheetData sheetId="0">
        <row r="9">
          <cell r="D9">
            <v>24</v>
          </cell>
          <cell r="F9">
            <v>24.6</v>
          </cell>
          <cell r="G9">
            <v>25.5</v>
          </cell>
        </row>
        <row r="10">
          <cell r="D10">
            <v>22.92</v>
          </cell>
          <cell r="F10">
            <v>23.52</v>
          </cell>
          <cell r="G10">
            <v>24.42</v>
          </cell>
        </row>
      </sheetData>
      <sheetData sheetId="1">
        <row r="9">
          <cell r="D9">
            <v>24</v>
          </cell>
          <cell r="F9">
            <v>24.6</v>
          </cell>
          <cell r="G9">
            <v>25.5</v>
          </cell>
        </row>
        <row r="10">
          <cell r="D10">
            <v>22.92</v>
          </cell>
          <cell r="F10">
            <v>23.52</v>
          </cell>
          <cell r="G10">
            <v>24.42</v>
          </cell>
        </row>
      </sheetData>
      <sheetData sheetId="2">
        <row r="9">
          <cell r="D9">
            <v>24</v>
          </cell>
          <cell r="F9">
            <v>24.6</v>
          </cell>
          <cell r="G9">
            <v>25.5</v>
          </cell>
        </row>
        <row r="10">
          <cell r="D10">
            <v>22.92</v>
          </cell>
          <cell r="F10">
            <v>23.52</v>
          </cell>
          <cell r="G10">
            <v>24.42</v>
          </cell>
        </row>
      </sheetData>
      <sheetData sheetId="3">
        <row r="9">
          <cell r="D9">
            <v>24</v>
          </cell>
          <cell r="F9">
            <v>24.6</v>
          </cell>
          <cell r="G9">
            <v>25.5</v>
          </cell>
        </row>
        <row r="10">
          <cell r="D10">
            <v>22.92</v>
          </cell>
          <cell r="F10">
            <v>23.52</v>
          </cell>
          <cell r="G10">
            <v>24.42</v>
          </cell>
        </row>
      </sheetData>
      <sheetData sheetId="4">
        <row r="9">
          <cell r="D9">
            <v>23.4</v>
          </cell>
          <cell r="F9">
            <v>24</v>
          </cell>
          <cell r="G9">
            <v>24.9</v>
          </cell>
        </row>
        <row r="10">
          <cell r="D10">
            <v>22.65</v>
          </cell>
          <cell r="F10">
            <v>23.25</v>
          </cell>
          <cell r="G10">
            <v>24.15</v>
          </cell>
        </row>
      </sheetData>
      <sheetData sheetId="5">
        <row r="9">
          <cell r="D9">
            <v>23.4</v>
          </cell>
          <cell r="F9">
            <v>24</v>
          </cell>
          <cell r="G9">
            <v>24.9</v>
          </cell>
        </row>
        <row r="10">
          <cell r="D10">
            <v>22.35</v>
          </cell>
          <cell r="F10">
            <v>23.25</v>
          </cell>
          <cell r="G10">
            <v>24.15</v>
          </cell>
        </row>
      </sheetData>
      <sheetData sheetId="6">
        <row r="9">
          <cell r="D9">
            <v>23.1</v>
          </cell>
          <cell r="F9">
            <v>23.7</v>
          </cell>
          <cell r="G9">
            <v>24.6</v>
          </cell>
        </row>
        <row r="10">
          <cell r="D10">
            <v>22.05</v>
          </cell>
          <cell r="F10">
            <v>22.65</v>
          </cell>
          <cell r="G10">
            <v>23.55</v>
          </cell>
        </row>
      </sheetData>
      <sheetData sheetId="7">
        <row r="9">
          <cell r="D9">
            <v>23.1</v>
          </cell>
          <cell r="F9">
            <v>23.7</v>
          </cell>
          <cell r="G9">
            <v>24.6</v>
          </cell>
        </row>
        <row r="10">
          <cell r="D10">
            <v>22.05</v>
          </cell>
          <cell r="F10">
            <v>22.65</v>
          </cell>
          <cell r="G10">
            <v>23.55</v>
          </cell>
        </row>
      </sheetData>
      <sheetData sheetId="8">
        <row r="9">
          <cell r="D9">
            <v>22.5</v>
          </cell>
          <cell r="F9">
            <v>23.1</v>
          </cell>
          <cell r="G9">
            <v>24</v>
          </cell>
        </row>
        <row r="10">
          <cell r="D10">
            <v>21.45</v>
          </cell>
          <cell r="F10">
            <v>22.05</v>
          </cell>
          <cell r="G10">
            <v>22.95</v>
          </cell>
        </row>
      </sheetData>
      <sheetData sheetId="9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0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1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2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3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4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5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6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7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8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19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0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1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2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3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4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5">
        <row r="9">
          <cell r="D9">
            <v>21.9</v>
          </cell>
          <cell r="F9">
            <v>22.5</v>
          </cell>
          <cell r="G9">
            <v>23.4</v>
          </cell>
        </row>
        <row r="10">
          <cell r="D10">
            <v>20.85</v>
          </cell>
          <cell r="F10">
            <v>21.45</v>
          </cell>
          <cell r="G10">
            <v>22.35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0">
          <cell r="D10">
            <v>20.5</v>
          </cell>
          <cell r="F10">
            <v>21.1</v>
          </cell>
          <cell r="G10">
            <v>22</v>
          </cell>
        </row>
      </sheetData>
      <sheetData sheetId="36">
        <row r="10">
          <cell r="D10">
            <v>20.5</v>
          </cell>
          <cell r="F10">
            <v>21.1</v>
          </cell>
          <cell r="G10">
            <v>22</v>
          </cell>
        </row>
      </sheetData>
      <sheetData sheetId="37">
        <row r="10">
          <cell r="D10">
            <v>20.5</v>
          </cell>
          <cell r="F10">
            <v>21.1</v>
          </cell>
          <cell r="G10">
            <v>22</v>
          </cell>
        </row>
      </sheetData>
      <sheetData sheetId="38">
        <row r="10">
          <cell r="D10">
            <v>20.5</v>
          </cell>
          <cell r="F10">
            <v>21.1</v>
          </cell>
          <cell r="G10">
            <v>22</v>
          </cell>
        </row>
      </sheetData>
      <sheetData sheetId="39">
        <row r="10">
          <cell r="D10">
            <v>20.5</v>
          </cell>
          <cell r="F10">
            <v>21.1</v>
          </cell>
          <cell r="G10">
            <v>22</v>
          </cell>
        </row>
      </sheetData>
      <sheetData sheetId="40">
        <row r="10">
          <cell r="D10">
            <v>20.8</v>
          </cell>
          <cell r="F10">
            <v>21.4</v>
          </cell>
          <cell r="G10">
            <v>22.3</v>
          </cell>
        </row>
      </sheetData>
      <sheetData sheetId="41">
        <row r="10">
          <cell r="D10">
            <v>20.8</v>
          </cell>
          <cell r="F10">
            <v>21.4</v>
          </cell>
          <cell r="G10">
            <v>22.3</v>
          </cell>
        </row>
      </sheetData>
      <sheetData sheetId="42">
        <row r="10">
          <cell r="D10">
            <v>21.05</v>
          </cell>
          <cell r="F10">
            <v>21.65</v>
          </cell>
          <cell r="G10">
            <v>22.55</v>
          </cell>
        </row>
      </sheetData>
      <sheetData sheetId="43">
        <row r="10">
          <cell r="D10">
            <v>21.35</v>
          </cell>
          <cell r="F10">
            <v>21.95</v>
          </cell>
          <cell r="G10">
            <v>22.85</v>
          </cell>
        </row>
      </sheetData>
      <sheetData sheetId="44">
        <row r="10">
          <cell r="D10">
            <v>21.35</v>
          </cell>
          <cell r="F10">
            <v>21.95</v>
          </cell>
          <cell r="G10">
            <v>22.85</v>
          </cell>
        </row>
      </sheetData>
      <sheetData sheetId="45">
        <row r="10">
          <cell r="D10">
            <v>21.28</v>
          </cell>
          <cell r="F10">
            <v>21.88</v>
          </cell>
          <cell r="G10">
            <v>22.78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1"/>
  <sheetViews>
    <sheetView showGridLines="0" topLeftCell="A4" zoomScale="130" zoomScaleNormal="130" zoomScaleSheetLayoutView="130" workbookViewId="0">
      <selection activeCell="D40" sqref="D40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  <c r="T3" s="14" t="s">
        <v>22</v>
      </c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8" t="s">
        <v>25</v>
      </c>
      <c r="C6" s="39"/>
      <c r="D6" s="39"/>
      <c r="E6" s="39"/>
      <c r="F6" s="39"/>
      <c r="G6" s="39"/>
      <c r="H6" s="39"/>
      <c r="I6" s="39"/>
      <c r="J6" s="39"/>
      <c r="K6" s="39"/>
      <c r="L6" s="39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21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0" t="s">
        <v>30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36" ht="24" customHeigh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36" ht="37.5" customHeight="1">
      <c r="B10" s="35" t="s">
        <v>0</v>
      </c>
      <c r="C10" s="9" t="s">
        <v>16</v>
      </c>
      <c r="D10" s="9" t="s">
        <v>17</v>
      </c>
      <c r="E10" s="9" t="s">
        <v>18</v>
      </c>
      <c r="F10" s="10" t="s">
        <v>19</v>
      </c>
    </row>
    <row r="11" spans="2:36" ht="12.75" customHeight="1">
      <c r="B11" s="35"/>
      <c r="C11" s="36" t="s">
        <v>15</v>
      </c>
      <c r="D11" s="36"/>
      <c r="E11" s="36"/>
      <c r="F11" s="37"/>
    </row>
    <row r="12" spans="2:36" ht="9.9499999999999993" customHeight="1">
      <c r="B12" s="30">
        <v>1</v>
      </c>
      <c r="C12" s="31">
        <v>22.4</v>
      </c>
      <c r="D12" s="31">
        <f>'[1]01'!$D$9</f>
        <v>24</v>
      </c>
      <c r="E12" s="31">
        <f>'[1]01'!$F$9</f>
        <v>24.6</v>
      </c>
      <c r="F12" s="31">
        <f>'[1]01'!$G$9</f>
        <v>25.5</v>
      </c>
    </row>
    <row r="13" spans="2:36" ht="9.9499999999999993" customHeight="1">
      <c r="B13" s="32">
        <v>2</v>
      </c>
      <c r="C13" s="33">
        <v>22.4</v>
      </c>
      <c r="D13" s="33">
        <f>'[1]02'!$D$9</f>
        <v>24</v>
      </c>
      <c r="E13" s="33">
        <f>'[1]02'!$F$9</f>
        <v>24.6</v>
      </c>
      <c r="F13" s="33">
        <f>'[1]02'!$G$9</f>
        <v>25.5</v>
      </c>
    </row>
    <row r="14" spans="2:36" ht="9.9499999999999993" customHeight="1">
      <c r="B14" s="34">
        <v>3</v>
      </c>
      <c r="C14" s="31">
        <v>22.4</v>
      </c>
      <c r="D14" s="31">
        <f>'[1]03'!$D$9</f>
        <v>24</v>
      </c>
      <c r="E14" s="31">
        <f>'[1]03'!$F$9</f>
        <v>24.6</v>
      </c>
      <c r="F14" s="31">
        <f>'[1]03'!$G$9</f>
        <v>25.5</v>
      </c>
    </row>
    <row r="15" spans="2:36" ht="9.9499999999999993" customHeight="1">
      <c r="B15" s="32">
        <v>4</v>
      </c>
      <c r="C15" s="33">
        <v>22.4</v>
      </c>
      <c r="D15" s="33">
        <f>'[1]04'!$D$9</f>
        <v>24</v>
      </c>
      <c r="E15" s="33">
        <f>'[1]04'!$F$9</f>
        <v>24.6</v>
      </c>
      <c r="F15" s="33">
        <f>'[1]04'!$G$9</f>
        <v>25.5</v>
      </c>
    </row>
    <row r="16" spans="2:36" ht="9.9499999999999993" customHeight="1">
      <c r="B16" s="34">
        <v>5</v>
      </c>
      <c r="C16" s="31">
        <v>22.4</v>
      </c>
      <c r="D16" s="31">
        <f>'[1]05'!$D$9</f>
        <v>23.4</v>
      </c>
      <c r="E16" s="31">
        <f>'[1]05'!$F$9</f>
        <v>24</v>
      </c>
      <c r="F16" s="31">
        <f>'[1]05'!$G$9</f>
        <v>24.9</v>
      </c>
    </row>
    <row r="17" spans="2:32" ht="9.9499999999999993" customHeight="1">
      <c r="B17" s="32">
        <v>6</v>
      </c>
      <c r="C17" s="33">
        <v>22.4</v>
      </c>
      <c r="D17" s="33">
        <f>'[1]06'!$D$9</f>
        <v>23.4</v>
      </c>
      <c r="E17" s="33">
        <f>'[1]06'!$F$9</f>
        <v>24</v>
      </c>
      <c r="F17" s="33">
        <f>'[1]06'!$G$9</f>
        <v>24.9</v>
      </c>
    </row>
    <row r="18" spans="2:32" ht="9.9499999999999993" customHeight="1">
      <c r="B18" s="34">
        <v>7</v>
      </c>
      <c r="C18" s="31">
        <v>22.4</v>
      </c>
      <c r="D18" s="31">
        <f>'[1]07'!$D$9</f>
        <v>23.1</v>
      </c>
      <c r="E18" s="31">
        <f>'[1]07'!$F$9</f>
        <v>23.7</v>
      </c>
      <c r="F18" s="31">
        <f>'[1]07'!$G$9</f>
        <v>24.6</v>
      </c>
    </row>
    <row r="19" spans="2:32" ht="9.9499999999999993" customHeight="1">
      <c r="B19" s="32">
        <v>8</v>
      </c>
      <c r="C19" s="33">
        <v>22.4</v>
      </c>
      <c r="D19" s="33">
        <f>'[1]08'!$D$9</f>
        <v>23.1</v>
      </c>
      <c r="E19" s="33">
        <f>'[1]08'!$F$9</f>
        <v>23.7</v>
      </c>
      <c r="F19" s="33">
        <f>'[1]08'!$G$9</f>
        <v>24.6</v>
      </c>
    </row>
    <row r="20" spans="2:32" ht="9.9499999999999993" customHeight="1">
      <c r="B20" s="34">
        <v>9</v>
      </c>
      <c r="C20" s="31">
        <v>22.4</v>
      </c>
      <c r="D20" s="31">
        <f>'[1]09'!$D$9</f>
        <v>22.5</v>
      </c>
      <c r="E20" s="31">
        <f>'[1]09'!$F$9</f>
        <v>23.1</v>
      </c>
      <c r="F20" s="31">
        <f>'[1]09'!$G$9</f>
        <v>24</v>
      </c>
    </row>
    <row r="21" spans="2:32" ht="9.9499999999999993" customHeight="1">
      <c r="B21" s="32">
        <v>10</v>
      </c>
      <c r="C21" s="33">
        <v>22.4</v>
      </c>
      <c r="D21" s="33">
        <f>'[1]10'!$D$9</f>
        <v>21.9</v>
      </c>
      <c r="E21" s="33">
        <f>'[1]10'!$F$9</f>
        <v>22.5</v>
      </c>
      <c r="F21" s="33">
        <f>'[1]10'!$G$9</f>
        <v>23.4</v>
      </c>
    </row>
    <row r="22" spans="2:32" ht="9.9499999999999993" customHeight="1">
      <c r="B22" s="34">
        <v>11</v>
      </c>
      <c r="C22" s="31">
        <v>22.4</v>
      </c>
      <c r="D22" s="31">
        <f>'[1]11'!$D$9</f>
        <v>21.9</v>
      </c>
      <c r="E22" s="31">
        <f>'[1]11'!$F$9</f>
        <v>22.5</v>
      </c>
      <c r="F22" s="31">
        <f>'[1]11'!$G$9</f>
        <v>23.4</v>
      </c>
    </row>
    <row r="23" spans="2:32" ht="9.9499999999999993" customHeight="1">
      <c r="B23" s="32">
        <v>12</v>
      </c>
      <c r="C23" s="33">
        <v>22.4</v>
      </c>
      <c r="D23" s="33">
        <f>'[1]12'!$D$9</f>
        <v>21.9</v>
      </c>
      <c r="E23" s="33">
        <f>'[1]12'!$F$9</f>
        <v>22.5</v>
      </c>
      <c r="F23" s="33">
        <f>'[1]12'!$G$9</f>
        <v>23.4</v>
      </c>
    </row>
    <row r="24" spans="2:32" ht="9.9499999999999993" customHeight="1">
      <c r="B24" s="34">
        <v>13</v>
      </c>
      <c r="C24" s="31">
        <v>22.4</v>
      </c>
      <c r="D24" s="31">
        <f>'[1]13'!$D$9</f>
        <v>21.9</v>
      </c>
      <c r="E24" s="31">
        <f>'[1]13'!$F$9</f>
        <v>22.5</v>
      </c>
      <c r="F24" s="31">
        <f>'[1]13'!$G$9</f>
        <v>23.4</v>
      </c>
    </row>
    <row r="25" spans="2:32" ht="9.9499999999999993" customHeight="1">
      <c r="B25" s="32">
        <v>14</v>
      </c>
      <c r="C25" s="33">
        <v>22.4</v>
      </c>
      <c r="D25" s="33">
        <f>'[1]14'!$D$9</f>
        <v>21.9</v>
      </c>
      <c r="E25" s="33">
        <f>'[1]14'!$F$9</f>
        <v>22.5</v>
      </c>
      <c r="F25" s="33">
        <f>'[1]14'!$G$9</f>
        <v>23.4</v>
      </c>
      <c r="S25" s="16" t="s">
        <v>23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4">
        <v>15</v>
      </c>
      <c r="C26" s="31">
        <v>22.4</v>
      </c>
      <c r="D26" s="31">
        <f>'[1]15'!$D$9</f>
        <v>21.9</v>
      </c>
      <c r="E26" s="31">
        <f>'[1]15'!$F$9</f>
        <v>22.5</v>
      </c>
      <c r="F26" s="31">
        <f>'[1]15'!$G$9</f>
        <v>23.4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2">
        <v>16</v>
      </c>
      <c r="C27" s="33">
        <v>22.4</v>
      </c>
      <c r="D27" s="33">
        <f>'[1]16'!$D$9</f>
        <v>21.9</v>
      </c>
      <c r="E27" s="33">
        <f>'[1]16'!$F$9</f>
        <v>22.5</v>
      </c>
      <c r="F27" s="33">
        <f>'[1]16'!$G$9</f>
        <v>23.4</v>
      </c>
      <c r="S27" s="19">
        <v>2018</v>
      </c>
      <c r="T27" s="20">
        <v>18.329999999999998</v>
      </c>
      <c r="U27" s="20">
        <v>18.329999999999998</v>
      </c>
      <c r="V27" s="20">
        <v>18.329999999999998</v>
      </c>
      <c r="W27" s="20">
        <v>18.329999999999998</v>
      </c>
      <c r="X27" s="20">
        <v>18.329999999999998</v>
      </c>
      <c r="Y27" s="20">
        <v>18.329999999999998</v>
      </c>
      <c r="Z27" s="20"/>
      <c r="AA27" s="20"/>
      <c r="AB27" s="20">
        <v>18.329999999999998</v>
      </c>
      <c r="AC27" s="20">
        <v>18.48</v>
      </c>
      <c r="AD27" s="20">
        <v>18.78</v>
      </c>
      <c r="AE27" s="20">
        <v>19.04</v>
      </c>
      <c r="AF27" s="21">
        <f t="shared" ref="AF27:AF35" si="0">AVERAGE(T27:AE27)</f>
        <v>18.460999999999999</v>
      </c>
    </row>
    <row r="28" spans="2:32" ht="9.9499999999999993" customHeight="1">
      <c r="B28" s="34">
        <v>17</v>
      </c>
      <c r="C28" s="31">
        <v>22.4</v>
      </c>
      <c r="D28" s="31">
        <f>'[1]17'!$D$9</f>
        <v>21.9</v>
      </c>
      <c r="E28" s="31">
        <f>'[1]17'!$F$9</f>
        <v>22.5</v>
      </c>
      <c r="F28" s="31">
        <f>'[1]17'!$G$9</f>
        <v>23.4</v>
      </c>
      <c r="S28" s="19">
        <v>2019</v>
      </c>
      <c r="T28" s="20">
        <v>19.14</v>
      </c>
      <c r="U28" s="20">
        <v>19.14</v>
      </c>
      <c r="V28" s="20">
        <v>19.100000000000001</v>
      </c>
      <c r="W28" s="20">
        <v>19.079999999999998</v>
      </c>
      <c r="X28" s="20">
        <v>18.93</v>
      </c>
      <c r="Y28" s="20">
        <v>18.78</v>
      </c>
      <c r="Z28" s="20"/>
      <c r="AA28" s="20"/>
      <c r="AB28" s="20">
        <v>18.329999999999998</v>
      </c>
      <c r="AC28" s="20">
        <v>18.329999999999998</v>
      </c>
      <c r="AD28" s="20">
        <v>18.329999999999998</v>
      </c>
      <c r="AE28" s="20">
        <v>18.329999999999998</v>
      </c>
      <c r="AF28" s="21">
        <f t="shared" si="0"/>
        <v>18.748999999999995</v>
      </c>
    </row>
    <row r="29" spans="2:32" ht="9.9499999999999993" customHeight="1">
      <c r="B29" s="32">
        <v>18</v>
      </c>
      <c r="C29" s="33">
        <v>22.4</v>
      </c>
      <c r="D29" s="33">
        <f>'[1]18'!$D$9</f>
        <v>21.9</v>
      </c>
      <c r="E29" s="33">
        <f>'[1]18'!$F$9</f>
        <v>22.5</v>
      </c>
      <c r="F29" s="33">
        <f>'[1]18'!$G$9</f>
        <v>23.4</v>
      </c>
      <c r="G29" s="1"/>
      <c r="S29" s="19">
        <v>2020</v>
      </c>
      <c r="T29" s="20">
        <v>18.75</v>
      </c>
      <c r="U29" s="20">
        <v>19.380000000000003</v>
      </c>
      <c r="V29" s="20">
        <v>19.192500000000003</v>
      </c>
      <c r="W29" s="20">
        <v>19.23</v>
      </c>
      <c r="X29" s="20">
        <v>18.18</v>
      </c>
      <c r="Y29" s="20"/>
      <c r="Z29" s="20"/>
      <c r="AA29" s="20"/>
      <c r="AB29" s="20">
        <v>17.880000000000003</v>
      </c>
      <c r="AC29" s="20">
        <v>18.149999999999999</v>
      </c>
      <c r="AD29" s="20">
        <v>18.78</v>
      </c>
      <c r="AE29" s="20">
        <v>18.989999999999998</v>
      </c>
      <c r="AF29" s="21">
        <f t="shared" si="0"/>
        <v>18.725833333333338</v>
      </c>
    </row>
    <row r="30" spans="2:32" ht="9.9499999999999993" customHeight="1">
      <c r="B30" s="34">
        <v>19</v>
      </c>
      <c r="C30" s="31">
        <v>22.4</v>
      </c>
      <c r="D30" s="31">
        <f>'[1]19'!$D$9</f>
        <v>21.9</v>
      </c>
      <c r="E30" s="31">
        <f>'[1]19'!$F$9</f>
        <v>22.5</v>
      </c>
      <c r="F30" s="31">
        <f>'[1]19'!$G$9</f>
        <v>23.4</v>
      </c>
      <c r="S30" s="19">
        <v>2021</v>
      </c>
      <c r="T30" s="20">
        <v>19.829999999999998</v>
      </c>
      <c r="U30" s="20">
        <v>20.580000000000002</v>
      </c>
      <c r="V30" s="20">
        <v>20.957458800620245</v>
      </c>
      <c r="W30" s="20">
        <v>21.506</v>
      </c>
      <c r="X30" s="20">
        <v>22.1</v>
      </c>
      <c r="Y30" s="20">
        <v>21.875</v>
      </c>
      <c r="Z30" s="20"/>
      <c r="AA30" s="20"/>
      <c r="AB30" s="20">
        <v>23.5</v>
      </c>
      <c r="AC30" s="20">
        <v>25.09</v>
      </c>
      <c r="AD30" s="20">
        <v>28.475000000000001</v>
      </c>
      <c r="AE30" s="20">
        <v>28.73</v>
      </c>
      <c r="AF30" s="21">
        <f t="shared" si="0"/>
        <v>23.264345880062024</v>
      </c>
    </row>
    <row r="31" spans="2:32" ht="9.9499999999999993" customHeight="1">
      <c r="B31" s="32">
        <v>20</v>
      </c>
      <c r="C31" s="33">
        <v>22.4</v>
      </c>
      <c r="D31" s="33">
        <f>'[1]20'!$D$9</f>
        <v>21.9</v>
      </c>
      <c r="E31" s="33">
        <f>'[1]20'!$F$9</f>
        <v>22.5</v>
      </c>
      <c r="F31" s="33">
        <f>'[1]20'!$G$9</f>
        <v>23.4</v>
      </c>
      <c r="S31" s="19">
        <v>2022</v>
      </c>
      <c r="T31" s="20">
        <v>28.25</v>
      </c>
      <c r="U31" s="20">
        <v>27.95</v>
      </c>
      <c r="V31" s="20">
        <v>36.659999999999997</v>
      </c>
      <c r="W31" s="20">
        <v>36.06</v>
      </c>
      <c r="X31" s="20">
        <v>36.06</v>
      </c>
      <c r="Y31" s="20">
        <v>36.06</v>
      </c>
      <c r="Z31" s="20"/>
      <c r="AA31" s="20"/>
      <c r="AB31" s="20">
        <v>34.771999999999998</v>
      </c>
      <c r="AC31" s="20">
        <v>35.6</v>
      </c>
      <c r="AD31" s="20">
        <v>35.799999999999997</v>
      </c>
      <c r="AE31" s="20">
        <v>33.44</v>
      </c>
      <c r="AF31" s="21">
        <f t="shared" si="0"/>
        <v>34.065200000000004</v>
      </c>
    </row>
    <row r="32" spans="2:32" ht="9.9499999999999993" customHeight="1">
      <c r="B32" s="34">
        <v>21</v>
      </c>
      <c r="C32" s="31">
        <v>22.4</v>
      </c>
      <c r="D32" s="31">
        <f>'[1]21'!$D$9</f>
        <v>21.9</v>
      </c>
      <c r="E32" s="31">
        <f>'[1]21'!$F$9</f>
        <v>22.5</v>
      </c>
      <c r="F32" s="31">
        <f>'[1]21'!$G$9</f>
        <v>23.4</v>
      </c>
      <c r="S32" s="19">
        <v>2023</v>
      </c>
      <c r="T32" s="20">
        <v>31.85</v>
      </c>
      <c r="U32" s="20">
        <v>31.700000000000003</v>
      </c>
      <c r="V32" s="20">
        <v>29.639999999999997</v>
      </c>
      <c r="W32" s="20">
        <v>27.299999999999997</v>
      </c>
      <c r="X32" s="20">
        <v>27</v>
      </c>
      <c r="Y32" s="20">
        <v>25.8</v>
      </c>
      <c r="Z32" s="20"/>
      <c r="AA32" s="20"/>
      <c r="AB32" s="20"/>
      <c r="AC32" s="20"/>
      <c r="AD32" s="20">
        <v>25.06</v>
      </c>
      <c r="AE32" s="20">
        <v>24.91</v>
      </c>
      <c r="AF32" s="21">
        <f t="shared" si="0"/>
        <v>27.907500000000002</v>
      </c>
    </row>
    <row r="33" spans="2:32" ht="9.9499999999999993" customHeight="1">
      <c r="B33" s="32">
        <v>22</v>
      </c>
      <c r="C33" s="33">
        <v>22.4</v>
      </c>
      <c r="D33" s="33">
        <f>'[1]22'!$D$9</f>
        <v>21.9</v>
      </c>
      <c r="E33" s="33">
        <f>'[1]22'!$F$9</f>
        <v>22.5</v>
      </c>
      <c r="F33" s="33">
        <f>'[1]22'!$G$9</f>
        <v>23.4</v>
      </c>
      <c r="S33" s="19" t="s">
        <v>26</v>
      </c>
      <c r="T33" s="20">
        <f>MAX(T27:T32)</f>
        <v>31.85</v>
      </c>
      <c r="U33" s="20">
        <f t="shared" ref="U33:AF33" si="1">MAX(U27:U32)</f>
        <v>31.700000000000003</v>
      </c>
      <c r="V33" s="20">
        <f t="shared" si="1"/>
        <v>36.659999999999997</v>
      </c>
      <c r="W33" s="20">
        <f t="shared" si="1"/>
        <v>36.06</v>
      </c>
      <c r="X33" s="20">
        <f t="shared" si="1"/>
        <v>36.06</v>
      </c>
      <c r="Y33" s="20">
        <f t="shared" si="1"/>
        <v>36.06</v>
      </c>
      <c r="Z33" s="20"/>
      <c r="AA33" s="20"/>
      <c r="AB33" s="20">
        <f t="shared" si="1"/>
        <v>34.771999999999998</v>
      </c>
      <c r="AC33" s="20">
        <f t="shared" si="1"/>
        <v>35.6</v>
      </c>
      <c r="AD33" s="20">
        <f t="shared" si="1"/>
        <v>35.799999999999997</v>
      </c>
      <c r="AE33" s="20">
        <f t="shared" si="1"/>
        <v>33.44</v>
      </c>
      <c r="AF33" s="20">
        <f t="shared" si="1"/>
        <v>34.065200000000004</v>
      </c>
    </row>
    <row r="34" spans="2:32" ht="9.9499999999999993" customHeight="1">
      <c r="B34" s="34">
        <v>23</v>
      </c>
      <c r="C34" s="31">
        <v>22.4</v>
      </c>
      <c r="D34" s="31">
        <f>'[1]23'!$D$9</f>
        <v>21.9</v>
      </c>
      <c r="E34" s="31">
        <f>'[1]23'!$F$9</f>
        <v>22.5</v>
      </c>
      <c r="F34" s="31">
        <f>'[1]23'!$G$9</f>
        <v>23.4</v>
      </c>
      <c r="S34" s="19" t="s">
        <v>27</v>
      </c>
      <c r="T34" s="20">
        <f t="shared" ref="T34:Y34" si="2">MIN(T27:T32)</f>
        <v>18.329999999999998</v>
      </c>
      <c r="U34" s="20">
        <f t="shared" si="2"/>
        <v>18.329999999999998</v>
      </c>
      <c r="V34" s="20">
        <f t="shared" si="2"/>
        <v>18.329999999999998</v>
      </c>
      <c r="W34" s="20">
        <f t="shared" si="2"/>
        <v>18.329999999999998</v>
      </c>
      <c r="X34" s="20">
        <f t="shared" si="2"/>
        <v>18.18</v>
      </c>
      <c r="Y34" s="20">
        <f t="shared" si="2"/>
        <v>18.329999999999998</v>
      </c>
      <c r="Z34" s="20"/>
      <c r="AA34" s="20"/>
      <c r="AB34" s="20">
        <f>MIN(AB27:AB32)</f>
        <v>17.880000000000003</v>
      </c>
      <c r="AC34" s="20">
        <f>MIN(AC27:AC32)</f>
        <v>18.149999999999999</v>
      </c>
      <c r="AD34" s="20">
        <f>MIN(AD27:AD32)</f>
        <v>18.329999999999998</v>
      </c>
      <c r="AE34" s="20">
        <f>MIN(AE27:AE32)</f>
        <v>18.329999999999998</v>
      </c>
      <c r="AF34" s="21">
        <f t="shared" si="0"/>
        <v>18.251999999999999</v>
      </c>
    </row>
    <row r="35" spans="2:32" ht="9.9499999999999993" customHeight="1">
      <c r="B35" s="32">
        <v>24</v>
      </c>
      <c r="C35" s="33">
        <v>22.4</v>
      </c>
      <c r="D35" s="33">
        <f>'[1]24'!$D$9</f>
        <v>21.9</v>
      </c>
      <c r="E35" s="33">
        <f>'[1]24'!$F$9</f>
        <v>22.5</v>
      </c>
      <c r="F35" s="33">
        <f>'[1]24'!$G$9</f>
        <v>23.4</v>
      </c>
      <c r="S35" s="19" t="s">
        <v>28</v>
      </c>
      <c r="T35" s="20">
        <f t="shared" ref="T35:Y35" si="3">AVERAGE(T27:T32)</f>
        <v>22.691666666666666</v>
      </c>
      <c r="U35" s="20">
        <f t="shared" si="3"/>
        <v>22.846666666666668</v>
      </c>
      <c r="V35" s="20">
        <f t="shared" si="3"/>
        <v>23.979993133436707</v>
      </c>
      <c r="W35" s="20">
        <f t="shared" si="3"/>
        <v>23.584333333333333</v>
      </c>
      <c r="X35" s="20">
        <f t="shared" si="3"/>
        <v>23.433333333333334</v>
      </c>
      <c r="Y35" s="20">
        <f t="shared" si="3"/>
        <v>24.169</v>
      </c>
      <c r="Z35" s="20"/>
      <c r="AA35" s="20"/>
      <c r="AB35" s="20">
        <f>AVERAGE(AB27:AB32)</f>
        <v>22.562399999999997</v>
      </c>
      <c r="AC35" s="20">
        <f>AVERAGE(AC27:AC32)</f>
        <v>23.130000000000003</v>
      </c>
      <c r="AD35" s="20">
        <f>AVERAGE(AD27:AD32)</f>
        <v>24.204166666666666</v>
      </c>
      <c r="AE35" s="20">
        <f>AVERAGE(AE27:AE32)</f>
        <v>23.906666666666666</v>
      </c>
      <c r="AF35" s="21">
        <f t="shared" si="0"/>
        <v>23.450822646677004</v>
      </c>
    </row>
    <row r="36" spans="2:32" ht="9.9499999999999993" customHeight="1">
      <c r="B36" s="34">
        <v>25</v>
      </c>
      <c r="C36" s="31">
        <v>22.4</v>
      </c>
      <c r="D36" s="31">
        <f>'[1]25'!$D$9</f>
        <v>21.9</v>
      </c>
      <c r="E36" s="31">
        <f>'[1]25'!$F$9</f>
        <v>22.5</v>
      </c>
      <c r="F36" s="31">
        <f>'[1]25'!$G$9</f>
        <v>23.4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2">
        <v>26</v>
      </c>
      <c r="C37" s="33">
        <v>22.4</v>
      </c>
      <c r="D37" s="33">
        <f>'[1]26'!$D$9</f>
        <v>21.9</v>
      </c>
      <c r="E37" s="33">
        <f>'[1]26'!$F$9</f>
        <v>22.5</v>
      </c>
      <c r="F37" s="33">
        <f>'[1]26'!$G$9</f>
        <v>23.4</v>
      </c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4">
        <v>27</v>
      </c>
      <c r="C38" s="31"/>
      <c r="D38" s="31"/>
      <c r="E38" s="31"/>
      <c r="F38" s="31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2">
        <v>28</v>
      </c>
      <c r="C39" s="33"/>
      <c r="D39" s="33" t="s">
        <v>33</v>
      </c>
      <c r="E39" s="33"/>
      <c r="F39" s="33"/>
      <c r="S39" s="19" t="s">
        <v>29</v>
      </c>
      <c r="T39" s="20" t="e">
        <f>#REF!</f>
        <v>#REF!</v>
      </c>
      <c r="U39" s="20" t="e">
        <f>#REF!</f>
        <v>#REF!</v>
      </c>
      <c r="V39" s="20" t="e">
        <f>#REF!</f>
        <v>#REF!</v>
      </c>
      <c r="W39" s="20" t="e">
        <f>#REF!</f>
        <v>#REF!</v>
      </c>
      <c r="X39" s="20" t="e">
        <f>#REF!</f>
        <v>#REF!</v>
      </c>
      <c r="Y39" s="20" t="e">
        <f>#REF!</f>
        <v>#REF!</v>
      </c>
      <c r="Z39" s="20"/>
      <c r="AA39" s="20"/>
      <c r="AB39" s="20" t="e">
        <f>#REF!</f>
        <v>#REF!</v>
      </c>
      <c r="AC39" s="20" t="e">
        <f>#REF!</f>
        <v>#REF!</v>
      </c>
      <c r="AD39" s="20" t="e">
        <f>#REF!</f>
        <v>#REF!</v>
      </c>
      <c r="AE39" s="20" t="e">
        <f>#REF!</f>
        <v>#REF!</v>
      </c>
      <c r="AF39" s="17"/>
    </row>
    <row r="40" spans="2:32" ht="9.9499999999999993" customHeight="1">
      <c r="B40" s="34">
        <v>29</v>
      </c>
      <c r="C40" s="31"/>
      <c r="D40" s="31"/>
      <c r="E40" s="31"/>
      <c r="F40" s="31"/>
      <c r="S40" s="19"/>
      <c r="T40" s="20">
        <f t="shared" ref="T40:AE41" si="4">T34</f>
        <v>18.329999999999998</v>
      </c>
      <c r="U40" s="20">
        <f t="shared" si="4"/>
        <v>18.329999999999998</v>
      </c>
      <c r="V40" s="20">
        <f t="shared" si="4"/>
        <v>18.329999999999998</v>
      </c>
      <c r="W40" s="20">
        <f t="shared" si="4"/>
        <v>18.329999999999998</v>
      </c>
      <c r="X40" s="20">
        <f t="shared" si="4"/>
        <v>18.18</v>
      </c>
      <c r="Y40" s="20">
        <f t="shared" si="4"/>
        <v>18.329999999999998</v>
      </c>
      <c r="Z40" s="20"/>
      <c r="AA40" s="20"/>
      <c r="AB40" s="20">
        <f t="shared" si="4"/>
        <v>17.880000000000003</v>
      </c>
      <c r="AC40" s="20">
        <f t="shared" si="4"/>
        <v>18.149999999999999</v>
      </c>
      <c r="AD40" s="20">
        <f t="shared" si="4"/>
        <v>18.329999999999998</v>
      </c>
      <c r="AE40" s="20">
        <f t="shared" si="4"/>
        <v>18.329999999999998</v>
      </c>
      <c r="AF40" s="17"/>
    </row>
    <row r="41" spans="2:32" ht="9.9499999999999993" customHeight="1">
      <c r="B41" s="32">
        <v>30</v>
      </c>
      <c r="C41" s="33"/>
      <c r="D41" s="33"/>
      <c r="E41" s="33"/>
      <c r="F41" s="33"/>
      <c r="S41" s="22" t="str">
        <f>S35</f>
        <v>Promedio 2018 - 2023</v>
      </c>
      <c r="T41" s="23">
        <f t="shared" si="4"/>
        <v>22.691666666666666</v>
      </c>
      <c r="U41" s="23">
        <f t="shared" si="4"/>
        <v>22.846666666666668</v>
      </c>
      <c r="V41" s="23">
        <f t="shared" si="4"/>
        <v>23.979993133436707</v>
      </c>
      <c r="W41" s="23">
        <f t="shared" si="4"/>
        <v>23.584333333333333</v>
      </c>
      <c r="X41" s="23">
        <f t="shared" si="4"/>
        <v>23.433333333333334</v>
      </c>
      <c r="Y41" s="23">
        <f t="shared" si="4"/>
        <v>24.169</v>
      </c>
      <c r="Z41" s="23"/>
      <c r="AA41" s="23"/>
      <c r="AB41" s="23">
        <f t="shared" si="4"/>
        <v>22.562399999999997</v>
      </c>
      <c r="AC41" s="23">
        <f t="shared" si="4"/>
        <v>23.130000000000003</v>
      </c>
      <c r="AD41" s="23">
        <f t="shared" si="4"/>
        <v>24.204166666666666</v>
      </c>
      <c r="AE41" s="23">
        <f t="shared" si="4"/>
        <v>23.906666666666666</v>
      </c>
      <c r="AF41" s="17"/>
    </row>
    <row r="42" spans="2:32" ht="9.9499999999999993" customHeight="1">
      <c r="B42" s="34">
        <v>31</v>
      </c>
      <c r="C42" s="31"/>
      <c r="D42" s="31"/>
      <c r="E42" s="31"/>
      <c r="F42" s="31"/>
      <c r="S42" s="19">
        <v>2024</v>
      </c>
      <c r="T42" s="24">
        <f>AVERAGE(D12:D15)</f>
        <v>24</v>
      </c>
      <c r="U42" s="24">
        <f>AVERAGE(D16:D20)</f>
        <v>23.1</v>
      </c>
      <c r="V42" s="24">
        <f>AVERAGE(D21:D24)</f>
        <v>21.9</v>
      </c>
      <c r="W42" s="24">
        <f>AVERAGE(D25:D28)</f>
        <v>21.9</v>
      </c>
      <c r="X42" s="24">
        <f>AVERAGE(D29:D33)</f>
        <v>21.9</v>
      </c>
      <c r="Y42" s="24">
        <f>AVERAGE(D34:D37)</f>
        <v>21.9</v>
      </c>
      <c r="Z42" s="24"/>
      <c r="AA42" s="24"/>
      <c r="AB42" s="24"/>
      <c r="AC42" s="24"/>
      <c r="AD42" s="24"/>
      <c r="AE42" s="24"/>
      <c r="AF42" s="17"/>
    </row>
    <row r="43" spans="2:32" ht="9.9499999999999993" customHeight="1">
      <c r="B43" s="32">
        <v>32</v>
      </c>
      <c r="C43" s="33"/>
      <c r="D43" s="33"/>
      <c r="E43" s="33"/>
      <c r="F43" s="33"/>
    </row>
    <row r="44" spans="2:32" ht="9.9499999999999993" customHeight="1">
      <c r="B44" s="34">
        <v>33</v>
      </c>
      <c r="C44" s="31"/>
      <c r="D44" s="31"/>
      <c r="E44" s="31"/>
      <c r="F44" s="31"/>
    </row>
    <row r="45" spans="2:32" ht="9.9499999999999993" customHeight="1">
      <c r="B45" s="32">
        <v>34</v>
      </c>
      <c r="C45" s="33"/>
      <c r="D45" s="33"/>
      <c r="E45" s="33"/>
      <c r="F45" s="33"/>
    </row>
    <row r="46" spans="2:32" ht="9.9499999999999993" customHeight="1">
      <c r="B46" s="34">
        <v>35</v>
      </c>
      <c r="C46" s="31"/>
      <c r="D46" s="31"/>
      <c r="E46" s="31"/>
      <c r="F46" s="31"/>
      <c r="S46" s="16" t="s">
        <v>32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2">
        <v>36</v>
      </c>
      <c r="C47" s="33"/>
      <c r="D47" s="33"/>
      <c r="E47" s="33"/>
      <c r="F47" s="33"/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4">
        <v>37</v>
      </c>
      <c r="C48" s="31"/>
      <c r="D48" s="31"/>
      <c r="E48" s="31"/>
      <c r="F48" s="31"/>
      <c r="S48" s="19">
        <v>2018</v>
      </c>
      <c r="T48" s="20">
        <v>20.049999999999997</v>
      </c>
      <c r="U48" s="20">
        <v>20.049999999999997</v>
      </c>
      <c r="V48" s="20">
        <v>20.090000000000003</v>
      </c>
      <c r="W48" s="20">
        <v>20.78</v>
      </c>
      <c r="X48" s="20">
        <v>20.71</v>
      </c>
      <c r="Y48" s="20">
        <v>20.950000000000003</v>
      </c>
      <c r="Z48" s="20">
        <v>21.009999999999998</v>
      </c>
      <c r="AA48" s="20">
        <v>19.880000000000003</v>
      </c>
      <c r="AB48" s="20">
        <v>20.6</v>
      </c>
      <c r="AC48" s="20">
        <v>21.160000000000004</v>
      </c>
      <c r="AD48" s="20">
        <v>21.229999999999997</v>
      </c>
      <c r="AE48" s="20">
        <v>22.47</v>
      </c>
      <c r="AF48" s="21">
        <f t="shared" ref="AF48:AF56" si="5">AVERAGE(T48:AE48)</f>
        <v>20.748333333333331</v>
      </c>
    </row>
    <row r="49" spans="2:32" ht="9.9499999999999993" customHeight="1">
      <c r="B49" s="32">
        <v>38</v>
      </c>
      <c r="C49" s="33"/>
      <c r="D49" s="33"/>
      <c r="E49" s="33"/>
      <c r="F49" s="33"/>
      <c r="S49" s="19">
        <v>2019</v>
      </c>
      <c r="T49" s="20">
        <v>21.880000000000003</v>
      </c>
      <c r="U49" s="20">
        <v>21.68</v>
      </c>
      <c r="V49" s="20">
        <v>21.21</v>
      </c>
      <c r="W49" s="20">
        <v>21.08</v>
      </c>
      <c r="X49" s="20">
        <v>20.97</v>
      </c>
      <c r="Y49" s="20">
        <v>20.939999999999998</v>
      </c>
      <c r="Z49" s="20">
        <v>21.369999999999997</v>
      </c>
      <c r="AA49" s="20">
        <v>21.369999999999997</v>
      </c>
      <c r="AB49" s="20">
        <v>21.07</v>
      </c>
      <c r="AC49" s="20">
        <v>21.200000000000003</v>
      </c>
      <c r="AD49" s="20">
        <v>21.259999999999998</v>
      </c>
      <c r="AE49" s="20">
        <v>21.259999999999998</v>
      </c>
      <c r="AF49" s="21">
        <f t="shared" si="5"/>
        <v>21.274166666666662</v>
      </c>
    </row>
    <row r="50" spans="2:32" ht="9.9499999999999993" customHeight="1">
      <c r="B50" s="34">
        <v>39</v>
      </c>
      <c r="C50" s="31"/>
      <c r="D50" s="31"/>
      <c r="E50" s="31"/>
      <c r="F50" s="31"/>
      <c r="S50" s="19">
        <v>2020</v>
      </c>
      <c r="T50" s="20">
        <v>19.600000000000001</v>
      </c>
      <c r="U50" s="20">
        <v>20.200000000000003</v>
      </c>
      <c r="V50" s="20">
        <v>20.0425</v>
      </c>
      <c r="W50" s="20">
        <v>20.080000000000002</v>
      </c>
      <c r="X50" s="20">
        <v>19.03</v>
      </c>
      <c r="Y50" s="20"/>
      <c r="Z50" s="20"/>
      <c r="AA50" s="20"/>
      <c r="AB50" s="20">
        <v>19.079999999999998</v>
      </c>
      <c r="AC50" s="20">
        <v>19.100000000000001</v>
      </c>
      <c r="AD50" s="20">
        <v>19.73</v>
      </c>
      <c r="AE50" s="20">
        <v>19.93</v>
      </c>
      <c r="AF50" s="21">
        <f t="shared" si="5"/>
        <v>19.64361111111111</v>
      </c>
    </row>
    <row r="51" spans="2:32" ht="9.9499999999999993" customHeight="1">
      <c r="B51" s="32">
        <v>40</v>
      </c>
      <c r="C51" s="33"/>
      <c r="D51" s="33"/>
      <c r="E51" s="33"/>
      <c r="F51" s="33"/>
      <c r="S51" s="19">
        <v>2021</v>
      </c>
      <c r="T51" s="20">
        <v>20.78</v>
      </c>
      <c r="U51" s="20">
        <v>21.53</v>
      </c>
      <c r="V51" s="20">
        <v>21.907458800620248</v>
      </c>
      <c r="W51" s="20">
        <v>22.456</v>
      </c>
      <c r="X51" s="20">
        <v>23.05</v>
      </c>
      <c r="Y51" s="20">
        <v>22.824999999999999</v>
      </c>
      <c r="Z51" s="20"/>
      <c r="AA51" s="20"/>
      <c r="AB51" s="20">
        <v>24.51</v>
      </c>
      <c r="AC51" s="20">
        <v>26.102499999999999</v>
      </c>
      <c r="AD51" s="20">
        <v>29.424999999999997</v>
      </c>
      <c r="AE51" s="20">
        <v>29.68</v>
      </c>
      <c r="AF51" s="21">
        <f t="shared" si="5"/>
        <v>24.226595880062025</v>
      </c>
    </row>
    <row r="52" spans="2:32" ht="9.9499999999999993" customHeight="1">
      <c r="B52" s="34">
        <v>41</v>
      </c>
      <c r="C52" s="31"/>
      <c r="D52" s="31"/>
      <c r="E52" s="31"/>
      <c r="F52" s="31"/>
      <c r="S52" s="19">
        <v>2022</v>
      </c>
      <c r="T52" s="20">
        <v>29.2</v>
      </c>
      <c r="U52" s="20">
        <v>28.9</v>
      </c>
      <c r="V52" s="20">
        <v>37.61</v>
      </c>
      <c r="W52" s="20">
        <v>37.01</v>
      </c>
      <c r="X52" s="20">
        <v>37.01</v>
      </c>
      <c r="Y52" s="20">
        <v>37.01</v>
      </c>
      <c r="Z52" s="20"/>
      <c r="AA52" s="20"/>
      <c r="AB52" s="20">
        <v>35.722000000000001</v>
      </c>
      <c r="AC52" s="20">
        <v>36.549999999999997</v>
      </c>
      <c r="AD52" s="20">
        <v>36.75</v>
      </c>
      <c r="AE52" s="20">
        <v>34.61</v>
      </c>
      <c r="AF52" s="21">
        <f t="shared" si="5"/>
        <v>35.037199999999999</v>
      </c>
    </row>
    <row r="53" spans="2:32" ht="9.9499999999999993" customHeight="1">
      <c r="B53" s="32">
        <v>42</v>
      </c>
      <c r="C53" s="33"/>
      <c r="D53" s="33"/>
      <c r="E53" s="33"/>
      <c r="F53" s="33"/>
      <c r="S53" s="19">
        <v>2023</v>
      </c>
      <c r="T53" s="20">
        <v>33.35</v>
      </c>
      <c r="U53" s="20">
        <v>33.204499999999996</v>
      </c>
      <c r="V53" s="20">
        <v>31.031200000000002</v>
      </c>
      <c r="W53" s="20">
        <v>28.799999999999997</v>
      </c>
      <c r="X53" s="20">
        <v>28.5</v>
      </c>
      <c r="Y53" s="20">
        <v>27.3</v>
      </c>
      <c r="Z53" s="20"/>
      <c r="AA53" s="20"/>
      <c r="AB53" s="20"/>
      <c r="AC53" s="20"/>
      <c r="AD53" s="20">
        <v>26.56</v>
      </c>
      <c r="AE53" s="20">
        <v>26.41</v>
      </c>
      <c r="AF53" s="21">
        <f t="shared" si="5"/>
        <v>29.394462499999999</v>
      </c>
    </row>
    <row r="54" spans="2:32" ht="9.9499999999999993" customHeight="1">
      <c r="B54" s="34">
        <v>43</v>
      </c>
      <c r="C54" s="31"/>
      <c r="D54" s="31"/>
      <c r="E54" s="31"/>
      <c r="F54" s="31"/>
      <c r="S54" s="19" t="s">
        <v>26</v>
      </c>
      <c r="T54" s="20">
        <f>MAX(T48:T53)</f>
        <v>33.35</v>
      </c>
      <c r="U54" s="20">
        <f t="shared" ref="U54:AF54" si="6">MAX(U48:U53)</f>
        <v>33.204499999999996</v>
      </c>
      <c r="V54" s="20">
        <f t="shared" si="6"/>
        <v>37.61</v>
      </c>
      <c r="W54" s="20">
        <f t="shared" si="6"/>
        <v>37.01</v>
      </c>
      <c r="X54" s="20">
        <f t="shared" si="6"/>
        <v>37.01</v>
      </c>
      <c r="Y54" s="20">
        <f t="shared" si="6"/>
        <v>37.01</v>
      </c>
      <c r="Z54" s="20">
        <f t="shared" si="6"/>
        <v>21.369999999999997</v>
      </c>
      <c r="AA54" s="20">
        <f t="shared" si="6"/>
        <v>21.369999999999997</v>
      </c>
      <c r="AB54" s="20">
        <f t="shared" si="6"/>
        <v>35.722000000000001</v>
      </c>
      <c r="AC54" s="20">
        <f t="shared" si="6"/>
        <v>36.549999999999997</v>
      </c>
      <c r="AD54" s="20">
        <f t="shared" si="6"/>
        <v>36.75</v>
      </c>
      <c r="AE54" s="20">
        <f t="shared" si="6"/>
        <v>34.61</v>
      </c>
      <c r="AF54" s="20">
        <f t="shared" si="6"/>
        <v>35.037199999999999</v>
      </c>
    </row>
    <row r="55" spans="2:32" ht="9.9499999999999993" customHeight="1">
      <c r="B55" s="32">
        <v>44</v>
      </c>
      <c r="C55" s="33"/>
      <c r="D55" s="33"/>
      <c r="E55" s="33"/>
      <c r="F55" s="33"/>
      <c r="S55" s="19" t="s">
        <v>27</v>
      </c>
      <c r="T55" s="20">
        <f t="shared" ref="T55:AE55" si="7">MIN(T48:T53)</f>
        <v>19.600000000000001</v>
      </c>
      <c r="U55" s="20">
        <f t="shared" si="7"/>
        <v>20.049999999999997</v>
      </c>
      <c r="V55" s="20">
        <f t="shared" si="7"/>
        <v>20.0425</v>
      </c>
      <c r="W55" s="20">
        <f t="shared" si="7"/>
        <v>20.080000000000002</v>
      </c>
      <c r="X55" s="20">
        <f t="shared" si="7"/>
        <v>19.03</v>
      </c>
      <c r="Y55" s="20">
        <f t="shared" si="7"/>
        <v>20.939999999999998</v>
      </c>
      <c r="Z55" s="20">
        <f t="shared" si="7"/>
        <v>21.009999999999998</v>
      </c>
      <c r="AA55" s="20">
        <f t="shared" si="7"/>
        <v>19.880000000000003</v>
      </c>
      <c r="AB55" s="20">
        <f t="shared" si="7"/>
        <v>19.079999999999998</v>
      </c>
      <c r="AC55" s="20">
        <f t="shared" si="7"/>
        <v>19.100000000000001</v>
      </c>
      <c r="AD55" s="20">
        <f t="shared" si="7"/>
        <v>19.73</v>
      </c>
      <c r="AE55" s="20">
        <f t="shared" si="7"/>
        <v>19.93</v>
      </c>
      <c r="AF55" s="21">
        <f t="shared" si="5"/>
        <v>19.872708333333332</v>
      </c>
    </row>
    <row r="56" spans="2:32" ht="9.9499999999999993" customHeight="1">
      <c r="B56" s="34">
        <v>45</v>
      </c>
      <c r="C56" s="31"/>
      <c r="D56" s="31"/>
      <c r="E56" s="31"/>
      <c r="F56" s="31"/>
      <c r="S56" s="19" t="s">
        <v>28</v>
      </c>
      <c r="T56" s="20">
        <f t="shared" ref="T56:AE56" si="8">AVERAGE(T48:T53)</f>
        <v>24.143333333333334</v>
      </c>
      <c r="U56" s="20">
        <f t="shared" si="8"/>
        <v>24.260750000000002</v>
      </c>
      <c r="V56" s="20">
        <f t="shared" si="8"/>
        <v>25.315193133436708</v>
      </c>
      <c r="W56" s="20">
        <f t="shared" si="8"/>
        <v>25.034333333333336</v>
      </c>
      <c r="X56" s="20">
        <f t="shared" si="8"/>
        <v>24.878333333333334</v>
      </c>
      <c r="Y56" s="20">
        <f t="shared" si="8"/>
        <v>25.805</v>
      </c>
      <c r="Z56" s="20">
        <f t="shared" si="8"/>
        <v>21.189999999999998</v>
      </c>
      <c r="AA56" s="20">
        <f t="shared" si="8"/>
        <v>20.625</v>
      </c>
      <c r="AB56" s="20">
        <f t="shared" si="8"/>
        <v>24.196400000000001</v>
      </c>
      <c r="AC56" s="20">
        <f t="shared" si="8"/>
        <v>24.822499999999998</v>
      </c>
      <c r="AD56" s="20">
        <f t="shared" si="8"/>
        <v>25.825833333333332</v>
      </c>
      <c r="AE56" s="20">
        <f t="shared" si="8"/>
        <v>25.72666666666667</v>
      </c>
      <c r="AF56" s="21">
        <f t="shared" si="5"/>
        <v>24.318611927786392</v>
      </c>
    </row>
    <row r="57" spans="2:32" ht="9.9499999999999993" customHeight="1">
      <c r="B57" s="32">
        <v>46</v>
      </c>
      <c r="C57" s="33"/>
      <c r="D57" s="33"/>
      <c r="E57" s="33"/>
      <c r="F57" s="33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4">
        <v>47</v>
      </c>
      <c r="C58" s="31"/>
      <c r="D58" s="31"/>
      <c r="E58" s="31"/>
      <c r="F58" s="31"/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2">
        <v>48</v>
      </c>
      <c r="C59" s="33"/>
      <c r="D59" s="33"/>
      <c r="E59" s="33"/>
      <c r="F59" s="33"/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4">
        <v>49</v>
      </c>
      <c r="C60" s="31"/>
      <c r="D60" s="31"/>
      <c r="E60" s="31"/>
      <c r="F60" s="31"/>
      <c r="S60" s="19" t="s">
        <v>29</v>
      </c>
      <c r="T60" s="20">
        <f>T54</f>
        <v>33.35</v>
      </c>
      <c r="U60" s="20">
        <f t="shared" ref="U60:AE60" si="9">U54</f>
        <v>33.204499999999996</v>
      </c>
      <c r="V60" s="20">
        <f t="shared" si="9"/>
        <v>37.61</v>
      </c>
      <c r="W60" s="20">
        <f t="shared" si="9"/>
        <v>37.01</v>
      </c>
      <c r="X60" s="20">
        <f t="shared" si="9"/>
        <v>37.01</v>
      </c>
      <c r="Y60" s="20">
        <f t="shared" si="9"/>
        <v>37.01</v>
      </c>
      <c r="Z60" s="20">
        <f t="shared" si="9"/>
        <v>21.369999999999997</v>
      </c>
      <c r="AA60" s="20">
        <f t="shared" si="9"/>
        <v>21.369999999999997</v>
      </c>
      <c r="AB60" s="20">
        <f t="shared" si="9"/>
        <v>35.722000000000001</v>
      </c>
      <c r="AC60" s="20">
        <f t="shared" si="9"/>
        <v>36.549999999999997</v>
      </c>
      <c r="AD60" s="20">
        <f t="shared" si="9"/>
        <v>36.75</v>
      </c>
      <c r="AE60" s="20">
        <f t="shared" si="9"/>
        <v>34.61</v>
      </c>
      <c r="AF60" s="17"/>
    </row>
    <row r="61" spans="2:32" ht="9.9499999999999993" customHeight="1">
      <c r="B61" s="32">
        <v>50</v>
      </c>
      <c r="C61" s="33"/>
      <c r="D61" s="33"/>
      <c r="E61" s="33"/>
      <c r="F61" s="33"/>
      <c r="S61" s="19"/>
      <c r="T61" s="20">
        <f t="shared" ref="T61:AE62" si="10">T55</f>
        <v>19.600000000000001</v>
      </c>
      <c r="U61" s="20">
        <f t="shared" si="10"/>
        <v>20.049999999999997</v>
      </c>
      <c r="V61" s="20">
        <f t="shared" si="10"/>
        <v>20.0425</v>
      </c>
      <c r="W61" s="20">
        <f t="shared" si="10"/>
        <v>20.080000000000002</v>
      </c>
      <c r="X61" s="20">
        <f t="shared" si="10"/>
        <v>19.03</v>
      </c>
      <c r="Y61" s="20">
        <f t="shared" si="10"/>
        <v>20.939999999999998</v>
      </c>
      <c r="Z61" s="20">
        <f t="shared" si="10"/>
        <v>21.009999999999998</v>
      </c>
      <c r="AA61" s="20">
        <f t="shared" si="10"/>
        <v>19.880000000000003</v>
      </c>
      <c r="AB61" s="20">
        <f t="shared" si="10"/>
        <v>19.079999999999998</v>
      </c>
      <c r="AC61" s="20">
        <f t="shared" si="10"/>
        <v>19.100000000000001</v>
      </c>
      <c r="AD61" s="20">
        <f t="shared" si="10"/>
        <v>19.73</v>
      </c>
      <c r="AE61" s="20">
        <f t="shared" si="10"/>
        <v>19.93</v>
      </c>
      <c r="AF61" s="17"/>
    </row>
    <row r="62" spans="2:32" ht="9.9499999999999993" customHeight="1">
      <c r="B62" s="34">
        <v>51</v>
      </c>
      <c r="C62" s="31"/>
      <c r="D62" s="31"/>
      <c r="E62" s="31"/>
      <c r="F62" s="31"/>
      <c r="S62" s="22" t="str">
        <f>S56</f>
        <v>Promedio 2018 - 2023</v>
      </c>
      <c r="T62" s="23">
        <f t="shared" si="10"/>
        <v>24.143333333333334</v>
      </c>
      <c r="U62" s="23">
        <f t="shared" si="10"/>
        <v>24.260750000000002</v>
      </c>
      <c r="V62" s="23">
        <f t="shared" si="10"/>
        <v>25.315193133436708</v>
      </c>
      <c r="W62" s="23">
        <f t="shared" si="10"/>
        <v>25.034333333333336</v>
      </c>
      <c r="X62" s="23">
        <f t="shared" si="10"/>
        <v>24.878333333333334</v>
      </c>
      <c r="Y62" s="23">
        <f t="shared" si="10"/>
        <v>25.805</v>
      </c>
      <c r="Z62" s="23">
        <f t="shared" si="10"/>
        <v>21.189999999999998</v>
      </c>
      <c r="AA62" s="23">
        <f t="shared" si="10"/>
        <v>20.625</v>
      </c>
      <c r="AB62" s="23">
        <f t="shared" si="10"/>
        <v>24.196400000000001</v>
      </c>
      <c r="AC62" s="23">
        <f t="shared" si="10"/>
        <v>24.822499999999998</v>
      </c>
      <c r="AD62" s="23">
        <f t="shared" si="10"/>
        <v>25.825833333333332</v>
      </c>
      <c r="AE62" s="23">
        <f t="shared" si="10"/>
        <v>25.72666666666667</v>
      </c>
      <c r="AF62" s="17"/>
    </row>
    <row r="63" spans="2:32" ht="9.9499999999999993" customHeight="1">
      <c r="B63" s="32">
        <v>52</v>
      </c>
      <c r="C63" s="33"/>
      <c r="D63" s="33"/>
      <c r="E63" s="33"/>
      <c r="F63" s="33"/>
      <c r="S63" s="19">
        <v>2024</v>
      </c>
      <c r="T63" s="24">
        <f>AVERAGE(F12:F15)</f>
        <v>25.5</v>
      </c>
      <c r="U63" s="24">
        <f>AVERAGE(F16:F20)</f>
        <v>24.6</v>
      </c>
      <c r="V63" s="24">
        <f>AVERAGE(F21:F24)</f>
        <v>23.4</v>
      </c>
      <c r="W63" s="24">
        <f>AVERAGE(F25:F28)</f>
        <v>23.4</v>
      </c>
      <c r="X63" s="24">
        <f>AVERAGE(F29:F33)</f>
        <v>23.4</v>
      </c>
      <c r="Y63" s="24">
        <f>AVERAGE(F34:F37)</f>
        <v>23.4</v>
      </c>
      <c r="Z63" s="24"/>
      <c r="AA63" s="24"/>
      <c r="AB63" s="24"/>
      <c r="AC63" s="24"/>
      <c r="AD63" s="24"/>
      <c r="AE63" s="24"/>
      <c r="AF63" s="17"/>
    </row>
    <row r="64" spans="2:32">
      <c r="B64" s="7"/>
      <c r="C64" s="8"/>
      <c r="D64" s="8"/>
      <c r="E64" s="8"/>
      <c r="F64" s="8"/>
    </row>
    <row r="65" spans="2:31">
      <c r="B65"/>
      <c r="C65"/>
      <c r="D65"/>
      <c r="E65"/>
      <c r="F65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5">
        <f t="shared" ref="R70:R93" si="11">(D12-C12)/C12</f>
        <v>7.1428571428571494E-2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5">
        <f t="shared" si="11"/>
        <v>7.1428571428571494E-2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si="11"/>
        <v>7.1428571428571494E-2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R73" s="15">
        <f t="shared" si="11"/>
        <v>7.1428571428571494E-2</v>
      </c>
      <c r="S73" s="25"/>
    </row>
    <row r="74" spans="2:31">
      <c r="R74" s="15">
        <f t="shared" si="11"/>
        <v>4.4642857142857144E-2</v>
      </c>
      <c r="S74" s="25"/>
    </row>
    <row r="75" spans="2:31">
      <c r="R75" s="15">
        <f t="shared" si="11"/>
        <v>4.4642857142857144E-2</v>
      </c>
      <c r="S75" s="25"/>
    </row>
    <row r="76" spans="2:31">
      <c r="R76" s="15">
        <f t="shared" si="11"/>
        <v>3.1250000000000132E-2</v>
      </c>
    </row>
    <row r="77" spans="2:31">
      <c r="R77" s="15">
        <f t="shared" si="11"/>
        <v>3.1250000000000132E-2</v>
      </c>
    </row>
    <row r="78" spans="2:31">
      <c r="R78" s="15">
        <f t="shared" si="11"/>
        <v>4.4642857142857782E-3</v>
      </c>
    </row>
    <row r="79" spans="2:31">
      <c r="R79" s="15">
        <f t="shared" si="11"/>
        <v>-2.2321428571428572E-2</v>
      </c>
    </row>
    <row r="80" spans="2:31">
      <c r="R80" s="15">
        <f t="shared" si="11"/>
        <v>-2.2321428571428572E-2</v>
      </c>
    </row>
    <row r="81" spans="18:18">
      <c r="R81" s="15">
        <f t="shared" si="11"/>
        <v>-2.2321428571428572E-2</v>
      </c>
    </row>
    <row r="82" spans="18:18">
      <c r="R82" s="15">
        <f t="shared" si="11"/>
        <v>-2.2321428571428572E-2</v>
      </c>
    </row>
    <row r="83" spans="18:18">
      <c r="R83" s="15">
        <f t="shared" si="11"/>
        <v>-2.2321428571428572E-2</v>
      </c>
    </row>
    <row r="84" spans="18:18">
      <c r="R84" s="15">
        <f t="shared" si="11"/>
        <v>-2.2321428571428572E-2</v>
      </c>
    </row>
    <row r="85" spans="18:18">
      <c r="R85" s="15">
        <f t="shared" si="11"/>
        <v>-2.2321428571428572E-2</v>
      </c>
    </row>
    <row r="86" spans="18:18">
      <c r="R86" s="15">
        <f t="shared" si="11"/>
        <v>-2.2321428571428572E-2</v>
      </c>
    </row>
    <row r="87" spans="18:18">
      <c r="R87" s="15">
        <f t="shared" si="11"/>
        <v>-2.2321428571428572E-2</v>
      </c>
    </row>
    <row r="88" spans="18:18">
      <c r="R88" s="15">
        <f t="shared" si="11"/>
        <v>-2.2321428571428572E-2</v>
      </c>
    </row>
    <row r="89" spans="18:18">
      <c r="R89" s="15">
        <f t="shared" si="11"/>
        <v>-2.2321428571428572E-2</v>
      </c>
    </row>
    <row r="90" spans="18:18">
      <c r="R90" s="15">
        <f t="shared" si="11"/>
        <v>-2.2321428571428572E-2</v>
      </c>
    </row>
    <row r="91" spans="18:18">
      <c r="R91" s="15">
        <f t="shared" si="11"/>
        <v>-2.2321428571428572E-2</v>
      </c>
    </row>
    <row r="92" spans="18:18">
      <c r="R92" s="15">
        <f t="shared" si="11"/>
        <v>-2.2321428571428572E-2</v>
      </c>
    </row>
    <row r="93" spans="18:18">
      <c r="R93" s="15">
        <f t="shared" si="11"/>
        <v>-2.2321428571428572E-2</v>
      </c>
    </row>
    <row r="94" spans="18:18">
      <c r="R94" s="15">
        <f t="shared" ref="R94:R110" si="12">(D36-C36)/C36</f>
        <v>-2.2321428571428572E-2</v>
      </c>
    </row>
    <row r="95" spans="18:18">
      <c r="R95" s="15">
        <f t="shared" si="12"/>
        <v>-2.2321428571428572E-2</v>
      </c>
    </row>
    <row r="96" spans="18:18">
      <c r="R96" s="15" t="e">
        <f t="shared" si="12"/>
        <v>#DIV/0!</v>
      </c>
    </row>
    <row r="97" spans="18:18">
      <c r="R97" s="15" t="e">
        <f t="shared" si="12"/>
        <v>#VALUE!</v>
      </c>
    </row>
    <row r="98" spans="18:18">
      <c r="R98" s="15" t="e">
        <f t="shared" si="12"/>
        <v>#DIV/0!</v>
      </c>
    </row>
    <row r="99" spans="18:18">
      <c r="R99" s="15" t="e">
        <f t="shared" si="12"/>
        <v>#DIV/0!</v>
      </c>
    </row>
    <row r="100" spans="18:18">
      <c r="R100" s="15" t="e">
        <f t="shared" si="12"/>
        <v>#DIV/0!</v>
      </c>
    </row>
    <row r="101" spans="18:18">
      <c r="R101" s="15" t="e">
        <f t="shared" si="12"/>
        <v>#DIV/0!</v>
      </c>
    </row>
    <row r="102" spans="18:18">
      <c r="R102" s="15" t="e">
        <f t="shared" si="12"/>
        <v>#DIV/0!</v>
      </c>
    </row>
    <row r="103" spans="18:18">
      <c r="R103" s="15" t="e">
        <f t="shared" si="12"/>
        <v>#DIV/0!</v>
      </c>
    </row>
    <row r="104" spans="18:18">
      <c r="R104" s="15" t="e">
        <f t="shared" si="12"/>
        <v>#DIV/0!</v>
      </c>
    </row>
    <row r="105" spans="18:18">
      <c r="R105" s="15" t="e">
        <f t="shared" si="12"/>
        <v>#DIV/0!</v>
      </c>
    </row>
    <row r="106" spans="18:18">
      <c r="R106" s="15" t="e">
        <f t="shared" si="12"/>
        <v>#DIV/0!</v>
      </c>
    </row>
    <row r="107" spans="18:18">
      <c r="R107" s="15" t="e">
        <f t="shared" si="12"/>
        <v>#DIV/0!</v>
      </c>
    </row>
    <row r="108" spans="18:18">
      <c r="R108" s="15" t="e">
        <f t="shared" si="12"/>
        <v>#DIV/0!</v>
      </c>
    </row>
    <row r="109" spans="18:18">
      <c r="R109" s="15" t="e">
        <f t="shared" si="12"/>
        <v>#DIV/0!</v>
      </c>
    </row>
    <row r="110" spans="18:18">
      <c r="R110" s="15" t="e">
        <f t="shared" si="12"/>
        <v>#DIV/0!</v>
      </c>
    </row>
    <row r="111" spans="18:18">
      <c r="R111" s="15" t="e">
        <f t="shared" ref="R111:R121" si="13">(D53-C53)/C53</f>
        <v>#DIV/0!</v>
      </c>
    </row>
    <row r="112" spans="18:18">
      <c r="R112" s="15" t="e">
        <f t="shared" si="13"/>
        <v>#DIV/0!</v>
      </c>
    </row>
    <row r="113" spans="18:18">
      <c r="R113" s="15" t="e">
        <f t="shared" si="13"/>
        <v>#DIV/0!</v>
      </c>
    </row>
    <row r="114" spans="18:18">
      <c r="R114" s="15" t="e">
        <f t="shared" si="13"/>
        <v>#DIV/0!</v>
      </c>
    </row>
    <row r="115" spans="18:18">
      <c r="R115" s="15" t="e">
        <f t="shared" si="13"/>
        <v>#DIV/0!</v>
      </c>
    </row>
    <row r="116" spans="18:18">
      <c r="R116" s="15" t="e">
        <f t="shared" si="13"/>
        <v>#DIV/0!</v>
      </c>
    </row>
    <row r="117" spans="18:18">
      <c r="R117" s="15" t="e">
        <f t="shared" si="13"/>
        <v>#DIV/0!</v>
      </c>
    </row>
    <row r="118" spans="18:18">
      <c r="R118" s="15" t="e">
        <f t="shared" si="13"/>
        <v>#DIV/0!</v>
      </c>
    </row>
    <row r="119" spans="18:18">
      <c r="R119" s="15" t="e">
        <f t="shared" si="13"/>
        <v>#DIV/0!</v>
      </c>
    </row>
    <row r="120" spans="18:18">
      <c r="R120" s="15" t="e">
        <f t="shared" si="13"/>
        <v>#DIV/0!</v>
      </c>
    </row>
    <row r="121" spans="18:18">
      <c r="R121" s="15" t="e">
        <f t="shared" si="13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4"/>
  <sheetViews>
    <sheetView showGridLines="0" tabSelected="1" topLeftCell="A4" zoomScale="130" zoomScaleNormal="130" zoomScaleSheetLayoutView="130" workbookViewId="0">
      <selection activeCell="R116" sqref="R116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6" width="6" style="4" customWidth="1"/>
    <col min="7" max="7" width="3.42578125" customWidth="1"/>
    <col min="10" max="10" width="10.28515625" customWidth="1"/>
    <col min="12" max="12" width="16" customWidth="1"/>
    <col min="13" max="13" width="2.140625" customWidth="1"/>
    <col min="14" max="14" width="6.42578125" style="27" customWidth="1"/>
    <col min="15" max="17" width="6.42578125" style="14" customWidth="1"/>
    <col min="18" max="18" width="11.42578125" style="15" customWidth="1"/>
    <col min="19" max="33" width="11.42578125" style="14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8" t="s">
        <v>25</v>
      </c>
      <c r="C6" s="39"/>
      <c r="D6" s="39"/>
      <c r="E6" s="39"/>
      <c r="F6" s="39"/>
      <c r="G6" s="39"/>
      <c r="H6" s="39"/>
      <c r="I6" s="39"/>
      <c r="J6" s="39"/>
      <c r="K6" s="39"/>
      <c r="L6" s="39"/>
      <c r="N6" s="28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1"/>
      <c r="AI6" s="11"/>
      <c r="AJ6" s="11"/>
    </row>
    <row r="7" spans="2:36" ht="20.100000000000001" customHeight="1">
      <c r="B7" s="29" t="s">
        <v>20</v>
      </c>
      <c r="C7" s="12"/>
      <c r="D7" s="12"/>
      <c r="E7" s="12"/>
      <c r="F7" s="12"/>
      <c r="G7" s="13"/>
      <c r="H7" s="13"/>
      <c r="I7" s="13"/>
      <c r="J7" s="13"/>
      <c r="K7" s="13"/>
      <c r="L7" s="13"/>
      <c r="AG7" s="11"/>
    </row>
    <row r="8" spans="2:36" ht="21.75" customHeight="1">
      <c r="B8" s="40" t="s">
        <v>35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36" ht="24" customHeigh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36" ht="37.5" customHeight="1">
      <c r="B10" s="35" t="s">
        <v>0</v>
      </c>
      <c r="C10" s="9" t="s">
        <v>16</v>
      </c>
      <c r="D10" s="9" t="s">
        <v>17</v>
      </c>
      <c r="E10" s="9" t="s">
        <v>18</v>
      </c>
      <c r="F10" s="10" t="s">
        <v>19</v>
      </c>
    </row>
    <row r="11" spans="2:36" ht="12.75" customHeight="1">
      <c r="B11" s="35"/>
      <c r="C11" s="36" t="s">
        <v>15</v>
      </c>
      <c r="D11" s="36"/>
      <c r="E11" s="36"/>
      <c r="F11" s="37"/>
    </row>
    <row r="12" spans="2:36" ht="9.9499999999999993" customHeight="1">
      <c r="B12" s="30">
        <v>1</v>
      </c>
      <c r="C12" s="31">
        <v>22.4</v>
      </c>
      <c r="D12" s="31">
        <f>'[1]01'!$D$10</f>
        <v>22.92</v>
      </c>
      <c r="E12" s="31">
        <f>'[1]01'!$F$10</f>
        <v>23.52</v>
      </c>
      <c r="F12" s="31">
        <f>'[1]01'!$G$10</f>
        <v>24.42</v>
      </c>
    </row>
    <row r="13" spans="2:36" ht="9.9499999999999993" customHeight="1">
      <c r="B13" s="32">
        <v>2</v>
      </c>
      <c r="C13" s="33">
        <v>22.4</v>
      </c>
      <c r="D13" s="33">
        <f>'[1]02'!$D$10</f>
        <v>22.92</v>
      </c>
      <c r="E13" s="33">
        <f>'[1]02'!$F$10</f>
        <v>23.52</v>
      </c>
      <c r="F13" s="33">
        <f>'[1]02'!$G$10</f>
        <v>24.42</v>
      </c>
    </row>
    <row r="14" spans="2:36" ht="9.9499999999999993" customHeight="1">
      <c r="B14" s="30">
        <v>3</v>
      </c>
      <c r="C14" s="31">
        <v>22.4</v>
      </c>
      <c r="D14" s="31">
        <f>'[1]03'!$D$10</f>
        <v>22.92</v>
      </c>
      <c r="E14" s="31">
        <f>'[1]03'!$F$10</f>
        <v>23.52</v>
      </c>
      <c r="F14" s="31">
        <f>'[1]03'!$G$10</f>
        <v>24.42</v>
      </c>
    </row>
    <row r="15" spans="2:36" ht="9.9499999999999993" customHeight="1">
      <c r="B15" s="32">
        <v>4</v>
      </c>
      <c r="C15" s="33">
        <v>22.4</v>
      </c>
      <c r="D15" s="33">
        <f>'[1]04'!$D$10</f>
        <v>22.92</v>
      </c>
      <c r="E15" s="33">
        <f>'[1]04'!$F$10</f>
        <v>23.52</v>
      </c>
      <c r="F15" s="33">
        <f>'[1]04'!$G$10</f>
        <v>24.42</v>
      </c>
    </row>
    <row r="16" spans="2:36" ht="9.9499999999999993" customHeight="1">
      <c r="B16" s="30">
        <v>5</v>
      </c>
      <c r="C16" s="31">
        <v>22.4</v>
      </c>
      <c r="D16" s="31">
        <f>'[1]05'!$D$10</f>
        <v>22.65</v>
      </c>
      <c r="E16" s="31">
        <f>'[1]05'!$F$10</f>
        <v>23.25</v>
      </c>
      <c r="F16" s="31">
        <f>'[1]05'!$G$10</f>
        <v>24.15</v>
      </c>
    </row>
    <row r="17" spans="2:32" ht="9.9499999999999993" customHeight="1">
      <c r="B17" s="32">
        <v>6</v>
      </c>
      <c r="C17" s="33">
        <v>22.4</v>
      </c>
      <c r="D17" s="33">
        <f>'[1]06'!$D$10</f>
        <v>22.35</v>
      </c>
      <c r="E17" s="33">
        <f>'[1]06'!$F$10</f>
        <v>23.25</v>
      </c>
      <c r="F17" s="33">
        <f>'[1]06'!$G$10</f>
        <v>24.15</v>
      </c>
    </row>
    <row r="18" spans="2:32" ht="9.9499999999999993" customHeight="1">
      <c r="B18" s="30">
        <v>7</v>
      </c>
      <c r="C18" s="31">
        <v>22.4</v>
      </c>
      <c r="D18" s="31">
        <f>'[1]07'!$D$10</f>
        <v>22.05</v>
      </c>
      <c r="E18" s="31">
        <f>'[1]07'!$F$10</f>
        <v>22.65</v>
      </c>
      <c r="F18" s="31">
        <f>'[1]07'!$G$10</f>
        <v>23.55</v>
      </c>
    </row>
    <row r="19" spans="2:32" ht="9.9499999999999993" customHeight="1">
      <c r="B19" s="32">
        <v>8</v>
      </c>
      <c r="C19" s="33">
        <v>22.4</v>
      </c>
      <c r="D19" s="33">
        <f>'[1]08'!$D$10</f>
        <v>22.05</v>
      </c>
      <c r="E19" s="33">
        <f>'[1]08'!$F$10</f>
        <v>22.65</v>
      </c>
      <c r="F19" s="33">
        <f>'[1]08'!$G$10</f>
        <v>23.55</v>
      </c>
    </row>
    <row r="20" spans="2:32" ht="9.9499999999999993" customHeight="1">
      <c r="B20" s="30">
        <v>9</v>
      </c>
      <c r="C20" s="31">
        <v>22.4</v>
      </c>
      <c r="D20" s="31">
        <f>'[1]09'!$D$10</f>
        <v>21.45</v>
      </c>
      <c r="E20" s="31">
        <f>'[1]09'!$F$10</f>
        <v>22.05</v>
      </c>
      <c r="F20" s="31">
        <f>'[1]09'!$G$10</f>
        <v>22.95</v>
      </c>
    </row>
    <row r="21" spans="2:32" ht="9.9499999999999993" customHeight="1">
      <c r="B21" s="32">
        <v>10</v>
      </c>
      <c r="C21" s="33">
        <v>22.4</v>
      </c>
      <c r="D21" s="33">
        <f>'[1]10'!$D$10</f>
        <v>20.85</v>
      </c>
      <c r="E21" s="33">
        <f>'[1]10'!$F$10</f>
        <v>21.45</v>
      </c>
      <c r="F21" s="33">
        <f>'[1]10'!$G$10</f>
        <v>22.35</v>
      </c>
    </row>
    <row r="22" spans="2:32" ht="9.9499999999999993" customHeight="1">
      <c r="B22" s="30">
        <v>11</v>
      </c>
      <c r="C22" s="31">
        <v>22.4</v>
      </c>
      <c r="D22" s="31">
        <f>'[1]11'!$D$10</f>
        <v>20.85</v>
      </c>
      <c r="E22" s="31">
        <f>'[1]11'!$F$10</f>
        <v>21.45</v>
      </c>
      <c r="F22" s="31">
        <f>'[1]11'!$G$10</f>
        <v>22.35</v>
      </c>
    </row>
    <row r="23" spans="2:32" ht="9.9499999999999993" customHeight="1">
      <c r="B23" s="32">
        <v>12</v>
      </c>
      <c r="C23" s="33">
        <v>22.4</v>
      </c>
      <c r="D23" s="33">
        <f>'[1]12'!$D$10</f>
        <v>20.85</v>
      </c>
      <c r="E23" s="33">
        <f>'[1]12'!$F$10</f>
        <v>21.45</v>
      </c>
      <c r="F23" s="33">
        <f>'[1]12'!$G$10</f>
        <v>22.35</v>
      </c>
    </row>
    <row r="24" spans="2:32" ht="9.9499999999999993" customHeight="1">
      <c r="B24" s="30">
        <v>13</v>
      </c>
      <c r="C24" s="31">
        <v>22.4</v>
      </c>
      <c r="D24" s="31">
        <f>'[1]13'!$D$10</f>
        <v>20.85</v>
      </c>
      <c r="E24" s="31">
        <f>'[1]13'!$F$10</f>
        <v>21.45</v>
      </c>
      <c r="F24" s="31">
        <f>'[1]13'!$G$10</f>
        <v>22.35</v>
      </c>
    </row>
    <row r="25" spans="2:32" ht="9.9499999999999993" customHeight="1">
      <c r="B25" s="32">
        <v>14</v>
      </c>
      <c r="C25" s="33">
        <v>22.4</v>
      </c>
      <c r="D25" s="33">
        <f>'[1]14'!$D$10</f>
        <v>20.85</v>
      </c>
      <c r="E25" s="33">
        <f>'[1]14'!$F$10</f>
        <v>21.45</v>
      </c>
      <c r="F25" s="33">
        <f>'[1]14'!$G$10</f>
        <v>22.35</v>
      </c>
      <c r="S25" s="16" t="s">
        <v>24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2:32" ht="9.9499999999999993" customHeight="1">
      <c r="B26" s="30">
        <v>15</v>
      </c>
      <c r="C26" s="31">
        <v>22.4</v>
      </c>
      <c r="D26" s="31">
        <f>'[1]15'!$D$10</f>
        <v>20.85</v>
      </c>
      <c r="E26" s="31">
        <f>'[1]15'!$F$10</f>
        <v>21.45</v>
      </c>
      <c r="F26" s="31">
        <f>'[1]15'!$G$10</f>
        <v>22.35</v>
      </c>
      <c r="S26" s="17"/>
      <c r="T26" s="18" t="s">
        <v>2</v>
      </c>
      <c r="U26" s="18" t="s">
        <v>3</v>
      </c>
      <c r="V26" s="18" t="s">
        <v>4</v>
      </c>
      <c r="W26" s="18" t="s">
        <v>5</v>
      </c>
      <c r="X26" s="18" t="s">
        <v>6</v>
      </c>
      <c r="Y26" s="18" t="s">
        <v>7</v>
      </c>
      <c r="Z26" s="18" t="s">
        <v>8</v>
      </c>
      <c r="AA26" s="18" t="s">
        <v>9</v>
      </c>
      <c r="AB26" s="18" t="s">
        <v>10</v>
      </c>
      <c r="AC26" s="18" t="s">
        <v>11</v>
      </c>
      <c r="AD26" s="18" t="s">
        <v>12</v>
      </c>
      <c r="AE26" s="18" t="s">
        <v>13</v>
      </c>
      <c r="AF26" s="18" t="s">
        <v>14</v>
      </c>
    </row>
    <row r="27" spans="2:32" ht="9.9499999999999993" customHeight="1">
      <c r="B27" s="32">
        <v>16</v>
      </c>
      <c r="C27" s="33">
        <v>22.4</v>
      </c>
      <c r="D27" s="33">
        <f>'[1]16'!$D$10</f>
        <v>20.85</v>
      </c>
      <c r="E27" s="33">
        <f>'[1]16'!$F$10</f>
        <v>21.45</v>
      </c>
      <c r="F27" s="33">
        <f>'[1]16'!$G$10</f>
        <v>22.35</v>
      </c>
      <c r="S27" s="19">
        <v>2018</v>
      </c>
      <c r="T27" s="20">
        <v>16.53</v>
      </c>
      <c r="U27" s="20">
        <v>16.53</v>
      </c>
      <c r="V27" s="20">
        <v>16.53</v>
      </c>
      <c r="W27" s="20">
        <v>16.53</v>
      </c>
      <c r="X27" s="20">
        <v>16.53</v>
      </c>
      <c r="Y27" s="20"/>
      <c r="Z27" s="20"/>
      <c r="AA27" s="20"/>
      <c r="AB27" s="20">
        <v>16.53</v>
      </c>
      <c r="AC27" s="20">
        <v>16.63</v>
      </c>
      <c r="AD27" s="20">
        <v>17.03</v>
      </c>
      <c r="AE27" s="20">
        <v>17.27</v>
      </c>
      <c r="AF27" s="21">
        <f t="shared" ref="AF27:AF35" si="0">AVERAGE(T27:AE27)</f>
        <v>16.678888888888892</v>
      </c>
    </row>
    <row r="28" spans="2:32" ht="9.9499999999999993" customHeight="1">
      <c r="B28" s="30">
        <v>17</v>
      </c>
      <c r="C28" s="31">
        <v>22.4</v>
      </c>
      <c r="D28" s="31">
        <f>'[1]17'!$D$10</f>
        <v>20.85</v>
      </c>
      <c r="E28" s="31">
        <f>'[1]17'!$F$10</f>
        <v>21.45</v>
      </c>
      <c r="F28" s="31">
        <f>'[1]17'!$G$10</f>
        <v>22.35</v>
      </c>
      <c r="S28" s="19">
        <v>2019</v>
      </c>
      <c r="T28" s="20">
        <v>17.34</v>
      </c>
      <c r="U28" s="20">
        <v>17.34</v>
      </c>
      <c r="V28" s="20">
        <v>16.78</v>
      </c>
      <c r="W28" s="20">
        <v>16.78</v>
      </c>
      <c r="X28" s="20">
        <v>16.579999999999998</v>
      </c>
      <c r="Y28" s="20"/>
      <c r="Z28" s="20"/>
      <c r="AA28" s="20"/>
      <c r="AB28" s="20">
        <v>16.23</v>
      </c>
      <c r="AC28" s="20">
        <v>16.23</v>
      </c>
      <c r="AD28" s="20">
        <v>16.23</v>
      </c>
      <c r="AE28" s="20">
        <v>16.23</v>
      </c>
      <c r="AF28" s="21">
        <f t="shared" si="0"/>
        <v>16.637777777777778</v>
      </c>
    </row>
    <row r="29" spans="2:32" ht="9.9499999999999993" customHeight="1">
      <c r="B29" s="32">
        <v>18</v>
      </c>
      <c r="C29" s="33">
        <v>22.4</v>
      </c>
      <c r="D29" s="33">
        <f>'[1]18'!$D$10</f>
        <v>20.85</v>
      </c>
      <c r="E29" s="33">
        <f>'[1]18'!$F$10</f>
        <v>21.45</v>
      </c>
      <c r="F29" s="33">
        <f>'[1]18'!$G$10</f>
        <v>22.35</v>
      </c>
      <c r="G29" s="1"/>
      <c r="S29" s="19">
        <v>2020</v>
      </c>
      <c r="T29" s="20">
        <v>16.649999999999999</v>
      </c>
      <c r="U29" s="20">
        <v>16.829999999999998</v>
      </c>
      <c r="V29" s="20">
        <v>16.012499999999996</v>
      </c>
      <c r="W29" s="20">
        <v>16.2</v>
      </c>
      <c r="X29" s="20">
        <v>14.995000000000001</v>
      </c>
      <c r="Y29" s="20"/>
      <c r="Z29" s="20"/>
      <c r="AA29" s="20"/>
      <c r="AB29" s="20">
        <v>14.87</v>
      </c>
      <c r="AC29" s="20">
        <v>15.5</v>
      </c>
      <c r="AD29" s="20">
        <v>15.77</v>
      </c>
      <c r="AE29" s="20">
        <v>16.22</v>
      </c>
      <c r="AF29" s="21">
        <f t="shared" si="0"/>
        <v>15.894166666666669</v>
      </c>
    </row>
    <row r="30" spans="2:32" ht="9.9499999999999993" customHeight="1">
      <c r="B30" s="30">
        <v>19</v>
      </c>
      <c r="C30" s="31">
        <v>22.4</v>
      </c>
      <c r="D30" s="31">
        <f>'[1]19'!$D$10</f>
        <v>20.85</v>
      </c>
      <c r="E30" s="31">
        <f>'[1]19'!$F$10</f>
        <v>21.45</v>
      </c>
      <c r="F30" s="31">
        <f>'[1]19'!$G$10</f>
        <v>22.35</v>
      </c>
      <c r="S30" s="19">
        <v>2021</v>
      </c>
      <c r="T30" s="20">
        <v>16.979999999999997</v>
      </c>
      <c r="U30" s="20">
        <v>17.43</v>
      </c>
      <c r="V30" s="20">
        <v>17.654675513564843</v>
      </c>
      <c r="W30" s="20">
        <v>18.286000000000001</v>
      </c>
      <c r="X30" s="20">
        <v>18.899999999999999</v>
      </c>
      <c r="Y30" s="20">
        <v>18.675000000000001</v>
      </c>
      <c r="Z30" s="20"/>
      <c r="AA30" s="20"/>
      <c r="AB30" s="20">
        <v>21.1</v>
      </c>
      <c r="AC30" s="20">
        <v>22.689999999999998</v>
      </c>
      <c r="AD30" s="20">
        <v>25.54</v>
      </c>
      <c r="AE30" s="20">
        <v>26.619999999999997</v>
      </c>
      <c r="AF30" s="21">
        <f t="shared" si="0"/>
        <v>20.387567551356483</v>
      </c>
    </row>
    <row r="31" spans="2:32" ht="9.9499999999999993" customHeight="1">
      <c r="B31" s="32">
        <v>20</v>
      </c>
      <c r="C31" s="33">
        <v>22.4</v>
      </c>
      <c r="D31" s="33">
        <f>'[1]20'!$D$10</f>
        <v>20.85</v>
      </c>
      <c r="E31" s="33">
        <f>'[1]20'!$F$10</f>
        <v>21.45</v>
      </c>
      <c r="F31" s="33">
        <f>'[1]20'!$G$10</f>
        <v>22.35</v>
      </c>
      <c r="S31" s="19">
        <v>2022</v>
      </c>
      <c r="T31" s="20">
        <v>25.990000000000002</v>
      </c>
      <c r="U31" s="20">
        <v>25.54</v>
      </c>
      <c r="V31" s="20">
        <v>34.86</v>
      </c>
      <c r="W31" s="20">
        <v>34.26</v>
      </c>
      <c r="X31" s="20">
        <v>34.26</v>
      </c>
      <c r="Y31" s="20">
        <v>34.26</v>
      </c>
      <c r="Z31" s="20"/>
      <c r="AA31" s="20"/>
      <c r="AB31" s="20">
        <v>31</v>
      </c>
      <c r="AC31" s="20">
        <v>31.799999999999997</v>
      </c>
      <c r="AD31" s="20">
        <v>32.4</v>
      </c>
      <c r="AE31" s="20">
        <v>30.1</v>
      </c>
      <c r="AF31" s="21">
        <f t="shared" si="0"/>
        <v>31.446999999999996</v>
      </c>
    </row>
    <row r="32" spans="2:32" ht="9.9499999999999993" customHeight="1">
      <c r="B32" s="30">
        <v>21</v>
      </c>
      <c r="C32" s="31">
        <v>22.4</v>
      </c>
      <c r="D32" s="31">
        <f>'[1]21'!$D$10</f>
        <v>20.85</v>
      </c>
      <c r="E32" s="31">
        <f>'[1]21'!$F$10</f>
        <v>21.45</v>
      </c>
      <c r="F32" s="31">
        <f>'[1]21'!$G$10</f>
        <v>22.35</v>
      </c>
      <c r="S32" s="19">
        <v>2023</v>
      </c>
      <c r="T32" s="20">
        <v>31.25</v>
      </c>
      <c r="U32" s="20">
        <v>31.1</v>
      </c>
      <c r="V32" s="20">
        <v>28.99</v>
      </c>
      <c r="W32" s="20">
        <v>26.725000000000001</v>
      </c>
      <c r="X32" s="20">
        <v>26.4</v>
      </c>
      <c r="Y32" s="20">
        <v>25.2</v>
      </c>
      <c r="Z32" s="20"/>
      <c r="AA32" s="20"/>
      <c r="AB32" s="20">
        <v>23.56</v>
      </c>
      <c r="AC32" s="20">
        <v>23.56</v>
      </c>
      <c r="AD32" s="20">
        <v>23.26</v>
      </c>
      <c r="AE32" s="20">
        <v>22.96</v>
      </c>
      <c r="AF32" s="21">
        <f t="shared" si="0"/>
        <v>26.3005</v>
      </c>
    </row>
    <row r="33" spans="2:32" ht="9.9499999999999993" customHeight="1">
      <c r="B33" s="32">
        <v>22</v>
      </c>
      <c r="C33" s="33">
        <v>22.4</v>
      </c>
      <c r="D33" s="33">
        <f>'[1]22'!$D$10</f>
        <v>20.85</v>
      </c>
      <c r="E33" s="33">
        <f>'[1]22'!$F$10</f>
        <v>21.45</v>
      </c>
      <c r="F33" s="33">
        <f>'[1]22'!$G$10</f>
        <v>22.35</v>
      </c>
      <c r="S33" s="19" t="s">
        <v>26</v>
      </c>
      <c r="T33" s="20">
        <f>MAX(T27:T32)</f>
        <v>31.25</v>
      </c>
      <c r="U33" s="20">
        <f t="shared" ref="U33:AE33" si="1">MAX(U27:U32)</f>
        <v>31.1</v>
      </c>
      <c r="V33" s="20">
        <f t="shared" si="1"/>
        <v>34.86</v>
      </c>
      <c r="W33" s="20">
        <f t="shared" si="1"/>
        <v>34.26</v>
      </c>
      <c r="X33" s="20">
        <f t="shared" si="1"/>
        <v>34.26</v>
      </c>
      <c r="Y33" s="20">
        <f t="shared" si="1"/>
        <v>34.26</v>
      </c>
      <c r="Z33" s="20"/>
      <c r="AA33" s="20"/>
      <c r="AB33" s="20">
        <f t="shared" si="1"/>
        <v>31</v>
      </c>
      <c r="AC33" s="20">
        <f t="shared" si="1"/>
        <v>31.799999999999997</v>
      </c>
      <c r="AD33" s="20">
        <f t="shared" si="1"/>
        <v>32.4</v>
      </c>
      <c r="AE33" s="20">
        <f t="shared" si="1"/>
        <v>30.1</v>
      </c>
      <c r="AF33" s="21">
        <f t="shared" si="0"/>
        <v>32.528999999999996</v>
      </c>
    </row>
    <row r="34" spans="2:32" ht="9.9499999999999993" customHeight="1">
      <c r="B34" s="30">
        <v>23</v>
      </c>
      <c r="C34" s="31">
        <v>22.4</v>
      </c>
      <c r="D34" s="31">
        <f>'[1]23'!$D$10</f>
        <v>20.85</v>
      </c>
      <c r="E34" s="31">
        <f>'[1]23'!$F$10</f>
        <v>21.45</v>
      </c>
      <c r="F34" s="31">
        <f>'[1]23'!$G$10</f>
        <v>22.35</v>
      </c>
      <c r="S34" s="19" t="s">
        <v>27</v>
      </c>
      <c r="T34" s="20">
        <f>MIN(T27:T32)</f>
        <v>16.53</v>
      </c>
      <c r="U34" s="20">
        <f t="shared" ref="U34:AE34" si="2">MIN(U27:U32)</f>
        <v>16.53</v>
      </c>
      <c r="V34" s="20">
        <f t="shared" si="2"/>
        <v>16.012499999999996</v>
      </c>
      <c r="W34" s="20">
        <f t="shared" si="2"/>
        <v>16.2</v>
      </c>
      <c r="X34" s="20">
        <f t="shared" si="2"/>
        <v>14.995000000000001</v>
      </c>
      <c r="Y34" s="20">
        <f t="shared" si="2"/>
        <v>18.675000000000001</v>
      </c>
      <c r="Z34" s="20"/>
      <c r="AA34" s="20"/>
      <c r="AB34" s="20">
        <f t="shared" si="2"/>
        <v>14.87</v>
      </c>
      <c r="AC34" s="20">
        <f t="shared" si="2"/>
        <v>15.5</v>
      </c>
      <c r="AD34" s="20">
        <f t="shared" si="2"/>
        <v>15.77</v>
      </c>
      <c r="AE34" s="20">
        <f t="shared" si="2"/>
        <v>16.22</v>
      </c>
      <c r="AF34" s="21">
        <f t="shared" si="0"/>
        <v>16.13025</v>
      </c>
    </row>
    <row r="35" spans="2:32" ht="9.9499999999999993" customHeight="1">
      <c r="B35" s="32">
        <v>24</v>
      </c>
      <c r="C35" s="33">
        <v>22.4</v>
      </c>
      <c r="D35" s="33">
        <f>'[1]24'!$D$10</f>
        <v>20.85</v>
      </c>
      <c r="E35" s="33">
        <f>'[1]24'!$F$10</f>
        <v>21.45</v>
      </c>
      <c r="F35" s="33">
        <f>'[1]24'!$G$10</f>
        <v>22.35</v>
      </c>
      <c r="S35" s="19" t="s">
        <v>28</v>
      </c>
      <c r="T35" s="20">
        <f>AVERAGE(T27:T32)</f>
        <v>20.790000000000003</v>
      </c>
      <c r="U35" s="20">
        <f t="shared" ref="U35:AE35" si="3">AVERAGE(U27:U32)</f>
        <v>20.794999999999998</v>
      </c>
      <c r="V35" s="20">
        <f t="shared" si="3"/>
        <v>21.804529252260807</v>
      </c>
      <c r="W35" s="20">
        <f t="shared" si="3"/>
        <v>21.4635</v>
      </c>
      <c r="X35" s="20">
        <f t="shared" si="3"/>
        <v>21.2775</v>
      </c>
      <c r="Y35" s="20">
        <f t="shared" si="3"/>
        <v>26.045000000000002</v>
      </c>
      <c r="Z35" s="20"/>
      <c r="AA35" s="20"/>
      <c r="AB35" s="20">
        <f t="shared" si="3"/>
        <v>20.548333333333336</v>
      </c>
      <c r="AC35" s="20">
        <f t="shared" si="3"/>
        <v>21.068333333333332</v>
      </c>
      <c r="AD35" s="20">
        <f t="shared" si="3"/>
        <v>21.704999999999998</v>
      </c>
      <c r="AE35" s="20">
        <f t="shared" si="3"/>
        <v>21.566666666666666</v>
      </c>
      <c r="AF35" s="21">
        <f t="shared" si="0"/>
        <v>21.706386258559416</v>
      </c>
    </row>
    <row r="36" spans="2:32" ht="9.9499999999999993" customHeight="1">
      <c r="B36" s="30">
        <v>25</v>
      </c>
      <c r="C36" s="31">
        <v>22.4</v>
      </c>
      <c r="D36" s="31">
        <f>'[1]25'!$D$10</f>
        <v>20.85</v>
      </c>
      <c r="E36" s="31">
        <f>'[1]25'!$F$10</f>
        <v>21.45</v>
      </c>
      <c r="F36" s="31">
        <f>'[1]25'!$G$10</f>
        <v>22.35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32">
        <v>26</v>
      </c>
      <c r="C37" s="33">
        <v>22.4</v>
      </c>
      <c r="D37" s="33">
        <f>'[1]26'!$D$10</f>
        <v>20.85</v>
      </c>
      <c r="E37" s="33">
        <f>'[1]26'!$F$10</f>
        <v>21.45</v>
      </c>
      <c r="F37" s="33">
        <f>'[1]26'!$G$10</f>
        <v>22.35</v>
      </c>
      <c r="S37" s="16" t="s">
        <v>1</v>
      </c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2:32" ht="9.9499999999999993" customHeight="1">
      <c r="B38" s="30">
        <v>27</v>
      </c>
      <c r="C38" s="31"/>
      <c r="D38" s="31"/>
      <c r="E38" s="31"/>
      <c r="F38" s="31"/>
      <c r="S38" s="17"/>
      <c r="T38" s="18" t="s">
        <v>2</v>
      </c>
      <c r="U38" s="18" t="s">
        <v>3</v>
      </c>
      <c r="V38" s="18" t="s">
        <v>4</v>
      </c>
      <c r="W38" s="18" t="s">
        <v>5</v>
      </c>
      <c r="X38" s="18" t="s">
        <v>6</v>
      </c>
      <c r="Y38" s="18" t="s">
        <v>7</v>
      </c>
      <c r="Z38" s="18" t="s">
        <v>8</v>
      </c>
      <c r="AA38" s="18" t="s">
        <v>9</v>
      </c>
      <c r="AB38" s="18" t="s">
        <v>10</v>
      </c>
      <c r="AC38" s="18" t="s">
        <v>11</v>
      </c>
      <c r="AD38" s="18" t="s">
        <v>12</v>
      </c>
      <c r="AE38" s="18" t="s">
        <v>13</v>
      </c>
      <c r="AF38" s="17"/>
    </row>
    <row r="39" spans="2:32" ht="9.9499999999999993" customHeight="1">
      <c r="B39" s="32">
        <v>28</v>
      </c>
      <c r="C39" s="33"/>
      <c r="D39" s="33" t="s">
        <v>33</v>
      </c>
      <c r="E39" s="33"/>
      <c r="F39" s="33"/>
      <c r="S39" s="19" t="s">
        <v>29</v>
      </c>
      <c r="T39" s="20">
        <f t="shared" ref="T39:AE41" si="4">T33</f>
        <v>31.25</v>
      </c>
      <c r="U39" s="20">
        <f t="shared" si="4"/>
        <v>31.1</v>
      </c>
      <c r="V39" s="20">
        <f t="shared" si="4"/>
        <v>34.86</v>
      </c>
      <c r="W39" s="20">
        <f t="shared" si="4"/>
        <v>34.26</v>
      </c>
      <c r="X39" s="20">
        <f t="shared" si="4"/>
        <v>34.26</v>
      </c>
      <c r="Y39" s="20">
        <f t="shared" si="4"/>
        <v>34.26</v>
      </c>
      <c r="Z39" s="20"/>
      <c r="AA39" s="20"/>
      <c r="AB39" s="20">
        <f t="shared" si="4"/>
        <v>31</v>
      </c>
      <c r="AC39" s="20">
        <f t="shared" si="4"/>
        <v>31.799999999999997</v>
      </c>
      <c r="AD39" s="20">
        <f t="shared" si="4"/>
        <v>32.4</v>
      </c>
      <c r="AE39" s="20">
        <f t="shared" si="4"/>
        <v>30.1</v>
      </c>
      <c r="AF39" s="17"/>
    </row>
    <row r="40" spans="2:32" ht="9.9499999999999993" customHeight="1">
      <c r="B40" s="30">
        <v>29</v>
      </c>
      <c r="C40" s="31"/>
      <c r="D40" s="31"/>
      <c r="E40" s="31"/>
      <c r="F40" s="31"/>
      <c r="S40" s="19"/>
      <c r="T40" s="20">
        <f t="shared" si="4"/>
        <v>16.53</v>
      </c>
      <c r="U40" s="20">
        <f t="shared" si="4"/>
        <v>16.53</v>
      </c>
      <c r="V40" s="20">
        <f t="shared" si="4"/>
        <v>16.012499999999996</v>
      </c>
      <c r="W40" s="20">
        <f t="shared" si="4"/>
        <v>16.2</v>
      </c>
      <c r="X40" s="20">
        <f t="shared" si="4"/>
        <v>14.995000000000001</v>
      </c>
      <c r="Y40" s="20">
        <f t="shared" si="4"/>
        <v>18.675000000000001</v>
      </c>
      <c r="Z40" s="20"/>
      <c r="AA40" s="20"/>
      <c r="AB40" s="20">
        <f t="shared" si="4"/>
        <v>14.87</v>
      </c>
      <c r="AC40" s="20">
        <f t="shared" si="4"/>
        <v>15.5</v>
      </c>
      <c r="AD40" s="20">
        <f t="shared" si="4"/>
        <v>15.77</v>
      </c>
      <c r="AE40" s="20">
        <f t="shared" si="4"/>
        <v>16.22</v>
      </c>
      <c r="AF40" s="17"/>
    </row>
    <row r="41" spans="2:32" ht="9.9499999999999993" customHeight="1">
      <c r="B41" s="32">
        <v>30</v>
      </c>
      <c r="C41" s="33"/>
      <c r="D41" s="33"/>
      <c r="E41" s="33"/>
      <c r="F41" s="33"/>
      <c r="S41" s="22" t="str">
        <f>S35</f>
        <v>Promedio 2018 - 2023</v>
      </c>
      <c r="T41" s="23">
        <f t="shared" si="4"/>
        <v>20.790000000000003</v>
      </c>
      <c r="U41" s="23">
        <f t="shared" si="4"/>
        <v>20.794999999999998</v>
      </c>
      <c r="V41" s="23">
        <f t="shared" si="4"/>
        <v>21.804529252260807</v>
      </c>
      <c r="W41" s="23">
        <f t="shared" si="4"/>
        <v>21.4635</v>
      </c>
      <c r="X41" s="23">
        <f t="shared" si="4"/>
        <v>21.2775</v>
      </c>
      <c r="Y41" s="23">
        <f t="shared" si="4"/>
        <v>26.045000000000002</v>
      </c>
      <c r="Z41" s="23"/>
      <c r="AA41" s="23"/>
      <c r="AB41" s="23">
        <f t="shared" si="4"/>
        <v>20.548333333333336</v>
      </c>
      <c r="AC41" s="23">
        <f t="shared" si="4"/>
        <v>21.068333333333332</v>
      </c>
      <c r="AD41" s="23">
        <f t="shared" si="4"/>
        <v>21.704999999999998</v>
      </c>
      <c r="AE41" s="23">
        <f t="shared" si="4"/>
        <v>21.566666666666666</v>
      </c>
      <c r="AF41" s="17"/>
    </row>
    <row r="42" spans="2:32" ht="9.9499999999999993" customHeight="1">
      <c r="B42" s="30">
        <v>31</v>
      </c>
      <c r="C42" s="31"/>
      <c r="D42" s="31"/>
      <c r="E42" s="31"/>
      <c r="F42" s="31"/>
      <c r="S42" s="19">
        <v>2024</v>
      </c>
      <c r="T42" s="24">
        <f>AVERAGE(D12:D15)</f>
        <v>22.92</v>
      </c>
      <c r="U42" s="24">
        <f>AVERAGE(D16:D20)</f>
        <v>22.11</v>
      </c>
      <c r="V42" s="24">
        <f>AVERAGE(D21:D24)</f>
        <v>20.85</v>
      </c>
      <c r="W42" s="24">
        <f>AVERAGE(D25:D28)</f>
        <v>20.85</v>
      </c>
      <c r="X42" s="24">
        <f>AVERAGE(D29:D33)</f>
        <v>20.85</v>
      </c>
      <c r="Y42" s="24">
        <f>AVERAGE(D34:D37)</f>
        <v>20.85</v>
      </c>
      <c r="Z42" s="24"/>
      <c r="AA42" s="24"/>
      <c r="AB42" s="24">
        <f>AVERAGE(D47:D50)</f>
        <v>20.5</v>
      </c>
      <c r="AC42" s="24">
        <f>AVERAGE(D51:D55)</f>
        <v>20.9</v>
      </c>
      <c r="AD42" s="24"/>
      <c r="AE42" s="24"/>
      <c r="AF42" s="17"/>
    </row>
    <row r="43" spans="2:32" ht="9.9499999999999993" customHeight="1">
      <c r="B43" s="32">
        <v>32</v>
      </c>
      <c r="C43" s="33"/>
      <c r="D43" s="33"/>
      <c r="E43" s="33"/>
      <c r="F43" s="33"/>
    </row>
    <row r="44" spans="2:32" ht="9.9499999999999993" customHeight="1">
      <c r="B44" s="30">
        <v>33</v>
      </c>
      <c r="C44" s="31"/>
      <c r="D44" s="31"/>
      <c r="E44" s="31"/>
      <c r="F44" s="31"/>
    </row>
    <row r="45" spans="2:32" ht="9.9499999999999993" customHeight="1">
      <c r="B45" s="32">
        <v>34</v>
      </c>
      <c r="C45" s="41" t="s">
        <v>34</v>
      </c>
      <c r="D45" s="41"/>
      <c r="E45" s="41"/>
      <c r="F45" s="41"/>
    </row>
    <row r="46" spans="2:32" ht="9.9499999999999993" customHeight="1">
      <c r="B46" s="30">
        <v>35</v>
      </c>
      <c r="C46" s="31"/>
      <c r="D46" s="31"/>
      <c r="E46" s="31"/>
      <c r="F46" s="31"/>
      <c r="S46" s="16" t="s">
        <v>31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9.9499999999999993" customHeight="1">
      <c r="B47" s="32">
        <v>36</v>
      </c>
      <c r="C47" s="33">
        <v>49.89</v>
      </c>
      <c r="D47" s="33">
        <f>'[1]36'!$D$10</f>
        <v>20.5</v>
      </c>
      <c r="E47" s="33">
        <f>'[1]36'!$F$10</f>
        <v>21.1</v>
      </c>
      <c r="F47" s="33">
        <f>'[1]36'!$G$10</f>
        <v>22</v>
      </c>
      <c r="S47" s="17"/>
      <c r="T47" s="18" t="s">
        <v>2</v>
      </c>
      <c r="U47" s="18" t="s">
        <v>3</v>
      </c>
      <c r="V47" s="18" t="s">
        <v>4</v>
      </c>
      <c r="W47" s="18" t="s">
        <v>5</v>
      </c>
      <c r="X47" s="18" t="s">
        <v>6</v>
      </c>
      <c r="Y47" s="18" t="s">
        <v>7</v>
      </c>
      <c r="Z47" s="18" t="s">
        <v>8</v>
      </c>
      <c r="AA47" s="18" t="s">
        <v>9</v>
      </c>
      <c r="AB47" s="18" t="s">
        <v>10</v>
      </c>
      <c r="AC47" s="18" t="s">
        <v>11</v>
      </c>
      <c r="AD47" s="18" t="s">
        <v>12</v>
      </c>
      <c r="AE47" s="18" t="s">
        <v>13</v>
      </c>
      <c r="AF47" s="18" t="s">
        <v>14</v>
      </c>
    </row>
    <row r="48" spans="2:32" ht="9.9499999999999993" customHeight="1">
      <c r="B48" s="30">
        <v>37</v>
      </c>
      <c r="C48" s="31">
        <v>49.89</v>
      </c>
      <c r="D48" s="31">
        <f>'[1]37'!$D$10</f>
        <v>20.5</v>
      </c>
      <c r="E48" s="31">
        <f>'[1]37'!$F$10</f>
        <v>21.1</v>
      </c>
      <c r="F48" s="31">
        <f>'[1]37'!$G$10</f>
        <v>22</v>
      </c>
      <c r="S48" s="19">
        <v>2018</v>
      </c>
      <c r="T48" s="20">
        <v>18.950000000000003</v>
      </c>
      <c r="U48" s="20">
        <v>18.950000000000003</v>
      </c>
      <c r="V48" s="20">
        <v>19.32</v>
      </c>
      <c r="W48" s="20">
        <v>19.880000000000003</v>
      </c>
      <c r="X48" s="20">
        <v>19.939999999999998</v>
      </c>
      <c r="Y48" s="20">
        <v>19.979999999999997</v>
      </c>
      <c r="Z48" s="20">
        <v>20</v>
      </c>
      <c r="AA48" s="20">
        <v>18.380000000000003</v>
      </c>
      <c r="AB48" s="20">
        <v>19.28</v>
      </c>
      <c r="AC48" s="20">
        <v>19.950000000000003</v>
      </c>
      <c r="AD48" s="20">
        <v>20.009999999999998</v>
      </c>
      <c r="AE48" s="20">
        <v>21.380000000000003</v>
      </c>
      <c r="AF48" s="21">
        <f t="shared" ref="AF48:AF56" si="5">AVERAGE(T48:AE48)</f>
        <v>19.668333333333333</v>
      </c>
    </row>
    <row r="49" spans="2:32" ht="9.9499999999999993" customHeight="1">
      <c r="B49" s="32">
        <v>38</v>
      </c>
      <c r="C49" s="33">
        <v>49.89</v>
      </c>
      <c r="D49" s="33">
        <f>'[1]38'!$D$10</f>
        <v>20.5</v>
      </c>
      <c r="E49" s="33">
        <f>'[1]38'!$F$10</f>
        <v>21.1</v>
      </c>
      <c r="F49" s="33">
        <f>'[1]38'!$G$10</f>
        <v>22</v>
      </c>
      <c r="S49" s="19">
        <v>2019</v>
      </c>
      <c r="T49" s="20">
        <v>20.67</v>
      </c>
      <c r="U49" s="20">
        <v>20.32</v>
      </c>
      <c r="V49" s="20">
        <v>19.759999999999998</v>
      </c>
      <c r="W49" s="20">
        <v>19.520000000000003</v>
      </c>
      <c r="X49" s="20">
        <v>19.410000000000004</v>
      </c>
      <c r="Y49" s="20">
        <v>19.54</v>
      </c>
      <c r="Z49" s="20">
        <v>20.270000000000003</v>
      </c>
      <c r="AA49" s="20">
        <v>20.270000000000003</v>
      </c>
      <c r="AB49" s="20">
        <v>19.97</v>
      </c>
      <c r="AC49" s="20">
        <v>20.18</v>
      </c>
      <c r="AD49" s="20">
        <v>20.18</v>
      </c>
      <c r="AE49" s="20">
        <v>20.5</v>
      </c>
      <c r="AF49" s="21">
        <f t="shared" si="5"/>
        <v>20.049166666666668</v>
      </c>
    </row>
    <row r="50" spans="2:32" ht="9.9499999999999993" customHeight="1">
      <c r="B50" s="30">
        <v>39</v>
      </c>
      <c r="C50" s="31">
        <v>49.89</v>
      </c>
      <c r="D50" s="31">
        <f>'[1]39'!$D$10</f>
        <v>20.5</v>
      </c>
      <c r="E50" s="31">
        <f>'[1]39'!$F$10</f>
        <v>21.1</v>
      </c>
      <c r="F50" s="31">
        <f>'[1]39'!$G$10</f>
        <v>22</v>
      </c>
      <c r="S50" s="19">
        <v>2020</v>
      </c>
      <c r="T50" s="20">
        <v>17.5</v>
      </c>
      <c r="U50" s="20">
        <v>17.559000000000001</v>
      </c>
      <c r="V50" s="20">
        <v>16.862500000000001</v>
      </c>
      <c r="W50" s="20">
        <v>17.122000000000003</v>
      </c>
      <c r="X50" s="20">
        <v>15.844999999999999</v>
      </c>
      <c r="Y50" s="20"/>
      <c r="Z50" s="20"/>
      <c r="AA50" s="20"/>
      <c r="AB50" s="20">
        <v>16.37</v>
      </c>
      <c r="AC50" s="20">
        <v>16.45</v>
      </c>
      <c r="AD50" s="20">
        <v>16.720000000000002</v>
      </c>
      <c r="AE50" s="20">
        <v>17.18</v>
      </c>
      <c r="AF50" s="21">
        <f t="shared" si="5"/>
        <v>16.845388888888891</v>
      </c>
    </row>
    <row r="51" spans="2:32" ht="9.9499999999999993" customHeight="1">
      <c r="B51" s="32">
        <v>40</v>
      </c>
      <c r="C51" s="33">
        <v>49.89</v>
      </c>
      <c r="D51" s="33">
        <f>'[1]40'!$D$10</f>
        <v>20.5</v>
      </c>
      <c r="E51" s="33">
        <f>'[1]40'!$F$10</f>
        <v>21.1</v>
      </c>
      <c r="F51" s="33">
        <f>'[1]40'!$G$10</f>
        <v>22</v>
      </c>
      <c r="S51" s="19">
        <v>2021</v>
      </c>
      <c r="T51" s="20">
        <v>17.93</v>
      </c>
      <c r="U51" s="20">
        <v>18.38</v>
      </c>
      <c r="V51" s="20">
        <v>18.604675513564843</v>
      </c>
      <c r="W51" s="20">
        <v>19.235999999999997</v>
      </c>
      <c r="X51" s="20">
        <v>19.850000000000001</v>
      </c>
      <c r="Y51" s="20">
        <v>19.625</v>
      </c>
      <c r="Z51" s="20"/>
      <c r="AA51" s="20"/>
      <c r="AB51" s="20">
        <v>22.110000000000003</v>
      </c>
      <c r="AC51" s="20">
        <v>23.79</v>
      </c>
      <c r="AD51" s="20">
        <v>26.49</v>
      </c>
      <c r="AE51" s="20">
        <v>27.57</v>
      </c>
      <c r="AF51" s="21">
        <f t="shared" si="5"/>
        <v>21.358567551356483</v>
      </c>
    </row>
    <row r="52" spans="2:32" ht="9.9499999999999993" customHeight="1">
      <c r="B52" s="30">
        <v>41</v>
      </c>
      <c r="C52" s="31">
        <v>49.89</v>
      </c>
      <c r="D52" s="31">
        <f>'[1]41'!$D$10</f>
        <v>20.8</v>
      </c>
      <c r="E52" s="31">
        <f>'[1]41'!$F$10</f>
        <v>21.4</v>
      </c>
      <c r="F52" s="31">
        <f>'[1]41'!$G$10</f>
        <v>22.3</v>
      </c>
      <c r="S52" s="19">
        <v>2022</v>
      </c>
      <c r="T52" s="20">
        <v>26.939999999999998</v>
      </c>
      <c r="U52" s="20">
        <v>26.49</v>
      </c>
      <c r="V52" s="20">
        <v>35.81</v>
      </c>
      <c r="W52" s="20">
        <v>35.21</v>
      </c>
      <c r="X52" s="20">
        <v>35.21</v>
      </c>
      <c r="Y52" s="20">
        <v>35.21</v>
      </c>
      <c r="Z52" s="20"/>
      <c r="AA52" s="20"/>
      <c r="AB52" s="20">
        <v>31.95</v>
      </c>
      <c r="AC52" s="20">
        <v>32.75</v>
      </c>
      <c r="AD52" s="20">
        <v>33.349999999999994</v>
      </c>
      <c r="AE52" s="20">
        <v>31.27</v>
      </c>
      <c r="AF52" s="21">
        <f t="shared" si="5"/>
        <v>32.418999999999997</v>
      </c>
    </row>
    <row r="53" spans="2:32" ht="9.9499999999999993" customHeight="1">
      <c r="B53" s="32">
        <v>42</v>
      </c>
      <c r="C53" s="33">
        <v>49.89</v>
      </c>
      <c r="D53" s="33">
        <f>'[1]42'!$D$10</f>
        <v>20.8</v>
      </c>
      <c r="E53" s="33">
        <f>'[1]42'!$F$10</f>
        <v>21.4</v>
      </c>
      <c r="F53" s="33">
        <f>'[1]42'!$G$10</f>
        <v>22.3</v>
      </c>
      <c r="S53" s="19">
        <v>2023</v>
      </c>
      <c r="T53" s="20">
        <v>32.75</v>
      </c>
      <c r="U53" s="20">
        <v>32.6</v>
      </c>
      <c r="V53" s="20">
        <v>30.380000000000003</v>
      </c>
      <c r="W53" s="20">
        <v>28.225000000000001</v>
      </c>
      <c r="X53" s="20">
        <v>27.9</v>
      </c>
      <c r="Y53" s="20">
        <v>26.7</v>
      </c>
      <c r="Z53" s="20"/>
      <c r="AA53" s="20"/>
      <c r="AB53" s="20">
        <v>25.06</v>
      </c>
      <c r="AC53" s="20">
        <v>25.06</v>
      </c>
      <c r="AD53" s="20">
        <v>24.76</v>
      </c>
      <c r="AE53" s="20">
        <v>24.46</v>
      </c>
      <c r="AF53" s="21">
        <f t="shared" si="5"/>
        <v>27.789499999999997</v>
      </c>
    </row>
    <row r="54" spans="2:32" ht="9.9499999999999993" customHeight="1">
      <c r="B54" s="30">
        <v>43</v>
      </c>
      <c r="C54" s="31">
        <v>49.89</v>
      </c>
      <c r="D54" s="31">
        <f>'[1]43'!$D$10</f>
        <v>21.05</v>
      </c>
      <c r="E54" s="31">
        <f>'[1]43'!$F$10</f>
        <v>21.65</v>
      </c>
      <c r="F54" s="31">
        <f>'[1]43'!$G$10</f>
        <v>22.55</v>
      </c>
      <c r="S54" s="19" t="s">
        <v>26</v>
      </c>
      <c r="T54" s="20">
        <f>MAX(T48:T53)</f>
        <v>32.75</v>
      </c>
      <c r="U54" s="20">
        <f t="shared" ref="U54:AE54" si="6">MAX(U48:U53)</f>
        <v>32.6</v>
      </c>
      <c r="V54" s="20">
        <f t="shared" si="6"/>
        <v>35.81</v>
      </c>
      <c r="W54" s="20">
        <f t="shared" si="6"/>
        <v>35.21</v>
      </c>
      <c r="X54" s="20">
        <f t="shared" si="6"/>
        <v>35.21</v>
      </c>
      <c r="Y54" s="20">
        <f t="shared" si="6"/>
        <v>35.21</v>
      </c>
      <c r="Z54" s="20">
        <f t="shared" si="6"/>
        <v>20.270000000000003</v>
      </c>
      <c r="AA54" s="20">
        <f t="shared" si="6"/>
        <v>20.270000000000003</v>
      </c>
      <c r="AB54" s="20">
        <f t="shared" si="6"/>
        <v>31.95</v>
      </c>
      <c r="AC54" s="20">
        <f t="shared" si="6"/>
        <v>32.75</v>
      </c>
      <c r="AD54" s="20">
        <f t="shared" si="6"/>
        <v>33.349999999999994</v>
      </c>
      <c r="AE54" s="20">
        <f t="shared" si="6"/>
        <v>31.27</v>
      </c>
      <c r="AF54" s="21">
        <f t="shared" si="5"/>
        <v>31.387499999999999</v>
      </c>
    </row>
    <row r="55" spans="2:32" ht="9.9499999999999993" customHeight="1">
      <c r="B55" s="32">
        <v>44</v>
      </c>
      <c r="C55" s="33">
        <v>49.89</v>
      </c>
      <c r="D55" s="33">
        <f>'[1]44'!$D$10</f>
        <v>21.35</v>
      </c>
      <c r="E55" s="33">
        <f>'[1]44'!$F$10</f>
        <v>21.95</v>
      </c>
      <c r="F55" s="33">
        <f>'[1]44'!$G$10</f>
        <v>22.85</v>
      </c>
      <c r="S55" s="19" t="s">
        <v>27</v>
      </c>
      <c r="T55" s="20">
        <f>MIN(T48:T53)</f>
        <v>17.5</v>
      </c>
      <c r="U55" s="20">
        <f t="shared" ref="U55:AE55" si="7">MIN(U48:U53)</f>
        <v>17.559000000000001</v>
      </c>
      <c r="V55" s="20">
        <f t="shared" si="7"/>
        <v>16.862500000000001</v>
      </c>
      <c r="W55" s="20">
        <f t="shared" si="7"/>
        <v>17.122000000000003</v>
      </c>
      <c r="X55" s="20">
        <f t="shared" si="7"/>
        <v>15.844999999999999</v>
      </c>
      <c r="Y55" s="20">
        <f t="shared" si="7"/>
        <v>19.54</v>
      </c>
      <c r="Z55" s="20">
        <f t="shared" si="7"/>
        <v>20</v>
      </c>
      <c r="AA55" s="20">
        <f t="shared" si="7"/>
        <v>18.380000000000003</v>
      </c>
      <c r="AB55" s="20">
        <f t="shared" si="7"/>
        <v>16.37</v>
      </c>
      <c r="AC55" s="20">
        <f t="shared" si="7"/>
        <v>16.45</v>
      </c>
      <c r="AD55" s="20">
        <f t="shared" si="7"/>
        <v>16.720000000000002</v>
      </c>
      <c r="AE55" s="20">
        <f t="shared" si="7"/>
        <v>17.18</v>
      </c>
      <c r="AF55" s="21">
        <f t="shared" si="5"/>
        <v>17.460708333333333</v>
      </c>
    </row>
    <row r="56" spans="2:32" ht="9.9499999999999993" customHeight="1">
      <c r="B56" s="30">
        <v>45</v>
      </c>
      <c r="C56" s="31">
        <v>49.89</v>
      </c>
      <c r="D56" s="31">
        <f>'[1]45'!$D$10</f>
        <v>21.35</v>
      </c>
      <c r="E56" s="31">
        <f>'[1]45'!$F$10</f>
        <v>21.95</v>
      </c>
      <c r="F56" s="31">
        <f>'[1]45'!$G$10</f>
        <v>22.85</v>
      </c>
      <c r="S56" s="19" t="s">
        <v>28</v>
      </c>
      <c r="T56" s="20">
        <f>AVERAGE(T48:T53)</f>
        <v>22.456666666666667</v>
      </c>
      <c r="U56" s="20">
        <f t="shared" ref="U56:AE56" si="8">AVERAGE(U48:U53)</f>
        <v>22.383166666666668</v>
      </c>
      <c r="V56" s="20">
        <f t="shared" si="8"/>
        <v>23.456195918927474</v>
      </c>
      <c r="W56" s="20">
        <f t="shared" si="8"/>
        <v>23.198833333333337</v>
      </c>
      <c r="X56" s="20">
        <f t="shared" si="8"/>
        <v>23.025833333333335</v>
      </c>
      <c r="Y56" s="20">
        <f t="shared" si="8"/>
        <v>24.210999999999999</v>
      </c>
      <c r="Z56" s="20">
        <f t="shared" si="8"/>
        <v>20.135000000000002</v>
      </c>
      <c r="AA56" s="20">
        <f t="shared" si="8"/>
        <v>19.325000000000003</v>
      </c>
      <c r="AB56" s="20">
        <f t="shared" si="8"/>
        <v>22.456666666666667</v>
      </c>
      <c r="AC56" s="20">
        <f t="shared" si="8"/>
        <v>23.03</v>
      </c>
      <c r="AD56" s="20">
        <f t="shared" si="8"/>
        <v>23.584999999999997</v>
      </c>
      <c r="AE56" s="20">
        <f t="shared" si="8"/>
        <v>23.726666666666663</v>
      </c>
      <c r="AF56" s="21">
        <f t="shared" si="5"/>
        <v>22.582502437688401</v>
      </c>
    </row>
    <row r="57" spans="2:32" ht="9.9499999999999993" customHeight="1">
      <c r="B57" s="32">
        <v>46</v>
      </c>
      <c r="C57" s="33">
        <v>49.89</v>
      </c>
      <c r="D57" s="33">
        <f>'[1]46'!$D$10</f>
        <v>21.28</v>
      </c>
      <c r="E57" s="33">
        <f>'[1]46'!$F$10</f>
        <v>21.88</v>
      </c>
      <c r="F57" s="33">
        <f>'[1]46'!$G$10</f>
        <v>22.78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30">
        <v>47</v>
      </c>
      <c r="C58" s="31"/>
      <c r="D58" s="31"/>
      <c r="E58" s="31"/>
      <c r="F58" s="31"/>
      <c r="S58" s="16" t="s">
        <v>1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2:32" ht="9.9499999999999993" customHeight="1">
      <c r="B59" s="32">
        <v>48</v>
      </c>
      <c r="C59" s="33"/>
      <c r="D59" s="33"/>
      <c r="E59" s="33"/>
      <c r="F59" s="33"/>
      <c r="S59" s="17"/>
      <c r="T59" s="18" t="s">
        <v>2</v>
      </c>
      <c r="U59" s="18" t="s">
        <v>3</v>
      </c>
      <c r="V59" s="18" t="s">
        <v>4</v>
      </c>
      <c r="W59" s="18" t="s">
        <v>5</v>
      </c>
      <c r="X59" s="18" t="s">
        <v>6</v>
      </c>
      <c r="Y59" s="18" t="s">
        <v>7</v>
      </c>
      <c r="Z59" s="18" t="s">
        <v>8</v>
      </c>
      <c r="AA59" s="18" t="s">
        <v>9</v>
      </c>
      <c r="AB59" s="18" t="s">
        <v>10</v>
      </c>
      <c r="AC59" s="18" t="s">
        <v>11</v>
      </c>
      <c r="AD59" s="18" t="s">
        <v>12</v>
      </c>
      <c r="AE59" s="18" t="s">
        <v>13</v>
      </c>
      <c r="AF59" s="17"/>
    </row>
    <row r="60" spans="2:32" ht="9.9499999999999993" customHeight="1">
      <c r="B60" s="30">
        <v>49</v>
      </c>
      <c r="C60" s="31"/>
      <c r="D60" s="31"/>
      <c r="E60" s="31"/>
      <c r="F60" s="31"/>
      <c r="S60" s="19" t="s">
        <v>29</v>
      </c>
      <c r="T60" s="20">
        <f t="shared" ref="T60:AE62" si="9">T54</f>
        <v>32.75</v>
      </c>
      <c r="U60" s="20">
        <f t="shared" si="9"/>
        <v>32.6</v>
      </c>
      <c r="V60" s="20">
        <f t="shared" si="9"/>
        <v>35.81</v>
      </c>
      <c r="W60" s="20">
        <f t="shared" si="9"/>
        <v>35.21</v>
      </c>
      <c r="X60" s="20">
        <f t="shared" si="9"/>
        <v>35.21</v>
      </c>
      <c r="Y60" s="20">
        <f t="shared" si="9"/>
        <v>35.21</v>
      </c>
      <c r="Z60" s="20">
        <f t="shared" si="9"/>
        <v>20.270000000000003</v>
      </c>
      <c r="AA60" s="20">
        <f t="shared" si="9"/>
        <v>20.270000000000003</v>
      </c>
      <c r="AB60" s="20">
        <f t="shared" si="9"/>
        <v>31.95</v>
      </c>
      <c r="AC60" s="20">
        <f t="shared" si="9"/>
        <v>32.75</v>
      </c>
      <c r="AD60" s="20">
        <f t="shared" si="9"/>
        <v>33.349999999999994</v>
      </c>
      <c r="AE60" s="20">
        <f t="shared" si="9"/>
        <v>31.27</v>
      </c>
      <c r="AF60" s="17"/>
    </row>
    <row r="61" spans="2:32" ht="9.9499999999999993" customHeight="1">
      <c r="B61" s="32">
        <v>50</v>
      </c>
      <c r="C61" s="33"/>
      <c r="D61" s="33"/>
      <c r="E61" s="33"/>
      <c r="F61" s="33"/>
      <c r="S61" s="19"/>
      <c r="T61" s="20">
        <f t="shared" si="9"/>
        <v>17.5</v>
      </c>
      <c r="U61" s="20">
        <f t="shared" si="9"/>
        <v>17.559000000000001</v>
      </c>
      <c r="V61" s="20">
        <f t="shared" si="9"/>
        <v>16.862500000000001</v>
      </c>
      <c r="W61" s="20">
        <f t="shared" si="9"/>
        <v>17.122000000000003</v>
      </c>
      <c r="X61" s="20">
        <f t="shared" si="9"/>
        <v>15.844999999999999</v>
      </c>
      <c r="Y61" s="20">
        <f t="shared" si="9"/>
        <v>19.54</v>
      </c>
      <c r="Z61" s="20">
        <f t="shared" si="9"/>
        <v>20</v>
      </c>
      <c r="AA61" s="20">
        <f t="shared" si="9"/>
        <v>18.380000000000003</v>
      </c>
      <c r="AB61" s="20">
        <f t="shared" si="9"/>
        <v>16.37</v>
      </c>
      <c r="AC61" s="20">
        <f t="shared" si="9"/>
        <v>16.45</v>
      </c>
      <c r="AD61" s="20">
        <f t="shared" si="9"/>
        <v>16.720000000000002</v>
      </c>
      <c r="AE61" s="20">
        <f t="shared" si="9"/>
        <v>17.18</v>
      </c>
      <c r="AF61" s="17"/>
    </row>
    <row r="62" spans="2:32" ht="9.9499999999999993" customHeight="1">
      <c r="B62" s="30">
        <v>51</v>
      </c>
      <c r="C62" s="31"/>
      <c r="D62" s="31"/>
      <c r="E62" s="31"/>
      <c r="F62" s="31"/>
      <c r="S62" s="22" t="str">
        <f>S56</f>
        <v>Promedio 2018 - 2023</v>
      </c>
      <c r="T62" s="23">
        <f t="shared" si="9"/>
        <v>22.456666666666667</v>
      </c>
      <c r="U62" s="23">
        <f t="shared" si="9"/>
        <v>22.383166666666668</v>
      </c>
      <c r="V62" s="23">
        <f t="shared" si="9"/>
        <v>23.456195918927474</v>
      </c>
      <c r="W62" s="23">
        <f t="shared" si="9"/>
        <v>23.198833333333337</v>
      </c>
      <c r="X62" s="23">
        <f t="shared" si="9"/>
        <v>23.025833333333335</v>
      </c>
      <c r="Y62" s="23">
        <f t="shared" si="9"/>
        <v>24.210999999999999</v>
      </c>
      <c r="Z62" s="23">
        <f t="shared" si="9"/>
        <v>20.135000000000002</v>
      </c>
      <c r="AA62" s="23">
        <f t="shared" si="9"/>
        <v>19.325000000000003</v>
      </c>
      <c r="AB62" s="23">
        <f t="shared" si="9"/>
        <v>22.456666666666667</v>
      </c>
      <c r="AC62" s="23">
        <f t="shared" si="9"/>
        <v>23.03</v>
      </c>
      <c r="AD62" s="23">
        <f t="shared" si="9"/>
        <v>23.584999999999997</v>
      </c>
      <c r="AE62" s="23">
        <f t="shared" si="9"/>
        <v>23.726666666666663</v>
      </c>
      <c r="AF62" s="17"/>
    </row>
    <row r="63" spans="2:32" ht="9.9499999999999993" customHeight="1">
      <c r="B63" s="32">
        <v>52</v>
      </c>
      <c r="C63" s="33"/>
      <c r="D63" s="33"/>
      <c r="E63" s="33"/>
      <c r="F63" s="33"/>
      <c r="S63" s="19">
        <v>2024</v>
      </c>
      <c r="T63" s="24">
        <f>AVERAGE(F12:F15)</f>
        <v>24.42</v>
      </c>
      <c r="U63" s="24">
        <f>AVERAGE(F16:F20)</f>
        <v>23.669999999999998</v>
      </c>
      <c r="V63" s="24">
        <f>AVERAGE(F21:F24)</f>
        <v>22.35</v>
      </c>
      <c r="W63" s="24">
        <f>AVERAGE(F25:F28)</f>
        <v>22.35</v>
      </c>
      <c r="X63" s="24">
        <f>AVERAGE(F29:F33)</f>
        <v>22.35</v>
      </c>
      <c r="Y63" s="24">
        <f>AVERAGE(F34:F37)</f>
        <v>22.35</v>
      </c>
      <c r="Z63" s="24"/>
      <c r="AA63" s="24"/>
      <c r="AB63" s="24">
        <f>AVERAGE(F47:F50)</f>
        <v>22</v>
      </c>
      <c r="AC63" s="24">
        <f>AVERAGE(F51:F55)</f>
        <v>22.4</v>
      </c>
      <c r="AD63" s="24"/>
      <c r="AE63" s="24"/>
      <c r="AF63" s="17"/>
    </row>
    <row r="64" spans="2:32" ht="9.9499999999999993" customHeight="1">
      <c r="B64" s="30"/>
      <c r="C64" s="31"/>
      <c r="D64" s="31"/>
      <c r="E64" s="31"/>
      <c r="F64" s="31"/>
    </row>
    <row r="65" spans="2:31" ht="9.9499999999999993" customHeight="1">
      <c r="B65" s="30"/>
      <c r="C65" s="31"/>
      <c r="D65" s="31"/>
      <c r="E65" s="31"/>
      <c r="F65" s="31"/>
    </row>
    <row r="66" spans="2:31">
      <c r="B66" s="7"/>
      <c r="C66" s="8"/>
      <c r="D66" s="8"/>
      <c r="E66" s="8"/>
      <c r="F66" s="8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B72"/>
      <c r="C72"/>
      <c r="D72"/>
      <c r="E72"/>
      <c r="F72"/>
      <c r="R72" s="15">
        <f t="shared" ref="R72:R93" si="10">(D12-C12)/C12</f>
        <v>2.3214285714285854E-2</v>
      </c>
      <c r="S72" s="2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2:31">
      <c r="B73"/>
      <c r="C73"/>
      <c r="D73"/>
      <c r="E73"/>
      <c r="F73"/>
      <c r="R73" s="15">
        <f t="shared" si="10"/>
        <v>2.3214285714285854E-2</v>
      </c>
      <c r="S73" s="25"/>
    </row>
    <row r="74" spans="2:31">
      <c r="B74"/>
      <c r="C74"/>
      <c r="D74"/>
      <c r="E74"/>
      <c r="F74"/>
      <c r="R74" s="15">
        <f t="shared" si="10"/>
        <v>2.3214285714285854E-2</v>
      </c>
      <c r="S74" s="25"/>
    </row>
    <row r="75" spans="2:31">
      <c r="R75" s="15">
        <f t="shared" si="10"/>
        <v>2.3214285714285854E-2</v>
      </c>
      <c r="S75" s="25"/>
    </row>
    <row r="76" spans="2:31">
      <c r="R76" s="15">
        <f t="shared" si="10"/>
        <v>1.1160714285714286E-2</v>
      </c>
    </row>
    <row r="77" spans="2:31">
      <c r="R77" s="15">
        <f t="shared" si="10"/>
        <v>-2.2321428571427304E-3</v>
      </c>
    </row>
    <row r="78" spans="2:31">
      <c r="R78" s="15">
        <f t="shared" si="10"/>
        <v>-1.5624999999999906E-2</v>
      </c>
    </row>
    <row r="79" spans="2:31">
      <c r="R79" s="15">
        <f t="shared" si="10"/>
        <v>-1.5624999999999906E-2</v>
      </c>
    </row>
    <row r="80" spans="2:31">
      <c r="R80" s="15">
        <f t="shared" si="10"/>
        <v>-4.241071428571426E-2</v>
      </c>
    </row>
    <row r="81" spans="18:18">
      <c r="R81" s="15">
        <f t="shared" si="10"/>
        <v>-6.919642857142845E-2</v>
      </c>
    </row>
    <row r="82" spans="18:18">
      <c r="R82" s="15">
        <f t="shared" si="10"/>
        <v>-6.919642857142845E-2</v>
      </c>
    </row>
    <row r="83" spans="18:18">
      <c r="R83" s="15">
        <f t="shared" si="10"/>
        <v>-6.919642857142845E-2</v>
      </c>
    </row>
    <row r="84" spans="18:18">
      <c r="R84" s="15">
        <f t="shared" si="10"/>
        <v>-6.919642857142845E-2</v>
      </c>
    </row>
    <row r="85" spans="18:18">
      <c r="R85" s="15">
        <f t="shared" si="10"/>
        <v>-6.919642857142845E-2</v>
      </c>
    </row>
    <row r="86" spans="18:18">
      <c r="R86" s="15">
        <f t="shared" si="10"/>
        <v>-6.919642857142845E-2</v>
      </c>
    </row>
    <row r="87" spans="18:18">
      <c r="R87" s="15">
        <f t="shared" si="10"/>
        <v>-6.919642857142845E-2</v>
      </c>
    </row>
    <row r="88" spans="18:18">
      <c r="R88" s="15">
        <f t="shared" si="10"/>
        <v>-6.919642857142845E-2</v>
      </c>
    </row>
    <row r="89" spans="18:18">
      <c r="R89" s="15">
        <f t="shared" si="10"/>
        <v>-6.919642857142845E-2</v>
      </c>
    </row>
    <row r="90" spans="18:18">
      <c r="R90" s="15">
        <f t="shared" si="10"/>
        <v>-6.919642857142845E-2</v>
      </c>
    </row>
    <row r="91" spans="18:18">
      <c r="R91" s="15">
        <f t="shared" si="10"/>
        <v>-6.919642857142845E-2</v>
      </c>
    </row>
    <row r="92" spans="18:18">
      <c r="R92" s="15">
        <f t="shared" si="10"/>
        <v>-6.919642857142845E-2</v>
      </c>
    </row>
    <row r="93" spans="18:18">
      <c r="R93" s="15">
        <f t="shared" si="10"/>
        <v>-6.919642857142845E-2</v>
      </c>
    </row>
    <row r="94" spans="18:18">
      <c r="R94" s="15">
        <f>(D34-C34)/C34</f>
        <v>-6.919642857142845E-2</v>
      </c>
    </row>
    <row r="95" spans="18:18">
      <c r="R95" s="15">
        <f>(D35-C35)/C35</f>
        <v>-6.919642857142845E-2</v>
      </c>
    </row>
    <row r="96" spans="18:18">
      <c r="R96" s="15">
        <f>(D36-C36)/C36</f>
        <v>-6.919642857142845E-2</v>
      </c>
    </row>
    <row r="97" spans="18:18">
      <c r="R97" s="15">
        <f t="shared" ref="R97:R106" si="11">(D37-C37)/C37</f>
        <v>-6.919642857142845E-2</v>
      </c>
    </row>
    <row r="98" spans="18:18">
      <c r="R98" s="15" t="e">
        <f t="shared" si="11"/>
        <v>#DIV/0!</v>
      </c>
    </row>
    <row r="99" spans="18:18">
      <c r="R99" s="15" t="e">
        <f t="shared" si="11"/>
        <v>#VALUE!</v>
      </c>
    </row>
    <row r="100" spans="18:18">
      <c r="R100" s="15" t="e">
        <f t="shared" si="11"/>
        <v>#DIV/0!</v>
      </c>
    </row>
    <row r="101" spans="18:18">
      <c r="R101" s="15" t="e">
        <f t="shared" si="11"/>
        <v>#DIV/0!</v>
      </c>
    </row>
    <row r="102" spans="18:18">
      <c r="R102" s="15" t="e">
        <f t="shared" si="11"/>
        <v>#DIV/0!</v>
      </c>
    </row>
    <row r="103" spans="18:18">
      <c r="R103" s="15" t="e">
        <f t="shared" si="11"/>
        <v>#DIV/0!</v>
      </c>
    </row>
    <row r="104" spans="18:18">
      <c r="R104" s="15" t="e">
        <f t="shared" si="11"/>
        <v>#DIV/0!</v>
      </c>
    </row>
    <row r="105" spans="18:18">
      <c r="R105" s="15" t="e">
        <f t="shared" si="11"/>
        <v>#VALUE!</v>
      </c>
    </row>
    <row r="106" spans="18:18">
      <c r="R106" s="15" t="e">
        <f t="shared" si="11"/>
        <v>#DIV/0!</v>
      </c>
    </row>
    <row r="107" spans="18:18">
      <c r="R107" s="15" t="e">
        <f>(C47-#REF!)/#REF!</f>
        <v>#REF!</v>
      </c>
    </row>
    <row r="108" spans="18:18">
      <c r="R108" s="15">
        <f t="shared" ref="R108:R113" si="12">(D48-C48)/C48</f>
        <v>-0.58909601122469435</v>
      </c>
    </row>
    <row r="109" spans="18:18">
      <c r="R109" s="15">
        <f t="shared" si="12"/>
        <v>-0.58909601122469435</v>
      </c>
    </row>
    <row r="110" spans="18:18">
      <c r="R110" s="15">
        <f t="shared" si="12"/>
        <v>-0.58909601122469435</v>
      </c>
    </row>
    <row r="111" spans="18:18">
      <c r="R111" s="15">
        <f t="shared" si="12"/>
        <v>-0.58909601122469435</v>
      </c>
    </row>
    <row r="112" spans="18:18">
      <c r="R112" s="15">
        <f t="shared" si="12"/>
        <v>-0.58308278212066544</v>
      </c>
    </row>
    <row r="113" spans="18:18">
      <c r="R113" s="15">
        <f t="shared" si="12"/>
        <v>-0.58308278212066544</v>
      </c>
    </row>
    <row r="114" spans="18:18">
      <c r="R114" s="15">
        <f t="shared" ref="R114:R124" si="13">(D55-C55)/C55</f>
        <v>-0.57205852876327923</v>
      </c>
    </row>
    <row r="115" spans="18:18">
      <c r="R115" s="15">
        <f t="shared" si="13"/>
        <v>-0.57205852876327923</v>
      </c>
    </row>
    <row r="116" spans="18:18">
      <c r="R116" s="15">
        <f t="shared" si="13"/>
        <v>-0.57346161555421926</v>
      </c>
    </row>
    <row r="117" spans="18:18">
      <c r="R117" s="15" t="e">
        <f t="shared" si="13"/>
        <v>#DIV/0!</v>
      </c>
    </row>
    <row r="118" spans="18:18">
      <c r="R118" s="15" t="e">
        <f t="shared" si="13"/>
        <v>#DIV/0!</v>
      </c>
    </row>
    <row r="119" spans="18:18">
      <c r="R119" s="15" t="e">
        <f t="shared" si="13"/>
        <v>#DIV/0!</v>
      </c>
    </row>
    <row r="120" spans="18:18">
      <c r="R120" s="15" t="e">
        <f t="shared" si="13"/>
        <v>#DIV/0!</v>
      </c>
    </row>
    <row r="121" spans="18:18">
      <c r="R121" s="15" t="e">
        <f t="shared" si="13"/>
        <v>#DIV/0!</v>
      </c>
    </row>
    <row r="122" spans="18:18">
      <c r="R122" s="15" t="e">
        <f t="shared" si="13"/>
        <v>#DIV/0!</v>
      </c>
    </row>
    <row r="123" spans="18:18">
      <c r="R123" s="15" t="e">
        <f t="shared" si="13"/>
        <v>#DIV/0!</v>
      </c>
    </row>
    <row r="124" spans="18:18">
      <c r="R124" s="15" t="e">
        <f t="shared" si="13"/>
        <v>#DIV/0!</v>
      </c>
    </row>
  </sheetData>
  <mergeCells count="5">
    <mergeCell ref="B6:L6"/>
    <mergeCell ref="B8:L9"/>
    <mergeCell ref="B10:B11"/>
    <mergeCell ref="C11:F11"/>
    <mergeCell ref="C45:F45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Trigo media fuerza</vt:lpstr>
      <vt:lpstr>Trigo pienso</vt:lpstr>
      <vt:lpstr>'Trigo media fuerza'!Área_de_impresión</vt:lpstr>
      <vt:lpstr>'Trigo pienso'!Área_de_impresión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2023-03-03T12:32:50Z</cp:lastPrinted>
  <dcterms:created xsi:type="dcterms:W3CDTF">2020-02-25T07:23:09Z</dcterms:created>
  <dcterms:modified xsi:type="dcterms:W3CDTF">2024-11-19T13:32:53Z</dcterms:modified>
</cp:coreProperties>
</file>