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/>
  </bookViews>
  <sheets>
    <sheet name="Alubia verde para fresco" sheetId="4" r:id="rId1"/>
  </sheets>
  <externalReferences>
    <externalReference r:id="rId2"/>
  </externalReferences>
  <definedNames>
    <definedName name="_xlnm.Print_Area" localSheetId="0">'Alubia verde para fresco'!$A$1:$M$66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4" l="1"/>
  <c r="E45" i="4"/>
  <c r="F44" i="4" l="1"/>
  <c r="E44" i="4"/>
  <c r="F43" i="4" l="1"/>
  <c r="E43" i="4"/>
  <c r="F42" i="4" l="1"/>
  <c r="E42" i="4"/>
  <c r="F41" i="4" l="1"/>
  <c r="E41" i="4"/>
  <c r="D41" i="4"/>
  <c r="F40" i="4" l="1"/>
  <c r="E40" i="4"/>
  <c r="D40" i="4"/>
  <c r="F39" i="4" l="1"/>
  <c r="E39" i="4"/>
  <c r="D39" i="4"/>
  <c r="F38" i="4" l="1"/>
  <c r="Z63" i="4" s="1"/>
  <c r="E38" i="4"/>
  <c r="D38" i="4"/>
  <c r="Z42" i="4" s="1"/>
  <c r="F37" i="4" l="1"/>
  <c r="E37" i="4"/>
  <c r="D37" i="4"/>
  <c r="F36" i="4" l="1"/>
  <c r="E36" i="4"/>
  <c r="D36" i="4"/>
  <c r="F35" i="4" l="1"/>
  <c r="E35" i="4"/>
  <c r="D35" i="4"/>
  <c r="F34" i="4" l="1"/>
  <c r="Y63" i="4" s="1"/>
  <c r="E34" i="4"/>
  <c r="D34" i="4"/>
  <c r="Y42" i="4" s="1"/>
  <c r="F33" i="4" l="1"/>
  <c r="E33" i="4"/>
  <c r="D33" i="4"/>
  <c r="F32" i="4" l="1"/>
  <c r="E32" i="4"/>
  <c r="D32" i="4"/>
  <c r="F31" i="4" l="1"/>
  <c r="X63" i="4" s="1"/>
  <c r="E31" i="4"/>
  <c r="D31" i="4"/>
  <c r="X42" i="4" s="1"/>
  <c r="Y56" i="4" l="1"/>
  <c r="Z56" i="4"/>
  <c r="AA56" i="4"/>
  <c r="AB56" i="4"/>
  <c r="AC56" i="4"/>
  <c r="Y55" i="4"/>
  <c r="Z55" i="4"/>
  <c r="AA55" i="4"/>
  <c r="AB55" i="4"/>
  <c r="AC55" i="4"/>
  <c r="Y54" i="4"/>
  <c r="Z54" i="4"/>
  <c r="AA54" i="4"/>
  <c r="AB54" i="4"/>
  <c r="AC54" i="4"/>
  <c r="X56" i="4"/>
  <c r="X54" i="4"/>
  <c r="X55" i="4"/>
  <c r="AF53" i="4"/>
  <c r="Y35" i="4"/>
  <c r="Z35" i="4"/>
  <c r="AA35" i="4"/>
  <c r="AB35" i="4"/>
  <c r="AC35" i="4"/>
  <c r="Y34" i="4"/>
  <c r="Z34" i="4"/>
  <c r="AA34" i="4"/>
  <c r="AB34" i="4"/>
  <c r="AC34" i="4"/>
  <c r="Y33" i="4"/>
  <c r="Z33" i="4"/>
  <c r="AA33" i="4"/>
  <c r="AB33" i="4"/>
  <c r="AC33" i="4"/>
  <c r="X35" i="4"/>
  <c r="X34" i="4"/>
  <c r="X33" i="4"/>
  <c r="AF32" i="4"/>
  <c r="R102" i="4" l="1"/>
  <c r="R103" i="4"/>
  <c r="R104" i="4"/>
  <c r="R105" i="4"/>
  <c r="R106" i="4"/>
  <c r="S62" i="4" l="1"/>
  <c r="AC62" i="4"/>
  <c r="AB62" i="4"/>
  <c r="AA62" i="4"/>
  <c r="Z62" i="4"/>
  <c r="Y62" i="4"/>
  <c r="X62" i="4"/>
  <c r="AC61" i="4"/>
  <c r="AB61" i="4"/>
  <c r="AA61" i="4"/>
  <c r="Z61" i="4"/>
  <c r="Y61" i="4"/>
  <c r="X61" i="4"/>
  <c r="AC60" i="4"/>
  <c r="AB60" i="4"/>
  <c r="AA60" i="4"/>
  <c r="Z60" i="4"/>
  <c r="Y60" i="4"/>
  <c r="X60" i="4"/>
  <c r="Y41" i="4"/>
  <c r="S41" i="4"/>
  <c r="AC41" i="4"/>
  <c r="AB41" i="4"/>
  <c r="AA41" i="4"/>
  <c r="Z41" i="4"/>
  <c r="AC40" i="4"/>
  <c r="AB40" i="4"/>
  <c r="AA40" i="4"/>
  <c r="Z40" i="4"/>
  <c r="Y40" i="4"/>
  <c r="X40" i="4"/>
  <c r="AC39" i="4"/>
  <c r="AB39" i="4"/>
  <c r="AA39" i="4"/>
  <c r="Z39" i="4"/>
  <c r="Y39" i="4"/>
  <c r="AF31" i="4"/>
  <c r="AF30" i="4"/>
  <c r="AF29" i="4"/>
  <c r="AF28" i="4"/>
  <c r="AF27" i="4"/>
  <c r="R90" i="4"/>
  <c r="AF33" i="4" l="1"/>
  <c r="AF35" i="4"/>
  <c r="X39" i="4"/>
  <c r="AF34" i="4"/>
  <c r="X41" i="4"/>
  <c r="AF56" i="4"/>
  <c r="AF55" i="4"/>
  <c r="AF54" i="4"/>
  <c r="AF52" i="4"/>
  <c r="AF51" i="4"/>
  <c r="AF50" i="4"/>
  <c r="AF49" i="4"/>
  <c r="AF48" i="4"/>
  <c r="R70" i="4" l="1"/>
  <c r="R117" i="4" l="1"/>
  <c r="R118" i="4"/>
  <c r="R119" i="4"/>
  <c r="R116" i="4" l="1"/>
  <c r="R111" i="4" l="1"/>
  <c r="R112" i="4"/>
  <c r="R113" i="4"/>
  <c r="R114" i="4"/>
  <c r="R115" i="4"/>
  <c r="R95" i="4"/>
  <c r="R96" i="4"/>
  <c r="R97" i="4"/>
  <c r="R98" i="4"/>
  <c r="R99" i="4"/>
  <c r="R100" i="4"/>
  <c r="R101" i="4"/>
  <c r="R110" i="4"/>
  <c r="R109" i="4" l="1"/>
  <c r="R107" i="4"/>
  <c r="R108" i="4"/>
  <c r="R71" i="4" l="1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1" i="4"/>
  <c r="R92" i="4"/>
  <c r="R93" i="4"/>
  <c r="R94" i="4"/>
</calcChain>
</file>

<file path=xl/sharedStrings.xml><?xml version="1.0" encoding="utf-8"?>
<sst xmlns="http://schemas.openxmlformats.org/spreadsheetml/2006/main" count="73" uniqueCount="33">
  <si>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</si>
  <si>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</si>
  <si>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</si>
  <si>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</si>
  <si>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</si>
  <si>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</si>
  <si>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</si>
  <si>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</si>
  <si>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</si>
  <si>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</si>
  <si>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</si>
  <si>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</si>
  <si>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</si>
  <si>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</si>
  <si>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</si>
  <si>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</si>
  <si>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</si>
  <si>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</si>
  <si>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</si>
  <si>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</si>
  <si>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Para fresco (cultivo en invernadero)</t>
  </si>
  <si>
    <t>Alubia verde para fresco. Precios Pagados Consumidor €/kg</t>
  </si>
  <si>
    <t>Alubia verde para fresco. Precios Percibidos Agricultor. €/kg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</si>
  <si>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Judía verde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</si>
  <si>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</si>
  <si>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</si>
  <si>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2018- 2023</t>
  </si>
  <si>
    <t>Rango de precios 2018- 2023</t>
  </si>
  <si>
    <t>Promedio 2018 - 2023</t>
  </si>
  <si>
    <t>Rango de precios 2018 - 2023</t>
  </si>
  <si>
    <t>INICIO CAMPAÑA 2024</t>
  </si>
  <si>
    <t>FIN CAMPAÑA 2024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</si>
  <si>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judía verde para frescoen La Rioja en el año 2021 se ha calculado en 153,8 €/100 kg para un rendimiento medio de 22.000 kg/ha          en invernadero (Rendimiento medio en 2021 en La Rioja).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 Durante esta campaña, el precio percibido por el agricultor se ha encontrado de media un 61% por encima de los costes de producción soportados.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</si>
</sst>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6" fillId="4" borderId="0" xfId="0" applyFont="1" applyFill="1" applyAlignment="1">
      <alignment vertical="center"/>
    </xf>
    <xf numFmtId="164" fontId="16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0" xfId="1" applyFont="1" applyFill="1" applyAlignment="1">
      <alignment vertical="center"/>
    </xf>
    <xf numFmtId="0" fontId="19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right" vertical="center"/>
    </xf>
    <xf numFmtId="2" fontId="18" fillId="4" borderId="3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right" vertical="center"/>
    </xf>
    <xf numFmtId="2" fontId="18" fillId="4" borderId="1" xfId="1" applyNumberFormat="1" applyFont="1" applyFill="1" applyBorder="1" applyAlignment="1">
      <alignment horizontal="center" vertical="center" wrapText="1"/>
    </xf>
    <xf numFmtId="2" fontId="18" fillId="4" borderId="3" xfId="1" applyNumberFormat="1" applyFont="1" applyFill="1" applyBorder="1" applyAlignment="1">
      <alignment horizontal="center" vertical="center"/>
    </xf>
    <xf numFmtId="10" fontId="16" fillId="4" borderId="0" xfId="0" applyNumberFormat="1" applyFont="1" applyFill="1" applyAlignment="1">
      <alignment vertical="center"/>
    </xf>
    <xf numFmtId="2" fontId="16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vertical="center"/>
    </xf>
    <xf numFmtId="4" fontId="13" fillId="3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'Alubia verde para fresco'!$S$39</c:f>
              <c:strCache>
                <c:ptCount val="1"/>
                <c:pt idx="0">
                  <c:v>Rango de precios 2018- 2023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'Alubia verde para fresco'!$T$38:$AE$38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fresco'!$T$39:$AE$39</c:f>
              <c:numCache>
                <c:formatCode>0.00</c:formatCode>
                <c:ptCount val="12"/>
                <c:pt idx="4">
                  <c:v>2.4500000000000002</c:v>
                </c:pt>
                <c:pt idx="5">
                  <c:v>2.4500000000000002</c:v>
                </c:pt>
                <c:pt idx="6">
                  <c:v>2.5625</c:v>
                </c:pt>
                <c:pt idx="7">
                  <c:v>3.1625000000000001</c:v>
                </c:pt>
                <c:pt idx="8">
                  <c:v>2.625</c:v>
                </c:pt>
                <c:pt idx="9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'Alubia verde para fresco'!$S$40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'Alubia verde para fresco'!$T$38:$AE$38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fresco'!$T$40:$AE$40</c:f>
              <c:numCache>
                <c:formatCode>0.00</c:formatCode>
                <c:ptCount val="12"/>
                <c:pt idx="4">
                  <c:v>2.0499999999999998</c:v>
                </c:pt>
                <c:pt idx="5">
                  <c:v>1.65</c:v>
                </c:pt>
                <c:pt idx="6">
                  <c:v>1.6125</c:v>
                </c:pt>
                <c:pt idx="7">
                  <c:v>1.7899999999999998</c:v>
                </c:pt>
                <c:pt idx="8">
                  <c:v>1.8499999999999999</c:v>
                </c:pt>
                <c:pt idx="9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'Alubia verde para fresco'!$S$41</c:f>
              <c:strCache>
                <c:ptCount val="1"/>
                <c:pt idx="0">
                  <c:v>Promedio 2018- 2023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'Alubia verde para fresco'!$T$38:$AE$38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fresco'!$T$41:$AE$41</c:f>
              <c:numCache>
                <c:formatCode>0.00</c:formatCode>
                <c:ptCount val="12"/>
                <c:pt idx="4">
                  <c:v>2.25</c:v>
                </c:pt>
                <c:pt idx="5">
                  <c:v>2.1225000000000001</c:v>
                </c:pt>
                <c:pt idx="6">
                  <c:v>2.0191666666666666</c:v>
                </c:pt>
                <c:pt idx="7">
                  <c:v>2.3725000000000001</c:v>
                </c:pt>
                <c:pt idx="8">
                  <c:v>2.2933333333333334</c:v>
                </c:pt>
                <c:pt idx="9">
                  <c:v>2.0437499999999997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'Alubia verde para fresco'!$S$42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'Alubia verde para fresco'!$T$38:$AE$38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fresco'!$T$42:$AE$42</c:f>
              <c:numCache>
                <c:formatCode>0.00</c:formatCode>
                <c:ptCount val="12"/>
                <c:pt idx="4">
                  <c:v>2.4166666666666665</c:v>
                </c:pt>
                <c:pt idx="5">
                  <c:v>2.5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'Alubia verde para fresco'!$S$60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'Alubia verde para fresco'!$T$59:$AE$59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fresco'!$T$60:$AE$60</c:f>
              <c:numCache>
                <c:formatCode>0.00</c:formatCode>
                <c:ptCount val="12"/>
                <c:pt idx="4">
                  <c:v>4</c:v>
                </c:pt>
                <c:pt idx="5">
                  <c:v>4.3324999999999996</c:v>
                </c:pt>
                <c:pt idx="6">
                  <c:v>4.29</c:v>
                </c:pt>
                <c:pt idx="7">
                  <c:v>5.2250000000000005</c:v>
                </c:pt>
                <c:pt idx="8">
                  <c:v>6.7249999999999996</c:v>
                </c:pt>
                <c:pt idx="9">
                  <c:v>5.5924999999999994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'Alubia verde para fresco'!$S$61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'Alubia verde para fresco'!$T$59:$AE$59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fresco'!$T$61:$AE$61</c:f>
              <c:numCache>
                <c:formatCode>0.00</c:formatCode>
                <c:ptCount val="12"/>
                <c:pt idx="4">
                  <c:v>3.23</c:v>
                </c:pt>
                <c:pt idx="5">
                  <c:v>3.5500000000000003</c:v>
                </c:pt>
                <c:pt idx="6">
                  <c:v>3.2336666666666667</c:v>
                </c:pt>
                <c:pt idx="7">
                  <c:v>3.46</c:v>
                </c:pt>
                <c:pt idx="8">
                  <c:v>3.46</c:v>
                </c:pt>
                <c:pt idx="9">
                  <c:v>3.4599999999999995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'Alubia verde para fresco'!$S$62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'Alubia verde para fresco'!$T$59:$AE$59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fresco'!$T$62:$AE$62</c:f>
              <c:numCache>
                <c:formatCode>0.00</c:formatCode>
                <c:ptCount val="12"/>
                <c:pt idx="4">
                  <c:v>3.59</c:v>
                </c:pt>
                <c:pt idx="5">
                  <c:v>3.9506309523809526</c:v>
                </c:pt>
                <c:pt idx="6">
                  <c:v>3.8009146825396827</c:v>
                </c:pt>
                <c:pt idx="7">
                  <c:v>4.223397077922078</c:v>
                </c:pt>
                <c:pt idx="8">
                  <c:v>4.8909285714285717</c:v>
                </c:pt>
                <c:pt idx="9">
                  <c:v>4.3068256944444441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'Alubia verde para fresco'!$S$63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'Alubia verde para fresco'!$T$59:$AE$59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verde para fresco'!$T$63:$AE$63</c:f>
              <c:numCache>
                <c:formatCode>0.00</c:formatCode>
                <c:ptCount val="12"/>
                <c:pt idx="4">
                  <c:v>4.583333333333333</c:v>
                </c:pt>
                <c:pt idx="5">
                  <c:v>4.6025</c:v>
                </c:pt>
                <c:pt idx="6">
                  <c:v>4.7125000000000004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0.5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'Alubia verde para fresco'!$C$10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'Alubia verde para fresco'!$B$12:$B$64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'Alubia verde para fresco'!$C$12:$C$64</c:f>
              <c:numCache>
                <c:formatCode>#,##0.00</c:formatCode>
                <c:ptCount val="53"/>
                <c:pt idx="19">
                  <c:v>1.5383</c:v>
                </c:pt>
                <c:pt idx="20">
                  <c:v>1.5383</c:v>
                </c:pt>
                <c:pt idx="21">
                  <c:v>1.5383</c:v>
                </c:pt>
                <c:pt idx="22">
                  <c:v>1.5383</c:v>
                </c:pt>
                <c:pt idx="23">
                  <c:v>1.5383</c:v>
                </c:pt>
                <c:pt idx="24">
                  <c:v>1.5383</c:v>
                </c:pt>
                <c:pt idx="25">
                  <c:v>1.5383</c:v>
                </c:pt>
                <c:pt idx="26">
                  <c:v>1.5383</c:v>
                </c:pt>
                <c:pt idx="27">
                  <c:v>1.5383</c:v>
                </c:pt>
                <c:pt idx="28">
                  <c:v>1.5383</c:v>
                </c:pt>
                <c:pt idx="29">
                  <c:v>1.5383</c:v>
                </c:pt>
                <c:pt idx="30">
                  <c:v>1.5383</c:v>
                </c:pt>
                <c:pt idx="31">
                  <c:v>1.5383</c:v>
                </c:pt>
                <c:pt idx="32">
                  <c:v>1.5383</c:v>
                </c:pt>
                <c:pt idx="33">
                  <c:v>1.5383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'Alubia verde para fresco'!$D$10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'Alubia verde para fresco'!$B$12:$B$64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'Alubia verde para fresco'!$D$12:$D$64</c:f>
              <c:numCache>
                <c:formatCode>#,##0.00</c:formatCode>
                <c:ptCount val="53"/>
                <c:pt idx="19">
                  <c:v>2.25</c:v>
                </c:pt>
                <c:pt idx="20">
                  <c:v>2.5</c:v>
                </c:pt>
                <c:pt idx="21">
                  <c:v>2.5</c:v>
                </c:pt>
                <c:pt idx="22">
                  <c:v>2.25</c:v>
                </c:pt>
                <c:pt idx="23">
                  <c:v>2.5</c:v>
                </c:pt>
                <c:pt idx="24">
                  <c:v>2.5</c:v>
                </c:pt>
                <c:pt idx="25">
                  <c:v>2.75</c:v>
                </c:pt>
                <c:pt idx="26">
                  <c:v>2.5</c:v>
                </c:pt>
                <c:pt idx="27">
                  <c:v>2.5</c:v>
                </c:pt>
                <c:pt idx="28">
                  <c:v>3</c:v>
                </c:pt>
                <c:pt idx="2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'Alubia verde para fresco'!$F$10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'Alubia verde para fresco'!$B$12:$B$64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'Alubia verde para fresco'!$F$12:$F$64</c:f>
              <c:numCache>
                <c:formatCode>#,##0.00</c:formatCode>
                <c:ptCount val="53"/>
                <c:pt idx="19">
                  <c:v>4.66</c:v>
                </c:pt>
                <c:pt idx="20">
                  <c:v>4.66</c:v>
                </c:pt>
                <c:pt idx="21">
                  <c:v>4.43</c:v>
                </c:pt>
                <c:pt idx="22">
                  <c:v>4.43</c:v>
                </c:pt>
                <c:pt idx="23">
                  <c:v>4.59</c:v>
                </c:pt>
                <c:pt idx="24">
                  <c:v>4.53</c:v>
                </c:pt>
                <c:pt idx="25">
                  <c:v>4.8600000000000003</c:v>
                </c:pt>
                <c:pt idx="26">
                  <c:v>4.9400000000000004</c:v>
                </c:pt>
                <c:pt idx="27">
                  <c:v>4.8600000000000003</c:v>
                </c:pt>
                <c:pt idx="28">
                  <c:v>4.67</c:v>
                </c:pt>
                <c:pt idx="29">
                  <c:v>4.38</c:v>
                </c:pt>
                <c:pt idx="30">
                  <c:v>4.05</c:v>
                </c:pt>
                <c:pt idx="31">
                  <c:v>4.51</c:v>
                </c:pt>
                <c:pt idx="32">
                  <c:v>4.8499999999999996</c:v>
                </c:pt>
                <c:pt idx="33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45</xdr:row>
      <xdr:rowOff>16665</xdr:rowOff>
    </xdr:from>
    <xdr:to>
      <xdr:col>11</xdr:col>
      <xdr:colOff>855279</xdr:colOff>
      <xdr:row>63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7127221" cy="1479307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8899</xdr:rowOff>
    </xdr:from>
    <xdr:to>
      <xdr:col>13</xdr:col>
      <xdr:colOff>5013</xdr:colOff>
      <xdr:row>65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8">
          <cell r="D88">
            <v>2.25</v>
          </cell>
          <cell r="F88">
            <v>2.6</v>
          </cell>
          <cell r="G88">
            <v>4.66</v>
          </cell>
        </row>
      </sheetData>
      <sheetData sheetId="20">
        <row r="88">
          <cell r="D88">
            <v>2.5</v>
          </cell>
          <cell r="F88">
            <v>2.85</v>
          </cell>
          <cell r="G88">
            <v>4.66</v>
          </cell>
        </row>
      </sheetData>
      <sheetData sheetId="21">
        <row r="88">
          <cell r="D88">
            <v>2.5</v>
          </cell>
          <cell r="F88">
            <v>2.85</v>
          </cell>
          <cell r="G88">
            <v>4.43</v>
          </cell>
        </row>
      </sheetData>
      <sheetData sheetId="22">
        <row r="88">
          <cell r="D88">
            <v>2.25</v>
          </cell>
          <cell r="F88">
            <v>2.65</v>
          </cell>
          <cell r="G88">
            <v>4.43</v>
          </cell>
        </row>
      </sheetData>
      <sheetData sheetId="23">
        <row r="88">
          <cell r="D88">
            <v>2.5</v>
          </cell>
          <cell r="F88">
            <v>2.9</v>
          </cell>
          <cell r="G88">
            <v>4.59</v>
          </cell>
        </row>
      </sheetData>
      <sheetData sheetId="24">
        <row r="88">
          <cell r="D88">
            <v>2.5</v>
          </cell>
          <cell r="F88">
            <v>2.9</v>
          </cell>
          <cell r="G88">
            <v>4.53</v>
          </cell>
        </row>
      </sheetData>
      <sheetData sheetId="25">
        <row r="88">
          <cell r="D88">
            <v>2.75</v>
          </cell>
          <cell r="F88">
            <v>3.15</v>
          </cell>
          <cell r="G88">
            <v>4.8600000000000003</v>
          </cell>
        </row>
      </sheetData>
      <sheetData sheetId="26">
        <row r="88">
          <cell r="D88">
            <v>2.5</v>
          </cell>
          <cell r="F88">
            <v>2.9</v>
          </cell>
          <cell r="G88">
            <v>4.9400000000000004</v>
          </cell>
        </row>
      </sheetData>
      <sheetData sheetId="27">
        <row r="88">
          <cell r="D88">
            <v>2.5</v>
          </cell>
          <cell r="F88">
            <v>2.9</v>
          </cell>
          <cell r="G88">
            <v>4.8600000000000003</v>
          </cell>
        </row>
      </sheetData>
      <sheetData sheetId="28">
        <row r="88">
          <cell r="D88">
            <v>3</v>
          </cell>
          <cell r="F88">
            <v>3.4</v>
          </cell>
          <cell r="G88">
            <v>4.67</v>
          </cell>
        </row>
      </sheetData>
      <sheetData sheetId="29">
        <row r="88">
          <cell r="D88">
            <v>2</v>
          </cell>
          <cell r="F88">
            <v>2.4</v>
          </cell>
          <cell r="G88">
            <v>4.38</v>
          </cell>
        </row>
      </sheetData>
      <sheetData sheetId="30">
        <row r="88">
          <cell r="F88" t="str">
            <v>-</v>
          </cell>
          <cell r="G88">
            <v>4.05</v>
          </cell>
        </row>
      </sheetData>
      <sheetData sheetId="31">
        <row r="88">
          <cell r="F88" t="str">
            <v>-</v>
          </cell>
          <cell r="G88">
            <v>4.51</v>
          </cell>
        </row>
      </sheetData>
      <sheetData sheetId="32">
        <row r="88">
          <cell r="F88" t="str">
            <v>-</v>
          </cell>
          <cell r="G88">
            <v>4.8499999999999996</v>
          </cell>
        </row>
      </sheetData>
      <sheetData sheetId="33">
        <row r="88">
          <cell r="F88" t="str">
            <v>-</v>
          </cell>
          <cell r="G88">
            <v>4.87</v>
          </cell>
        </row>
      </sheetData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9"/>
  <sheetViews>
    <sheetView showGridLines="0" tabSelected="1" topLeftCell="A4" zoomScaleNormal="100" zoomScaleSheetLayoutView="130" workbookViewId="0">
      <selection activeCell="D51" sqref="D51"/>
    </sheetView>
  </sheetViews>
  <sheetFormatPr baseColWidth="10" defaultRowHeight="15"/>
  <cols>
    <col min="1" max="1" width="4.140625" customWidth="1"/>
    <col min="2" max="2" width="6.5703125" style="4" customWidth="1"/>
    <col min="3" max="3" width="8.28515625" style="4" customWidth="1"/>
    <col min="4" max="4" width="7" style="4" customWidth="1"/>
    <col min="5" max="5" width="8.42578125" style="4" customWidth="1"/>
    <col min="6" max="6" width="8.57031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5" customWidth="1"/>
    <col min="15" max="17" width="6.42578125" style="16" customWidth="1"/>
    <col min="18" max="18" width="11.42578125" style="17" customWidth="1"/>
    <col min="19" max="32" width="11.42578125" style="16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6.5" customHeight="1"/>
    <row r="6" spans="2:36" s="5" customFormat="1" ht="25.5" customHeight="1">
      <c r="B6" s="43" t="s">
        <v>23</v>
      </c>
      <c r="C6" s="43"/>
      <c r="D6" s="43"/>
      <c r="E6" s="43"/>
      <c r="F6" s="43"/>
      <c r="G6" s="43"/>
      <c r="H6" s="43"/>
      <c r="I6" s="43"/>
      <c r="J6" s="43"/>
      <c r="K6" s="43"/>
      <c r="L6" s="43"/>
      <c r="N6" s="18"/>
      <c r="O6" s="16"/>
      <c r="P6" s="16"/>
      <c r="Q6" s="16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/>
      <c r="AH6" s="11"/>
      <c r="AI6" s="11"/>
      <c r="AJ6" s="11"/>
    </row>
    <row r="7" spans="2:36" ht="20.100000000000001" customHeight="1">
      <c r="B7" s="12" t="s">
        <v>20</v>
      </c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2:36" ht="21.75" customHeight="1">
      <c r="B8" s="44" t="s">
        <v>32</v>
      </c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2:36" ht="32.25" customHeight="1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36" ht="41.25" customHeight="1">
      <c r="B10" s="40" t="s">
        <v>0</v>
      </c>
      <c r="C10" s="9" t="s">
        <v>15</v>
      </c>
      <c r="D10" s="9" t="s">
        <v>16</v>
      </c>
      <c r="E10" s="9" t="s">
        <v>17</v>
      </c>
      <c r="F10" s="10" t="s">
        <v>18</v>
      </c>
    </row>
    <row r="11" spans="2:36" ht="12.75" customHeight="1">
      <c r="B11" s="40"/>
      <c r="C11" s="41" t="s">
        <v>19</v>
      </c>
      <c r="D11" s="41"/>
      <c r="E11" s="41"/>
      <c r="F11" s="42"/>
    </row>
    <row r="12" spans="2:36" ht="9.9499999999999993" customHeight="1">
      <c r="B12" s="30">
        <v>1</v>
      </c>
      <c r="C12" s="31"/>
      <c r="D12" s="31"/>
      <c r="E12" s="31"/>
      <c r="F12" s="31"/>
    </row>
    <row r="13" spans="2:36" ht="9.9499999999999993" customHeight="1">
      <c r="B13" s="32">
        <v>2</v>
      </c>
      <c r="C13" s="33"/>
      <c r="D13" s="33"/>
      <c r="E13" s="33"/>
      <c r="F13" s="33"/>
    </row>
    <row r="14" spans="2:36" ht="9.9499999999999993" customHeight="1">
      <c r="B14" s="34">
        <v>3</v>
      </c>
      <c r="C14" s="31"/>
      <c r="D14" s="31"/>
      <c r="E14" s="31"/>
      <c r="F14" s="31"/>
    </row>
    <row r="15" spans="2:36" ht="9.9499999999999993" customHeight="1">
      <c r="B15" s="32">
        <v>4</v>
      </c>
      <c r="C15" s="33"/>
      <c r="D15" s="33"/>
      <c r="E15" s="33"/>
      <c r="F15" s="33"/>
    </row>
    <row r="16" spans="2:36" ht="9.9499999999999993" customHeight="1">
      <c r="B16" s="34">
        <v>5</v>
      </c>
      <c r="C16" s="31"/>
      <c r="D16" s="31"/>
      <c r="E16" s="31"/>
      <c r="F16" s="31"/>
    </row>
    <row r="17" spans="2:32" ht="9.9499999999999993" customHeight="1">
      <c r="B17" s="32">
        <v>6</v>
      </c>
      <c r="C17" s="33"/>
      <c r="D17" s="33"/>
      <c r="E17" s="33"/>
      <c r="F17" s="33"/>
    </row>
    <row r="18" spans="2:32" ht="9.9499999999999993" customHeight="1">
      <c r="B18" s="34">
        <v>7</v>
      </c>
      <c r="C18" s="31"/>
      <c r="D18" s="31"/>
      <c r="E18" s="31"/>
      <c r="F18" s="31"/>
    </row>
    <row r="19" spans="2:32" ht="9.9499999999999993" customHeight="1">
      <c r="B19" s="32">
        <v>8</v>
      </c>
      <c r="C19" s="33"/>
      <c r="D19" s="33"/>
      <c r="E19" s="33"/>
      <c r="F19" s="33"/>
    </row>
    <row r="20" spans="2:32" ht="9.9499999999999993" customHeight="1">
      <c r="B20" s="34">
        <v>9</v>
      </c>
      <c r="C20" s="31"/>
      <c r="D20" s="31"/>
      <c r="E20" s="31"/>
      <c r="F20" s="31"/>
    </row>
    <row r="21" spans="2:32" ht="9.9499999999999993" customHeight="1">
      <c r="B21" s="32">
        <v>10</v>
      </c>
      <c r="C21" s="33"/>
      <c r="D21" s="33"/>
      <c r="E21" s="33"/>
      <c r="F21" s="33"/>
    </row>
    <row r="22" spans="2:32" ht="9.9499999999999993" customHeight="1">
      <c r="B22" s="34">
        <v>11</v>
      </c>
      <c r="C22" s="31"/>
      <c r="D22" s="31"/>
      <c r="E22" s="31"/>
      <c r="F22" s="31"/>
    </row>
    <row r="23" spans="2:32" ht="9.9499999999999993" customHeight="1">
      <c r="B23" s="32">
        <v>12</v>
      </c>
      <c r="C23" s="33"/>
      <c r="D23" s="33"/>
      <c r="E23" s="33"/>
      <c r="F23" s="33"/>
    </row>
    <row r="24" spans="2:32" ht="9.9499999999999993" customHeight="1">
      <c r="B24" s="34">
        <v>13</v>
      </c>
      <c r="C24" s="31"/>
      <c r="D24" s="31"/>
      <c r="E24" s="31"/>
      <c r="F24" s="31"/>
    </row>
    <row r="25" spans="2:32" ht="9.9499999999999993" customHeight="1">
      <c r="B25" s="32">
        <v>14</v>
      </c>
      <c r="C25" s="33"/>
      <c r="D25" s="33"/>
      <c r="E25" s="33"/>
      <c r="F25" s="33"/>
      <c r="S25" s="19" t="s">
        <v>22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2" ht="9.9499999999999993" customHeight="1">
      <c r="B26" s="34">
        <v>15</v>
      </c>
      <c r="C26" s="31"/>
      <c r="D26" s="31"/>
      <c r="E26" s="31"/>
      <c r="F26" s="31"/>
      <c r="S26" s="20"/>
      <c r="T26" s="21" t="s">
        <v>2</v>
      </c>
      <c r="U26" s="21" t="s">
        <v>3</v>
      </c>
      <c r="V26" s="21" t="s">
        <v>4</v>
      </c>
      <c r="W26" s="21" t="s">
        <v>5</v>
      </c>
      <c r="X26" s="21" t="s">
        <v>6</v>
      </c>
      <c r="Y26" s="21" t="s">
        <v>7</v>
      </c>
      <c r="Z26" s="21" t="s">
        <v>8</v>
      </c>
      <c r="AA26" s="21" t="s">
        <v>9</v>
      </c>
      <c r="AB26" s="21" t="s">
        <v>10</v>
      </c>
      <c r="AC26" s="21" t="s">
        <v>11</v>
      </c>
      <c r="AD26" s="21" t="s">
        <v>12</v>
      </c>
      <c r="AE26" s="21" t="s">
        <v>13</v>
      </c>
      <c r="AF26" s="21" t="s">
        <v>14</v>
      </c>
    </row>
    <row r="27" spans="2:32" ht="9.9499999999999993" customHeight="1">
      <c r="B27" s="32">
        <v>16</v>
      </c>
      <c r="C27" s="33"/>
      <c r="D27" s="33"/>
      <c r="E27" s="33"/>
      <c r="F27" s="33"/>
      <c r="S27" s="22">
        <v>2018</v>
      </c>
      <c r="T27" s="23"/>
      <c r="U27" s="23"/>
      <c r="V27" s="23"/>
      <c r="W27" s="23"/>
      <c r="X27" s="23"/>
      <c r="Y27" s="23">
        <v>1.65</v>
      </c>
      <c r="Z27" s="23">
        <v>1.6125</v>
      </c>
      <c r="AA27" s="23">
        <v>1.7899999999999998</v>
      </c>
      <c r="AB27" s="23">
        <v>1.8499999999999999</v>
      </c>
      <c r="AC27" s="23">
        <v>2</v>
      </c>
      <c r="AD27" s="23"/>
      <c r="AE27" s="23"/>
      <c r="AF27" s="24">
        <f t="shared" ref="AF27:AF35" si="0">AVERAGE(T27:AE27)</f>
        <v>1.7805</v>
      </c>
    </row>
    <row r="28" spans="2:32" ht="9.9499999999999993" customHeight="1">
      <c r="B28" s="34">
        <v>17</v>
      </c>
      <c r="C28" s="31"/>
      <c r="D28" s="31"/>
      <c r="E28" s="31"/>
      <c r="F28" s="31"/>
      <c r="S28" s="22">
        <v>2019</v>
      </c>
      <c r="T28" s="23"/>
      <c r="U28" s="23"/>
      <c r="V28" s="23"/>
      <c r="W28" s="23"/>
      <c r="X28" s="23">
        <v>2.0499999999999998</v>
      </c>
      <c r="Y28" s="23">
        <v>2.0625</v>
      </c>
      <c r="Z28" s="23">
        <v>1.625</v>
      </c>
      <c r="AA28" s="23">
        <v>1.92</v>
      </c>
      <c r="AB28" s="23">
        <v>2.1875</v>
      </c>
      <c r="AC28" s="23">
        <v>1.75</v>
      </c>
      <c r="AD28" s="23"/>
      <c r="AE28" s="23"/>
      <c r="AF28" s="24">
        <f t="shared" si="0"/>
        <v>1.9324999999999999</v>
      </c>
    </row>
    <row r="29" spans="2:32" ht="9.9499999999999993" customHeight="1">
      <c r="B29" s="32">
        <v>18</v>
      </c>
      <c r="C29" s="37"/>
      <c r="D29" s="37"/>
      <c r="E29" s="38" t="s">
        <v>30</v>
      </c>
      <c r="F29" s="37"/>
      <c r="G29" s="1"/>
      <c r="S29" s="22">
        <v>2020</v>
      </c>
      <c r="T29" s="23"/>
      <c r="U29" s="23"/>
      <c r="V29" s="23"/>
      <c r="W29" s="23"/>
      <c r="X29" s="23">
        <v>2.1</v>
      </c>
      <c r="Y29" s="23">
        <v>2.1875</v>
      </c>
      <c r="Z29" s="23">
        <v>2.12</v>
      </c>
      <c r="AA29" s="23">
        <v>2.375</v>
      </c>
      <c r="AB29" s="23">
        <v>2.5625</v>
      </c>
      <c r="AC29" s="23">
        <v>2.4500000000000002</v>
      </c>
      <c r="AD29" s="23"/>
      <c r="AE29" s="23"/>
      <c r="AF29" s="24">
        <f t="shared" si="0"/>
        <v>2.2991666666666664</v>
      </c>
    </row>
    <row r="30" spans="2:32" ht="9.9499999999999993" customHeight="1">
      <c r="B30" s="34">
        <v>19</v>
      </c>
      <c r="C30" s="31"/>
      <c r="D30" s="31"/>
      <c r="E30" s="31"/>
      <c r="F30" s="31"/>
      <c r="S30" s="22">
        <v>2021</v>
      </c>
      <c r="T30" s="23"/>
      <c r="U30" s="23"/>
      <c r="V30" s="23"/>
      <c r="W30" s="23"/>
      <c r="X30" s="23">
        <v>2.2999999999999998</v>
      </c>
      <c r="Y30" s="23">
        <v>2.0249999999999999</v>
      </c>
      <c r="Z30" s="23">
        <v>1.92</v>
      </c>
      <c r="AA30" s="23">
        <v>2.2375000000000003</v>
      </c>
      <c r="AB30" s="23">
        <v>1.9100000000000001</v>
      </c>
      <c r="AC30" s="23">
        <v>1.5</v>
      </c>
      <c r="AD30" s="23"/>
      <c r="AE30" s="23"/>
      <c r="AF30" s="24">
        <f t="shared" si="0"/>
        <v>1.9820833333333334</v>
      </c>
    </row>
    <row r="31" spans="2:32" ht="9.9499999999999993" customHeight="1">
      <c r="B31" s="32">
        <v>20</v>
      </c>
      <c r="C31" s="33">
        <v>1.5383</v>
      </c>
      <c r="D31" s="33">
        <f>'[1]20'!$D$88</f>
        <v>2.25</v>
      </c>
      <c r="E31" s="33">
        <f>'[1]20'!$F$88</f>
        <v>2.6</v>
      </c>
      <c r="F31" s="33">
        <f>'[1]20'!$G$88</f>
        <v>4.66</v>
      </c>
      <c r="S31" s="22">
        <v>2022</v>
      </c>
      <c r="T31" s="23"/>
      <c r="U31" s="23"/>
      <c r="V31" s="23"/>
      <c r="W31" s="23"/>
      <c r="X31" s="23">
        <v>2.35</v>
      </c>
      <c r="Y31" s="23">
        <v>2.3600000000000003</v>
      </c>
      <c r="Z31" s="23">
        <v>2.2749999999999999</v>
      </c>
      <c r="AA31" s="23">
        <v>3.1625000000000001</v>
      </c>
      <c r="AB31" s="23">
        <v>2.625</v>
      </c>
      <c r="AC31" s="23">
        <v>2.5</v>
      </c>
      <c r="AD31" s="23"/>
      <c r="AE31" s="23"/>
      <c r="AF31" s="24">
        <f t="shared" si="0"/>
        <v>2.5454166666666667</v>
      </c>
    </row>
    <row r="32" spans="2:32" ht="9.9499999999999993" customHeight="1">
      <c r="B32" s="34">
        <v>21</v>
      </c>
      <c r="C32" s="31">
        <v>1.5383</v>
      </c>
      <c r="D32" s="31">
        <f>'[1]21'!$D$88</f>
        <v>2.5</v>
      </c>
      <c r="E32" s="31">
        <f>'[1]21'!$F$88</f>
        <v>2.85</v>
      </c>
      <c r="F32" s="31">
        <f>'[1]21'!$G$88</f>
        <v>4.66</v>
      </c>
      <c r="S32" s="22">
        <v>2023</v>
      </c>
      <c r="T32" s="23"/>
      <c r="U32" s="23"/>
      <c r="V32" s="23"/>
      <c r="W32" s="23"/>
      <c r="X32" s="23">
        <v>2.4500000000000002</v>
      </c>
      <c r="Y32" s="23">
        <v>2.4500000000000002</v>
      </c>
      <c r="Z32" s="23">
        <v>2.5625</v>
      </c>
      <c r="AA32" s="23">
        <v>2.75</v>
      </c>
      <c r="AB32" s="23">
        <v>2.625</v>
      </c>
      <c r="AC32" s="23">
        <v>2.0625</v>
      </c>
      <c r="AD32" s="23"/>
      <c r="AE32" s="23"/>
      <c r="AF32" s="24">
        <f t="shared" si="0"/>
        <v>2.4833333333333334</v>
      </c>
    </row>
    <row r="33" spans="2:32" ht="9.9499999999999993" customHeight="1">
      <c r="B33" s="32">
        <v>22</v>
      </c>
      <c r="C33" s="33">
        <v>1.5383</v>
      </c>
      <c r="D33" s="33">
        <f>'[1]22'!$D$88</f>
        <v>2.5</v>
      </c>
      <c r="E33" s="33">
        <f>'[1]22'!$F$88</f>
        <v>2.85</v>
      </c>
      <c r="F33" s="33">
        <f>'[1]22'!$G$88</f>
        <v>4.43</v>
      </c>
      <c r="S33" s="22" t="s">
        <v>24</v>
      </c>
      <c r="T33" s="23"/>
      <c r="U33" s="23"/>
      <c r="V33" s="23"/>
      <c r="W33" s="23"/>
      <c r="X33" s="23">
        <f>MAX(X27:X32)</f>
        <v>2.4500000000000002</v>
      </c>
      <c r="Y33" s="23">
        <f t="shared" ref="Y33:AC33" si="1">MAX(Y27:Y32)</f>
        <v>2.4500000000000002</v>
      </c>
      <c r="Z33" s="23">
        <f t="shared" si="1"/>
        <v>2.5625</v>
      </c>
      <c r="AA33" s="23">
        <f t="shared" si="1"/>
        <v>3.1625000000000001</v>
      </c>
      <c r="AB33" s="23">
        <f t="shared" si="1"/>
        <v>2.625</v>
      </c>
      <c r="AC33" s="23">
        <f t="shared" si="1"/>
        <v>2.5</v>
      </c>
      <c r="AD33" s="23"/>
      <c r="AE33" s="23"/>
      <c r="AF33" s="24">
        <f t="shared" si="0"/>
        <v>2.625</v>
      </c>
    </row>
    <row r="34" spans="2:32" ht="9.9499999999999993" customHeight="1">
      <c r="B34" s="34">
        <v>23</v>
      </c>
      <c r="C34" s="31">
        <v>1.5383</v>
      </c>
      <c r="D34" s="31">
        <f>'[1]23'!$D$88</f>
        <v>2.25</v>
      </c>
      <c r="E34" s="31">
        <f>'[1]23'!$F$88</f>
        <v>2.65</v>
      </c>
      <c r="F34" s="31">
        <f>'[1]23'!$G$88</f>
        <v>4.43</v>
      </c>
      <c r="S34" s="22" t="s">
        <v>25</v>
      </c>
      <c r="T34" s="23"/>
      <c r="U34" s="23"/>
      <c r="V34" s="23"/>
      <c r="W34" s="23"/>
      <c r="X34" s="23">
        <f>MIN(X27:X32)</f>
        <v>2.0499999999999998</v>
      </c>
      <c r="Y34" s="23">
        <f t="shared" ref="Y34:AC34" si="2">MIN(Y27:Y32)</f>
        <v>1.65</v>
      </c>
      <c r="Z34" s="23">
        <f t="shared" si="2"/>
        <v>1.6125</v>
      </c>
      <c r="AA34" s="23">
        <f t="shared" si="2"/>
        <v>1.7899999999999998</v>
      </c>
      <c r="AB34" s="23">
        <f t="shared" si="2"/>
        <v>1.8499999999999999</v>
      </c>
      <c r="AC34" s="23">
        <f t="shared" si="2"/>
        <v>1.5</v>
      </c>
      <c r="AD34" s="23"/>
      <c r="AE34" s="23"/>
      <c r="AF34" s="24">
        <f t="shared" si="0"/>
        <v>1.7420833333333334</v>
      </c>
    </row>
    <row r="35" spans="2:32" ht="9.9499999999999993" customHeight="1">
      <c r="B35" s="32">
        <v>24</v>
      </c>
      <c r="C35" s="33">
        <v>1.5383</v>
      </c>
      <c r="D35" s="33">
        <f>'[1]24'!$D$88</f>
        <v>2.5</v>
      </c>
      <c r="E35" s="33">
        <f>'[1]24'!$F$88</f>
        <v>2.9</v>
      </c>
      <c r="F35" s="33">
        <f>'[1]24'!$G$88</f>
        <v>4.59</v>
      </c>
      <c r="S35" s="22" t="s">
        <v>26</v>
      </c>
      <c r="T35" s="23"/>
      <c r="U35" s="23"/>
      <c r="V35" s="23"/>
      <c r="W35" s="23"/>
      <c r="X35" s="23">
        <f>AVERAGE(X27:X32)</f>
        <v>2.25</v>
      </c>
      <c r="Y35" s="23">
        <f t="shared" ref="Y35:AC35" si="3">AVERAGE(Y27:Y32)</f>
        <v>2.1225000000000001</v>
      </c>
      <c r="Z35" s="23">
        <f t="shared" si="3"/>
        <v>2.0191666666666666</v>
      </c>
      <c r="AA35" s="23">
        <f t="shared" si="3"/>
        <v>2.3725000000000001</v>
      </c>
      <c r="AB35" s="23">
        <f t="shared" si="3"/>
        <v>2.2933333333333334</v>
      </c>
      <c r="AC35" s="23">
        <f t="shared" si="3"/>
        <v>2.0437499999999997</v>
      </c>
      <c r="AD35" s="23"/>
      <c r="AE35" s="23"/>
      <c r="AF35" s="24">
        <f t="shared" si="0"/>
        <v>2.1835416666666667</v>
      </c>
    </row>
    <row r="36" spans="2:32" ht="9.9499999999999993" customHeight="1">
      <c r="B36" s="34">
        <v>25</v>
      </c>
      <c r="C36" s="31">
        <v>1.5383</v>
      </c>
      <c r="D36" s="31">
        <f>'[1]25'!$D$88</f>
        <v>2.5</v>
      </c>
      <c r="E36" s="31">
        <f>'[1]25'!$F$88</f>
        <v>2.9</v>
      </c>
      <c r="F36" s="31">
        <f>'[1]25'!$G$88</f>
        <v>4.53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9.9499999999999993" customHeight="1">
      <c r="B37" s="32">
        <v>26</v>
      </c>
      <c r="C37" s="33">
        <v>1.5383</v>
      </c>
      <c r="D37" s="33">
        <f>'[1]26'!$D$88</f>
        <v>2.75</v>
      </c>
      <c r="E37" s="33">
        <f>'[1]26'!$F$88</f>
        <v>3.15</v>
      </c>
      <c r="F37" s="33">
        <f>'[1]26'!$G$88</f>
        <v>4.8600000000000003</v>
      </c>
      <c r="S37" s="19" t="s">
        <v>1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9.9499999999999993" customHeight="1">
      <c r="B38" s="30">
        <v>27</v>
      </c>
      <c r="C38" s="31">
        <v>1.5383</v>
      </c>
      <c r="D38" s="31">
        <f>'[1]27'!$D$88</f>
        <v>2.5</v>
      </c>
      <c r="E38" s="31">
        <f>'[1]27'!$F$88</f>
        <v>2.9</v>
      </c>
      <c r="F38" s="31">
        <f>'[1]27'!$G$88</f>
        <v>4.9400000000000004</v>
      </c>
      <c r="S38" s="20"/>
      <c r="T38" s="21" t="s">
        <v>2</v>
      </c>
      <c r="U38" s="21" t="s">
        <v>3</v>
      </c>
      <c r="V38" s="21" t="s">
        <v>4</v>
      </c>
      <c r="W38" s="21" t="s">
        <v>5</v>
      </c>
      <c r="X38" s="21" t="s">
        <v>6</v>
      </c>
      <c r="Y38" s="21" t="s">
        <v>7</v>
      </c>
      <c r="Z38" s="21" t="s">
        <v>8</v>
      </c>
      <c r="AA38" s="21" t="s">
        <v>9</v>
      </c>
      <c r="AB38" s="21" t="s">
        <v>10</v>
      </c>
      <c r="AC38" s="21" t="s">
        <v>11</v>
      </c>
      <c r="AD38" s="21" t="s">
        <v>12</v>
      </c>
      <c r="AE38" s="21" t="s">
        <v>13</v>
      </c>
      <c r="AF38" s="20"/>
    </row>
    <row r="39" spans="2:32" ht="9.9499999999999993" customHeight="1">
      <c r="B39" s="32">
        <v>28</v>
      </c>
      <c r="C39" s="33">
        <v>1.5383</v>
      </c>
      <c r="D39" s="33">
        <f>'[1]28'!$D$88</f>
        <v>2.5</v>
      </c>
      <c r="E39" s="33">
        <f>'[1]28'!$F$88</f>
        <v>2.9</v>
      </c>
      <c r="F39" s="33">
        <f>'[1]28'!$G$88</f>
        <v>4.8600000000000003</v>
      </c>
      <c r="S39" s="22" t="s">
        <v>27</v>
      </c>
      <c r="T39" s="23"/>
      <c r="U39" s="23"/>
      <c r="V39" s="23"/>
      <c r="W39" s="23"/>
      <c r="X39" s="23">
        <f>X33</f>
        <v>2.4500000000000002</v>
      </c>
      <c r="Y39" s="23">
        <f t="shared" ref="Y39:AC41" si="4">Y33</f>
        <v>2.4500000000000002</v>
      </c>
      <c r="Z39" s="23">
        <f t="shared" si="4"/>
        <v>2.5625</v>
      </c>
      <c r="AA39" s="23">
        <f t="shared" si="4"/>
        <v>3.1625000000000001</v>
      </c>
      <c r="AB39" s="23">
        <f t="shared" si="4"/>
        <v>2.625</v>
      </c>
      <c r="AC39" s="23">
        <f t="shared" si="4"/>
        <v>2.5</v>
      </c>
      <c r="AD39" s="23"/>
      <c r="AE39" s="23"/>
      <c r="AF39" s="20"/>
    </row>
    <row r="40" spans="2:32" ht="9.9499999999999993" customHeight="1">
      <c r="B40" s="34">
        <v>29</v>
      </c>
      <c r="C40" s="31">
        <v>1.5383</v>
      </c>
      <c r="D40" s="31">
        <f>'[1]29'!$D$88</f>
        <v>3</v>
      </c>
      <c r="E40" s="31">
        <f>'[1]29'!$F$88</f>
        <v>3.4</v>
      </c>
      <c r="F40" s="31">
        <f>'[1]29'!$G$88</f>
        <v>4.67</v>
      </c>
      <c r="S40" s="22"/>
      <c r="T40" s="23"/>
      <c r="U40" s="23"/>
      <c r="V40" s="23"/>
      <c r="W40" s="23"/>
      <c r="X40" s="23">
        <f>X34</f>
        <v>2.0499999999999998</v>
      </c>
      <c r="Y40" s="23">
        <f t="shared" si="4"/>
        <v>1.65</v>
      </c>
      <c r="Z40" s="23">
        <f t="shared" si="4"/>
        <v>1.6125</v>
      </c>
      <c r="AA40" s="23">
        <f t="shared" si="4"/>
        <v>1.7899999999999998</v>
      </c>
      <c r="AB40" s="23">
        <f t="shared" si="4"/>
        <v>1.8499999999999999</v>
      </c>
      <c r="AC40" s="23">
        <f t="shared" si="4"/>
        <v>1.5</v>
      </c>
      <c r="AD40" s="23"/>
      <c r="AE40" s="23"/>
      <c r="AF40" s="20"/>
    </row>
    <row r="41" spans="2:32" ht="9.9499999999999993" customHeight="1">
      <c r="B41" s="32">
        <v>30</v>
      </c>
      <c r="C41" s="33">
        <v>1.5383</v>
      </c>
      <c r="D41" s="33">
        <f>'[1]30'!$D$88</f>
        <v>2</v>
      </c>
      <c r="E41" s="33">
        <f>'[1]30'!$F$88</f>
        <v>2.4</v>
      </c>
      <c r="F41" s="33">
        <f>'[1]30'!$G$88</f>
        <v>4.38</v>
      </c>
      <c r="S41" s="25" t="str">
        <f>S35</f>
        <v>Promedio 2018- 2023</v>
      </c>
      <c r="T41" s="26"/>
      <c r="U41" s="26"/>
      <c r="V41" s="26"/>
      <c r="W41" s="26"/>
      <c r="X41" s="26">
        <f>X35</f>
        <v>2.25</v>
      </c>
      <c r="Y41" s="26">
        <f t="shared" si="4"/>
        <v>2.1225000000000001</v>
      </c>
      <c r="Z41" s="26">
        <f t="shared" si="4"/>
        <v>2.0191666666666666</v>
      </c>
      <c r="AA41" s="26">
        <f t="shared" si="4"/>
        <v>2.3725000000000001</v>
      </c>
      <c r="AB41" s="26">
        <f t="shared" si="4"/>
        <v>2.2933333333333334</v>
      </c>
      <c r="AC41" s="26">
        <f t="shared" si="4"/>
        <v>2.0437499999999997</v>
      </c>
      <c r="AD41" s="26"/>
      <c r="AE41" s="26"/>
      <c r="AF41" s="20"/>
    </row>
    <row r="42" spans="2:32" ht="9.9499999999999993" customHeight="1">
      <c r="B42" s="34">
        <v>31</v>
      </c>
      <c r="C42" s="31">
        <v>1.5383</v>
      </c>
      <c r="D42" s="31"/>
      <c r="E42" s="31" t="str">
        <f>'[1]31'!$F$88</f>
        <v>-</v>
      </c>
      <c r="F42" s="31">
        <f>'[1]31'!$G$88</f>
        <v>4.05</v>
      </c>
      <c r="S42" s="22">
        <v>2024</v>
      </c>
      <c r="T42" s="27"/>
      <c r="U42" s="27"/>
      <c r="V42" s="27"/>
      <c r="W42" s="27"/>
      <c r="X42" s="27">
        <f>AVERAGE(D29:D33)</f>
        <v>2.4166666666666665</v>
      </c>
      <c r="Y42" s="27">
        <f>AVERAGE(D34:D37)</f>
        <v>2.5</v>
      </c>
      <c r="Z42" s="27">
        <f>AVERAGE(D38:D41)</f>
        <v>2.5</v>
      </c>
      <c r="AA42" s="27"/>
      <c r="AB42" s="27"/>
      <c r="AC42" s="27"/>
      <c r="AD42" s="27"/>
      <c r="AE42" s="27"/>
      <c r="AF42" s="20"/>
    </row>
    <row r="43" spans="2:32" ht="9.9499999999999993" customHeight="1">
      <c r="B43" s="32">
        <v>32</v>
      </c>
      <c r="C43" s="33">
        <v>1.5383</v>
      </c>
      <c r="D43" s="33"/>
      <c r="E43" s="33" t="str">
        <f>'[1]32'!$F$88</f>
        <v>-</v>
      </c>
      <c r="F43" s="33">
        <f>'[1]32'!$G$88</f>
        <v>4.51</v>
      </c>
    </row>
    <row r="44" spans="2:32" ht="9.9499999999999993" customHeight="1">
      <c r="B44" s="34">
        <v>33</v>
      </c>
      <c r="C44" s="31">
        <v>1.5383</v>
      </c>
      <c r="D44" s="31"/>
      <c r="E44" s="31" t="str">
        <f>'[1]33'!$F$88</f>
        <v>-</v>
      </c>
      <c r="F44" s="31">
        <f>'[1]33'!$G$88</f>
        <v>4.8499999999999996</v>
      </c>
    </row>
    <row r="45" spans="2:32" ht="9.9499999999999993" customHeight="1">
      <c r="B45" s="32">
        <v>34</v>
      </c>
      <c r="C45" s="33">
        <v>1.5383</v>
      </c>
      <c r="D45" s="33"/>
      <c r="E45" s="33" t="str">
        <f>'[1]34'!$F$88</f>
        <v>-</v>
      </c>
      <c r="F45" s="33">
        <f>'[1]34'!$G$88</f>
        <v>4.87</v>
      </c>
    </row>
    <row r="46" spans="2:32" ht="9.9499999999999993" customHeight="1">
      <c r="B46" s="34">
        <v>35</v>
      </c>
      <c r="C46" s="31"/>
      <c r="D46" s="31"/>
      <c r="E46" s="35"/>
      <c r="F46" s="31"/>
      <c r="S46" s="19" t="s">
        <v>21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9.9499999999999993" customHeight="1">
      <c r="B47" s="32">
        <v>36</v>
      </c>
      <c r="C47" s="33"/>
      <c r="D47" s="36"/>
      <c r="E47" s="38" t="s">
        <v>31</v>
      </c>
      <c r="F47" s="33"/>
      <c r="S47" s="20"/>
      <c r="T47" s="21" t="s">
        <v>2</v>
      </c>
      <c r="U47" s="21" t="s">
        <v>3</v>
      </c>
      <c r="V47" s="21" t="s">
        <v>4</v>
      </c>
      <c r="W47" s="21" t="s">
        <v>5</v>
      </c>
      <c r="X47" s="21" t="s">
        <v>6</v>
      </c>
      <c r="Y47" s="21" t="s">
        <v>7</v>
      </c>
      <c r="Z47" s="21" t="s">
        <v>8</v>
      </c>
      <c r="AA47" s="21" t="s">
        <v>9</v>
      </c>
      <c r="AB47" s="21" t="s">
        <v>10</v>
      </c>
      <c r="AC47" s="21" t="s">
        <v>11</v>
      </c>
      <c r="AD47" s="21" t="s">
        <v>12</v>
      </c>
      <c r="AE47" s="21" t="s">
        <v>13</v>
      </c>
      <c r="AF47" s="21" t="s">
        <v>14</v>
      </c>
    </row>
    <row r="48" spans="2:32" ht="9.9499999999999993" customHeight="1">
      <c r="B48" s="34">
        <v>37</v>
      </c>
      <c r="C48" s="31"/>
      <c r="D48" s="31"/>
      <c r="E48" s="31"/>
      <c r="F48" s="31"/>
      <c r="S48" s="22">
        <v>2018</v>
      </c>
      <c r="T48" s="23"/>
      <c r="U48" s="23"/>
      <c r="V48" s="23"/>
      <c r="W48" s="23"/>
      <c r="X48" s="23"/>
      <c r="Y48" s="23">
        <v>3.5500000000000003</v>
      </c>
      <c r="Z48" s="23">
        <v>3.2336666666666667</v>
      </c>
      <c r="AA48" s="23">
        <v>3.575941991341991</v>
      </c>
      <c r="AB48" s="23">
        <v>4.3963839285714288</v>
      </c>
      <c r="AC48" s="23">
        <v>3.9538541666666669</v>
      </c>
      <c r="AD48" s="23"/>
      <c r="AE48" s="23"/>
      <c r="AF48" s="24">
        <f t="shared" ref="AF48" si="5">AVERAGE(T48:AE48)</f>
        <v>3.7419693506493501</v>
      </c>
    </row>
    <row r="49" spans="2:32" ht="9.9499999999999993" customHeight="1">
      <c r="B49" s="32">
        <v>38</v>
      </c>
      <c r="C49" s="33"/>
      <c r="D49" s="33"/>
      <c r="E49" s="33"/>
      <c r="F49" s="33"/>
      <c r="S49" s="22">
        <v>2019</v>
      </c>
      <c r="T49" s="23"/>
      <c r="U49" s="23"/>
      <c r="V49" s="23"/>
      <c r="W49" s="23"/>
      <c r="X49" s="23">
        <v>3.4</v>
      </c>
      <c r="Y49" s="23">
        <v>3.9937857142857145</v>
      </c>
      <c r="Z49" s="23">
        <v>3.6748214285714287</v>
      </c>
      <c r="AA49" s="23">
        <v>4.0379404761904762</v>
      </c>
      <c r="AB49" s="23">
        <v>4.3191875</v>
      </c>
      <c r="AC49" s="23">
        <v>3.8305999999999996</v>
      </c>
      <c r="AD49" s="23"/>
      <c r="AE49" s="23"/>
      <c r="AF49" s="24">
        <f>AVERAGE(T49:AE49)</f>
        <v>3.8760558531746034</v>
      </c>
    </row>
    <row r="50" spans="2:32" ht="9.9499999999999993" customHeight="1">
      <c r="B50" s="34">
        <v>39</v>
      </c>
      <c r="C50" s="31"/>
      <c r="D50" s="31"/>
      <c r="E50" s="31"/>
      <c r="F50" s="31"/>
      <c r="S50" s="22">
        <v>2020</v>
      </c>
      <c r="T50" s="23"/>
      <c r="U50" s="23"/>
      <c r="V50" s="23"/>
      <c r="W50" s="23"/>
      <c r="X50" s="23">
        <v>3.73</v>
      </c>
      <c r="Y50" s="23">
        <v>3.9099999999999997</v>
      </c>
      <c r="Z50" s="23">
        <v>3.8959999999999999</v>
      </c>
      <c r="AA50" s="23">
        <v>4.0674999999999999</v>
      </c>
      <c r="AB50" s="23">
        <v>4.5575000000000001</v>
      </c>
      <c r="AC50" s="23">
        <v>4.2739999999999991</v>
      </c>
      <c r="AD50" s="23"/>
      <c r="AE50" s="23"/>
      <c r="AF50" s="24">
        <f t="shared" ref="AF50:AF56" si="6">AVERAGE(T50:AE50)</f>
        <v>4.0725000000000007</v>
      </c>
    </row>
    <row r="51" spans="2:32" ht="9.9499999999999993" customHeight="1">
      <c r="B51" s="32">
        <v>40</v>
      </c>
      <c r="C51" s="33"/>
      <c r="D51" s="33"/>
      <c r="E51" s="33"/>
      <c r="F51" s="33"/>
      <c r="S51" s="22">
        <v>2021</v>
      </c>
      <c r="T51" s="23"/>
      <c r="U51" s="23"/>
      <c r="V51" s="23"/>
      <c r="W51" s="23"/>
      <c r="X51" s="23">
        <v>3.23</v>
      </c>
      <c r="Y51" s="23">
        <v>3.7275</v>
      </c>
      <c r="Z51" s="23">
        <v>3.5060000000000002</v>
      </c>
      <c r="AA51" s="23">
        <v>3.46</v>
      </c>
      <c r="AB51" s="23">
        <v>3.46</v>
      </c>
      <c r="AC51" s="23">
        <v>3.4599999999999995</v>
      </c>
      <c r="AD51" s="23"/>
      <c r="AE51" s="23"/>
      <c r="AF51" s="24">
        <f t="shared" si="6"/>
        <v>3.4739166666666672</v>
      </c>
    </row>
    <row r="52" spans="2:32" ht="9.9499999999999993" customHeight="1">
      <c r="B52" s="34">
        <v>41</v>
      </c>
      <c r="C52" s="31"/>
      <c r="D52" s="31"/>
      <c r="E52" s="31"/>
      <c r="F52" s="31"/>
      <c r="S52" s="22">
        <v>2022</v>
      </c>
      <c r="T52" s="23"/>
      <c r="U52" s="23"/>
      <c r="V52" s="23"/>
      <c r="W52" s="23"/>
      <c r="X52" s="23"/>
      <c r="Y52" s="23">
        <v>4.3324999999999996</v>
      </c>
      <c r="Z52" s="23">
        <v>4.2050000000000001</v>
      </c>
      <c r="AA52" s="23">
        <v>5.2250000000000005</v>
      </c>
      <c r="AB52" s="23">
        <v>5.8875000000000002</v>
      </c>
      <c r="AC52" s="23">
        <v>4.7299999999999995</v>
      </c>
      <c r="AD52" s="23"/>
      <c r="AE52" s="23"/>
      <c r="AF52" s="24">
        <f t="shared" si="6"/>
        <v>4.8759999999999994</v>
      </c>
    </row>
    <row r="53" spans="2:32" ht="9.9499999999999993" customHeight="1">
      <c r="B53" s="32">
        <v>42</v>
      </c>
      <c r="C53" s="33"/>
      <c r="D53" s="33"/>
      <c r="E53" s="33"/>
      <c r="F53" s="33"/>
      <c r="S53" s="22">
        <v>2023</v>
      </c>
      <c r="T53" s="23"/>
      <c r="U53" s="23"/>
      <c r="V53" s="23"/>
      <c r="W53" s="23"/>
      <c r="X53" s="23">
        <v>4</v>
      </c>
      <c r="Y53" s="23">
        <v>4.1900000000000004</v>
      </c>
      <c r="Z53" s="23">
        <v>4.29</v>
      </c>
      <c r="AA53" s="23">
        <v>4.9739999999999993</v>
      </c>
      <c r="AB53" s="23">
        <v>6.7249999999999996</v>
      </c>
      <c r="AC53" s="23">
        <v>5.5924999999999994</v>
      </c>
      <c r="AD53" s="23"/>
      <c r="AE53" s="23"/>
      <c r="AF53" s="24">
        <f t="shared" si="6"/>
        <v>4.9619166666666672</v>
      </c>
    </row>
    <row r="54" spans="2:32" ht="9.9499999999999993" customHeight="1">
      <c r="B54" s="34">
        <v>43</v>
      </c>
      <c r="C54" s="31"/>
      <c r="D54" s="31"/>
      <c r="E54" s="31"/>
      <c r="F54" s="31"/>
      <c r="S54" s="22" t="s">
        <v>24</v>
      </c>
      <c r="T54" s="23"/>
      <c r="U54" s="23"/>
      <c r="V54" s="23"/>
      <c r="W54" s="23"/>
      <c r="X54" s="23">
        <f>MAX(X48:X53)</f>
        <v>4</v>
      </c>
      <c r="Y54" s="23">
        <f t="shared" ref="Y54:AC54" si="7">MAX(Y48:Y53)</f>
        <v>4.3324999999999996</v>
      </c>
      <c r="Z54" s="23">
        <f t="shared" si="7"/>
        <v>4.29</v>
      </c>
      <c r="AA54" s="23">
        <f t="shared" si="7"/>
        <v>5.2250000000000005</v>
      </c>
      <c r="AB54" s="23">
        <f t="shared" si="7"/>
        <v>6.7249999999999996</v>
      </c>
      <c r="AC54" s="23">
        <f t="shared" si="7"/>
        <v>5.5924999999999994</v>
      </c>
      <c r="AD54" s="23"/>
      <c r="AE54" s="23"/>
      <c r="AF54" s="24">
        <f t="shared" si="6"/>
        <v>5.0274999999999999</v>
      </c>
    </row>
    <row r="55" spans="2:32" ht="9.9499999999999993" customHeight="1">
      <c r="B55" s="32">
        <v>44</v>
      </c>
      <c r="C55" s="33"/>
      <c r="D55" s="33"/>
      <c r="E55" s="33"/>
      <c r="F55" s="33"/>
      <c r="S55" s="22" t="s">
        <v>25</v>
      </c>
      <c r="T55" s="23"/>
      <c r="U55" s="23"/>
      <c r="V55" s="23"/>
      <c r="W55" s="23"/>
      <c r="X55" s="23">
        <f>MIN(X48:X53)</f>
        <v>3.23</v>
      </c>
      <c r="Y55" s="23">
        <f t="shared" ref="Y55:AC55" si="8">MIN(Y48:Y53)</f>
        <v>3.5500000000000003</v>
      </c>
      <c r="Z55" s="23">
        <f t="shared" si="8"/>
        <v>3.2336666666666667</v>
      </c>
      <c r="AA55" s="23">
        <f t="shared" si="8"/>
        <v>3.46</v>
      </c>
      <c r="AB55" s="23">
        <f t="shared" si="8"/>
        <v>3.46</v>
      </c>
      <c r="AC55" s="23">
        <f t="shared" si="8"/>
        <v>3.4599999999999995</v>
      </c>
      <c r="AD55" s="23"/>
      <c r="AE55" s="23"/>
      <c r="AF55" s="24">
        <f t="shared" si="6"/>
        <v>3.3989444444444445</v>
      </c>
    </row>
    <row r="56" spans="2:32" ht="9.9499999999999993" customHeight="1">
      <c r="B56" s="34">
        <v>45</v>
      </c>
      <c r="C56" s="39"/>
      <c r="D56" s="39"/>
      <c r="E56" s="39"/>
      <c r="F56" s="39"/>
      <c r="S56" s="22" t="s">
        <v>28</v>
      </c>
      <c r="T56" s="23"/>
      <c r="U56" s="23"/>
      <c r="V56" s="23"/>
      <c r="W56" s="23"/>
      <c r="X56" s="23">
        <f>AVERAGE(X48:X53)</f>
        <v>3.59</v>
      </c>
      <c r="Y56" s="23">
        <f t="shared" ref="Y56:AC56" si="9">AVERAGE(Y48:Y53)</f>
        <v>3.9506309523809526</v>
      </c>
      <c r="Z56" s="23">
        <f t="shared" si="9"/>
        <v>3.8009146825396827</v>
      </c>
      <c r="AA56" s="23">
        <f t="shared" si="9"/>
        <v>4.223397077922078</v>
      </c>
      <c r="AB56" s="23">
        <f t="shared" si="9"/>
        <v>4.8909285714285717</v>
      </c>
      <c r="AC56" s="23">
        <f t="shared" si="9"/>
        <v>4.3068256944444441</v>
      </c>
      <c r="AD56" s="23"/>
      <c r="AE56" s="23"/>
      <c r="AF56" s="24">
        <f t="shared" si="6"/>
        <v>4.1271161631192887</v>
      </c>
    </row>
    <row r="57" spans="2:32" ht="9.9499999999999993" customHeight="1">
      <c r="B57" s="32">
        <v>46</v>
      </c>
      <c r="C57" s="33"/>
      <c r="D57" s="33"/>
      <c r="E57" s="33"/>
      <c r="F57" s="33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9.9499999999999993" customHeight="1">
      <c r="B58" s="34">
        <v>47</v>
      </c>
      <c r="C58" s="31"/>
      <c r="D58" s="31"/>
      <c r="E58" s="31"/>
      <c r="F58" s="31"/>
      <c r="S58" s="19" t="s">
        <v>1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9.9499999999999993" customHeight="1">
      <c r="B59" s="32">
        <v>48</v>
      </c>
      <c r="C59" s="33"/>
      <c r="D59" s="33"/>
      <c r="E59" s="33"/>
      <c r="F59" s="33"/>
      <c r="S59" s="20"/>
      <c r="T59" s="21" t="s">
        <v>2</v>
      </c>
      <c r="U59" s="21" t="s">
        <v>3</v>
      </c>
      <c r="V59" s="21" t="s">
        <v>4</v>
      </c>
      <c r="W59" s="21" t="s">
        <v>5</v>
      </c>
      <c r="X59" s="21" t="s">
        <v>6</v>
      </c>
      <c r="Y59" s="21" t="s">
        <v>7</v>
      </c>
      <c r="Z59" s="21" t="s">
        <v>8</v>
      </c>
      <c r="AA59" s="21" t="s">
        <v>9</v>
      </c>
      <c r="AB59" s="21" t="s">
        <v>10</v>
      </c>
      <c r="AC59" s="21" t="s">
        <v>11</v>
      </c>
      <c r="AD59" s="21" t="s">
        <v>12</v>
      </c>
      <c r="AE59" s="21" t="s">
        <v>13</v>
      </c>
      <c r="AF59" s="20"/>
    </row>
    <row r="60" spans="2:32" ht="9.9499999999999993" customHeight="1">
      <c r="B60" s="34">
        <v>49</v>
      </c>
      <c r="C60" s="31"/>
      <c r="D60" s="31"/>
      <c r="E60" s="31"/>
      <c r="F60" s="31"/>
      <c r="S60" s="22" t="s">
        <v>29</v>
      </c>
      <c r="T60" s="23"/>
      <c r="U60" s="23"/>
      <c r="V60" s="23"/>
      <c r="W60" s="23"/>
      <c r="X60" s="23">
        <f>X54</f>
        <v>4</v>
      </c>
      <c r="Y60" s="23">
        <f t="shared" ref="Y60:AC62" si="10">Y54</f>
        <v>4.3324999999999996</v>
      </c>
      <c r="Z60" s="23">
        <f>Z54</f>
        <v>4.29</v>
      </c>
      <c r="AA60" s="23">
        <f t="shared" si="10"/>
        <v>5.2250000000000005</v>
      </c>
      <c r="AB60" s="23">
        <f t="shared" si="10"/>
        <v>6.7249999999999996</v>
      </c>
      <c r="AC60" s="23">
        <f t="shared" si="10"/>
        <v>5.5924999999999994</v>
      </c>
      <c r="AD60" s="23"/>
      <c r="AE60" s="23"/>
      <c r="AF60" s="20"/>
    </row>
    <row r="61" spans="2:32" ht="9.9499999999999993" customHeight="1">
      <c r="B61" s="32">
        <v>50</v>
      </c>
      <c r="C61" s="33"/>
      <c r="D61" s="33"/>
      <c r="E61" s="33"/>
      <c r="F61" s="33"/>
      <c r="S61" s="22"/>
      <c r="T61" s="23"/>
      <c r="U61" s="23"/>
      <c r="V61" s="23"/>
      <c r="W61" s="23"/>
      <c r="X61" s="23">
        <f>X55</f>
        <v>3.23</v>
      </c>
      <c r="Y61" s="23">
        <f t="shared" si="10"/>
        <v>3.5500000000000003</v>
      </c>
      <c r="Z61" s="23">
        <f t="shared" si="10"/>
        <v>3.2336666666666667</v>
      </c>
      <c r="AA61" s="23">
        <f t="shared" si="10"/>
        <v>3.46</v>
      </c>
      <c r="AB61" s="23">
        <f t="shared" si="10"/>
        <v>3.46</v>
      </c>
      <c r="AC61" s="23">
        <f t="shared" si="10"/>
        <v>3.4599999999999995</v>
      </c>
      <c r="AD61" s="23"/>
      <c r="AE61" s="23"/>
      <c r="AF61" s="20"/>
    </row>
    <row r="62" spans="2:32" ht="9.9499999999999993" customHeight="1">
      <c r="B62" s="34">
        <v>51</v>
      </c>
      <c r="C62" s="31"/>
      <c r="D62" s="31"/>
      <c r="E62" s="31"/>
      <c r="F62" s="31"/>
      <c r="S62" s="25" t="str">
        <f>S56</f>
        <v>Promedio 2018 - 2023</v>
      </c>
      <c r="T62" s="26"/>
      <c r="U62" s="26"/>
      <c r="V62" s="26"/>
      <c r="W62" s="26"/>
      <c r="X62" s="26">
        <f>X56</f>
        <v>3.59</v>
      </c>
      <c r="Y62" s="26">
        <f t="shared" si="10"/>
        <v>3.9506309523809526</v>
      </c>
      <c r="Z62" s="26">
        <f t="shared" si="10"/>
        <v>3.8009146825396827</v>
      </c>
      <c r="AA62" s="26">
        <f t="shared" si="10"/>
        <v>4.223397077922078</v>
      </c>
      <c r="AB62" s="26">
        <f t="shared" si="10"/>
        <v>4.8909285714285717</v>
      </c>
      <c r="AC62" s="26">
        <f t="shared" si="10"/>
        <v>4.3068256944444441</v>
      </c>
      <c r="AD62" s="26"/>
      <c r="AE62" s="26"/>
      <c r="AF62" s="20"/>
    </row>
    <row r="63" spans="2:32" ht="9.9499999999999993" customHeight="1">
      <c r="B63" s="32">
        <v>52</v>
      </c>
      <c r="C63" s="33"/>
      <c r="D63" s="33"/>
      <c r="E63" s="33"/>
      <c r="F63" s="33"/>
      <c r="S63" s="22">
        <v>2024</v>
      </c>
      <c r="T63" s="27"/>
      <c r="U63" s="27"/>
      <c r="V63" s="27"/>
      <c r="W63" s="27"/>
      <c r="X63" s="27">
        <f>AVERAGE(F29:F33)</f>
        <v>4.583333333333333</v>
      </c>
      <c r="Y63" s="27">
        <f>AVERAGE(F34:F37)</f>
        <v>4.6025</v>
      </c>
      <c r="Z63" s="27">
        <f>AVERAGE(F38:F41)</f>
        <v>4.7125000000000004</v>
      </c>
      <c r="AA63" s="27"/>
      <c r="AB63" s="27"/>
      <c r="AC63" s="27"/>
      <c r="AD63" s="27"/>
      <c r="AE63" s="27"/>
      <c r="AF63" s="20"/>
    </row>
    <row r="64" spans="2:32">
      <c r="B64" s="7"/>
      <c r="C64" s="8"/>
      <c r="D64" s="8"/>
      <c r="E64" s="8"/>
      <c r="F64" s="8"/>
    </row>
    <row r="65" spans="2:31" ht="27.75" customHeight="1">
      <c r="B65"/>
      <c r="C65"/>
      <c r="D65"/>
      <c r="E65"/>
      <c r="F65"/>
    </row>
    <row r="66" spans="2:31">
      <c r="B66"/>
      <c r="C66"/>
      <c r="D66"/>
      <c r="E66"/>
      <c r="F66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2:31">
      <c r="B67"/>
      <c r="C67"/>
      <c r="D67"/>
      <c r="E67"/>
      <c r="F67"/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2:31">
      <c r="B68"/>
      <c r="C68"/>
      <c r="D68"/>
      <c r="E68"/>
      <c r="F68"/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2:31">
      <c r="B69"/>
      <c r="C69"/>
      <c r="D69"/>
      <c r="E69"/>
      <c r="F69"/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2:31">
      <c r="B70"/>
      <c r="C70"/>
      <c r="D70"/>
      <c r="E70"/>
      <c r="F70"/>
      <c r="R70" s="17" t="e">
        <f t="shared" ref="R70:R101" si="11">(D12-C12)/C12</f>
        <v>#DIV/0!</v>
      </c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2:31">
      <c r="B71"/>
      <c r="C71"/>
      <c r="D71"/>
      <c r="E71"/>
      <c r="F71"/>
      <c r="R71" s="17" t="e">
        <f t="shared" si="11"/>
        <v>#DIV/0!</v>
      </c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2:31">
      <c r="B72"/>
      <c r="C72"/>
      <c r="D72"/>
      <c r="E72"/>
      <c r="F72"/>
      <c r="R72" s="17" t="e">
        <f t="shared" si="11"/>
        <v>#DIV/0!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2:31">
      <c r="R73" s="17" t="e">
        <f t="shared" si="11"/>
        <v>#DIV/0!</v>
      </c>
      <c r="S73" s="28"/>
    </row>
    <row r="74" spans="2:31">
      <c r="R74" s="17" t="e">
        <f t="shared" si="11"/>
        <v>#DIV/0!</v>
      </c>
      <c r="S74" s="28"/>
    </row>
    <row r="75" spans="2:31">
      <c r="R75" s="17" t="e">
        <f t="shared" si="11"/>
        <v>#DIV/0!</v>
      </c>
      <c r="S75" s="28"/>
    </row>
    <row r="76" spans="2:31">
      <c r="R76" s="17" t="e">
        <f t="shared" si="11"/>
        <v>#DIV/0!</v>
      </c>
    </row>
    <row r="77" spans="2:31">
      <c r="R77" s="17" t="e">
        <f t="shared" si="11"/>
        <v>#DIV/0!</v>
      </c>
    </row>
    <row r="78" spans="2:31">
      <c r="R78" s="17" t="e">
        <f t="shared" si="11"/>
        <v>#DIV/0!</v>
      </c>
    </row>
    <row r="79" spans="2:31">
      <c r="R79" s="17" t="e">
        <f t="shared" si="11"/>
        <v>#DIV/0!</v>
      </c>
    </row>
    <row r="80" spans="2:31">
      <c r="R80" s="17" t="e">
        <f t="shared" si="11"/>
        <v>#DIV/0!</v>
      </c>
    </row>
    <row r="81" spans="18:18">
      <c r="R81" s="17" t="e">
        <f t="shared" si="11"/>
        <v>#DIV/0!</v>
      </c>
    </row>
    <row r="82" spans="18:18">
      <c r="R82" s="17" t="e">
        <f t="shared" si="11"/>
        <v>#DIV/0!</v>
      </c>
    </row>
    <row r="83" spans="18:18">
      <c r="R83" s="17" t="e">
        <f t="shared" si="11"/>
        <v>#DIV/0!</v>
      </c>
    </row>
    <row r="84" spans="18:18">
      <c r="R84" s="17" t="e">
        <f t="shared" si="11"/>
        <v>#DIV/0!</v>
      </c>
    </row>
    <row r="85" spans="18:18">
      <c r="R85" s="17" t="e">
        <f t="shared" si="11"/>
        <v>#DIV/0!</v>
      </c>
    </row>
    <row r="86" spans="18:18">
      <c r="R86" s="17" t="e">
        <f t="shared" si="11"/>
        <v>#DIV/0!</v>
      </c>
    </row>
    <row r="87" spans="18:18">
      <c r="R87" s="17" t="e">
        <f>(#REF!-#REF!)/#REF!</f>
        <v>#REF!</v>
      </c>
    </row>
    <row r="88" spans="18:18">
      <c r="R88" s="17" t="e">
        <f t="shared" si="11"/>
        <v>#DIV/0!</v>
      </c>
    </row>
    <row r="89" spans="18:18">
      <c r="R89" s="17">
        <f t="shared" si="11"/>
        <v>0.46265357862575568</v>
      </c>
    </row>
    <row r="90" spans="18:18">
      <c r="R90" s="17">
        <f>(D32-C32)/C32</f>
        <v>0.62517064291750635</v>
      </c>
    </row>
    <row r="91" spans="18:18">
      <c r="R91" s="17">
        <f t="shared" si="11"/>
        <v>0.62517064291750635</v>
      </c>
    </row>
    <row r="92" spans="18:18">
      <c r="R92" s="17">
        <f t="shared" si="11"/>
        <v>0.46265357862575568</v>
      </c>
    </row>
    <row r="93" spans="18:18">
      <c r="R93" s="17">
        <f t="shared" si="11"/>
        <v>0.62517064291750635</v>
      </c>
    </row>
    <row r="94" spans="18:18">
      <c r="R94" s="17">
        <f t="shared" si="11"/>
        <v>0.62517064291750635</v>
      </c>
    </row>
    <row r="95" spans="18:18">
      <c r="R95" s="17">
        <f t="shared" si="11"/>
        <v>0.78768770720925696</v>
      </c>
    </row>
    <row r="96" spans="18:18">
      <c r="R96" s="17">
        <f t="shared" si="11"/>
        <v>0.62517064291750635</v>
      </c>
    </row>
    <row r="97" spans="18:18">
      <c r="R97" s="17">
        <f t="shared" si="11"/>
        <v>0.62517064291750635</v>
      </c>
    </row>
    <row r="98" spans="18:18">
      <c r="R98" s="17">
        <f t="shared" si="11"/>
        <v>0.95020477150100757</v>
      </c>
    </row>
    <row r="99" spans="18:18">
      <c r="R99" s="17">
        <f t="shared" si="11"/>
        <v>0.30013651433400507</v>
      </c>
    </row>
    <row r="100" spans="18:18">
      <c r="R100" s="17">
        <f t="shared" si="11"/>
        <v>-1</v>
      </c>
    </row>
    <row r="101" spans="18:18">
      <c r="R101" s="17">
        <f t="shared" si="11"/>
        <v>-1</v>
      </c>
    </row>
    <row r="102" spans="18:18">
      <c r="R102" s="17">
        <f t="shared" ref="R102:R119" si="12">(D44-C44)/C44</f>
        <v>-1</v>
      </c>
    </row>
    <row r="103" spans="18:18">
      <c r="R103" s="17">
        <f t="shared" si="12"/>
        <v>-1</v>
      </c>
    </row>
    <row r="104" spans="18:18">
      <c r="R104" s="17" t="e">
        <f t="shared" si="12"/>
        <v>#DIV/0!</v>
      </c>
    </row>
    <row r="105" spans="18:18">
      <c r="R105" s="17" t="e">
        <f t="shared" si="12"/>
        <v>#DIV/0!</v>
      </c>
    </row>
    <row r="106" spans="18:18">
      <c r="R106" s="17" t="e">
        <f t="shared" si="12"/>
        <v>#DIV/0!</v>
      </c>
    </row>
    <row r="107" spans="18:18">
      <c r="R107" s="17" t="e">
        <f t="shared" si="12"/>
        <v>#DIV/0!</v>
      </c>
    </row>
    <row r="108" spans="18:18">
      <c r="R108" s="17" t="e">
        <f t="shared" si="12"/>
        <v>#DIV/0!</v>
      </c>
    </row>
    <row r="109" spans="18:18">
      <c r="R109" s="17" t="e">
        <f t="shared" si="12"/>
        <v>#DIV/0!</v>
      </c>
    </row>
    <row r="110" spans="18:18">
      <c r="R110" s="17" t="e">
        <f t="shared" si="12"/>
        <v>#DIV/0!</v>
      </c>
    </row>
    <row r="111" spans="18:18">
      <c r="R111" s="17" t="e">
        <f t="shared" si="12"/>
        <v>#DIV/0!</v>
      </c>
    </row>
    <row r="112" spans="18:18">
      <c r="R112" s="17" t="e">
        <f t="shared" si="12"/>
        <v>#DIV/0!</v>
      </c>
    </row>
    <row r="113" spans="18:18">
      <c r="R113" s="17" t="e">
        <f t="shared" si="12"/>
        <v>#DIV/0!</v>
      </c>
    </row>
    <row r="114" spans="18:18">
      <c r="R114" s="17" t="e">
        <f>(C56-#REF!)/#REF!</f>
        <v>#REF!</v>
      </c>
    </row>
    <row r="115" spans="18:18">
      <c r="R115" s="17" t="e">
        <f t="shared" si="12"/>
        <v>#DIV/0!</v>
      </c>
    </row>
    <row r="116" spans="18:18">
      <c r="R116" s="17" t="e">
        <f t="shared" si="12"/>
        <v>#DIV/0!</v>
      </c>
    </row>
    <row r="117" spans="18:18">
      <c r="R117" s="17" t="e">
        <f t="shared" si="12"/>
        <v>#DIV/0!</v>
      </c>
    </row>
    <row r="118" spans="18:18">
      <c r="R118" s="17" t="e">
        <f t="shared" si="12"/>
        <v>#DIV/0!</v>
      </c>
    </row>
    <row r="119" spans="18:18">
      <c r="R119" s="17" t="e">
        <f t="shared" si="12"/>
        <v>#DIV/0!</v>
      </c>
    </row>
  </sheetData>
  <mergeCells count="5">
    <mergeCell ref="C56:F56"/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Alubia verde para fresco</vt:lpstr>
      <vt:lpstr>'Alubia verde para fresco'!Área_de_impresión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2023-02-21T09:59:32Z</cp:lastPrinted>
  <dcterms:created xsi:type="dcterms:W3CDTF">2020-02-25T07:23:09Z</dcterms:created>
  <dcterms:modified xsi:type="dcterms:W3CDTF">2024-09-03T12:33:18Z</dcterms:modified>
</cp:coreProperties>
</file>