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ti\Desktop\Laura 2024\excel datos anuales climatológicos comparar\datos  meter excel 2023_medias resumen\"/>
    </mc:Choice>
  </mc:AlternateContent>
  <bookViews>
    <workbookView xWindow="0" yWindow="0" windowWidth="13605" windowHeight="10125" tabRatio="755" firstSheet="2" activeTab="23"/>
  </bookViews>
  <sheets>
    <sheet name="2001" sheetId="1" r:id="rId1"/>
    <sheet name="2002" sheetId="3" r:id="rId2"/>
    <sheet name="2003" sheetId="4" r:id="rId3"/>
    <sheet name="2004" sheetId="5" r:id="rId4"/>
    <sheet name="2005" sheetId="6" r:id="rId5"/>
    <sheet name="2006" sheetId="11" r:id="rId6"/>
    <sheet name="2007" sheetId="12" r:id="rId7"/>
    <sheet name="2008" sheetId="14" r:id="rId8"/>
    <sheet name="2009" sheetId="15" r:id="rId9"/>
    <sheet name="2010" sheetId="16" r:id="rId10"/>
    <sheet name="2011" sheetId="17" r:id="rId11"/>
    <sheet name="2012" sheetId="18" r:id="rId12"/>
    <sheet name="2013" sheetId="19" r:id="rId13"/>
    <sheet name="2014" sheetId="20" r:id="rId14"/>
    <sheet name="2015" sheetId="21" r:id="rId15"/>
    <sheet name="2016" sheetId="22" r:id="rId16"/>
    <sheet name="2017" sheetId="23" r:id="rId17"/>
    <sheet name="2018" sheetId="24" r:id="rId18"/>
    <sheet name="2019" sheetId="25" r:id="rId19"/>
    <sheet name="2020" sheetId="26" r:id="rId20"/>
    <sheet name="2021" sheetId="27" r:id="rId21"/>
    <sheet name="2022" sheetId="28" r:id="rId22"/>
    <sheet name="2023" sheetId="30" r:id="rId23"/>
    <sheet name="Resumen" sheetId="7" r:id="rId24"/>
    <sheet name="Leyenda" sheetId="29" r:id="rId25"/>
  </sheets>
  <calcPr calcId="162913"/>
</workbook>
</file>

<file path=xl/calcChain.xml><?xml version="1.0" encoding="utf-8"?>
<calcChain xmlns="http://schemas.openxmlformats.org/spreadsheetml/2006/main">
  <c r="Z22" i="7" l="1"/>
  <c r="Y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Z21" i="7"/>
  <c r="Y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Z20" i="7"/>
  <c r="Y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Z19" i="7"/>
  <c r="Y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Z18" i="7"/>
  <c r="Y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H23" i="7" s="1"/>
  <c r="G18" i="7"/>
  <c r="F18" i="7"/>
  <c r="E18" i="7"/>
  <c r="D18" i="7"/>
  <c r="C18" i="7"/>
  <c r="B18" i="7"/>
  <c r="Z17" i="7"/>
  <c r="Y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Z16" i="7"/>
  <c r="Y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Z15" i="7"/>
  <c r="Y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Z14" i="7"/>
  <c r="Y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Z13" i="7"/>
  <c r="Y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Z12" i="7"/>
  <c r="Y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F23" i="7" s="1"/>
  <c r="E12" i="7"/>
  <c r="D12" i="7"/>
  <c r="D23" i="7" s="1"/>
  <c r="C12" i="7"/>
  <c r="B12" i="7"/>
  <c r="Z11" i="7"/>
  <c r="Y11" i="7"/>
  <c r="Y23" i="7" s="1"/>
  <c r="W11" i="7"/>
  <c r="V11" i="7"/>
  <c r="V23" i="7" s="1"/>
  <c r="U11" i="7"/>
  <c r="T11" i="7"/>
  <c r="T23" i="7" s="1"/>
  <c r="S11" i="7"/>
  <c r="R11" i="7"/>
  <c r="Q11" i="7"/>
  <c r="P11" i="7"/>
  <c r="P23" i="7" s="1"/>
  <c r="O11" i="7"/>
  <c r="N11" i="7"/>
  <c r="N23" i="7" s="1"/>
  <c r="M11" i="7"/>
  <c r="L11" i="7"/>
  <c r="L23" i="7" s="1"/>
  <c r="K11" i="7"/>
  <c r="J11" i="7"/>
  <c r="J23" i="7"/>
  <c r="I11" i="7"/>
  <c r="H11" i="7"/>
  <c r="G11" i="7"/>
  <c r="F11" i="7"/>
  <c r="E11" i="7"/>
  <c r="D11" i="7"/>
  <c r="C11" i="7"/>
  <c r="B11" i="7"/>
  <c r="Z23" i="7"/>
  <c r="S23" i="1"/>
  <c r="P23" i="1"/>
  <c r="O23" i="1"/>
  <c r="N23" i="1"/>
  <c r="L23" i="1"/>
  <c r="K23" i="1"/>
  <c r="J23" i="1"/>
  <c r="I23" i="1"/>
  <c r="G23" i="1"/>
  <c r="E23" i="1"/>
  <c r="D23" i="1"/>
  <c r="C23" i="1"/>
  <c r="B23" i="1"/>
  <c r="J23" i="3"/>
  <c r="P23" i="3"/>
  <c r="L23" i="3"/>
  <c r="G23" i="3"/>
  <c r="E23" i="3"/>
  <c r="S23" i="3"/>
  <c r="O23" i="3"/>
  <c r="N23" i="3"/>
  <c r="K23" i="3"/>
  <c r="I23" i="3"/>
  <c r="C23" i="3"/>
  <c r="D23" i="3"/>
  <c r="B23" i="3"/>
  <c r="P23" i="4"/>
  <c r="L23" i="4"/>
  <c r="G23" i="4"/>
  <c r="E23" i="4"/>
  <c r="J23" i="4"/>
  <c r="O23" i="4"/>
  <c r="S23" i="4"/>
  <c r="N23" i="4"/>
  <c r="K23" i="4"/>
  <c r="I23" i="4"/>
  <c r="C23" i="4"/>
  <c r="D23" i="4"/>
  <c r="B23" i="4"/>
  <c r="P23" i="5"/>
  <c r="L23" i="5"/>
  <c r="G23" i="5"/>
  <c r="E23" i="5"/>
  <c r="S23" i="5"/>
  <c r="O23" i="5"/>
  <c r="N23" i="5"/>
  <c r="K23" i="5"/>
  <c r="J23" i="5"/>
  <c r="I23" i="5"/>
  <c r="D23" i="5"/>
  <c r="C23" i="5"/>
  <c r="B23" i="5"/>
  <c r="I23" i="7"/>
  <c r="B23" i="7"/>
  <c r="R23" i="7"/>
</calcChain>
</file>

<file path=xl/sharedStrings.xml><?xml version="1.0" encoding="utf-8"?>
<sst xmlns="http://schemas.openxmlformats.org/spreadsheetml/2006/main" count="1702" uniqueCount="145">
  <si>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</si>
  <si>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</si>
  <si>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</si>
  <si>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</si>
  <si>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</si>
  <si>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</si>
  <si>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</si>
  <si>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</si>
  <si>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2002</t>
  </si>
  <si>
    <t>Enero</t>
  </si>
  <si>
    <t>Febrero</t>
  </si>
  <si>
    <t>Marzo</t>
  </si>
  <si>
    <t>Abril</t>
  </si>
  <si>
    <t xml:space="preserve">  Tm</t>
  </si>
  <si>
    <t xml:space="preserve">  TM</t>
  </si>
  <si>
    <t xml:space="preserve">  T</t>
  </si>
  <si>
    <t>MAX</t>
  </si>
  <si>
    <t>Fecha</t>
  </si>
  <si>
    <t>MIN</t>
  </si>
  <si>
    <t>Hr</t>
  </si>
  <si>
    <t>Rg</t>
  </si>
  <si>
    <t>VV</t>
  </si>
  <si>
    <t>VVMAX</t>
  </si>
  <si>
    <t>P</t>
  </si>
  <si>
    <t>N dias</t>
  </si>
  <si>
    <t>P24</t>
  </si>
  <si>
    <t>ET0</t>
  </si>
  <si>
    <t>(ºC)</t>
  </si>
  <si>
    <t>(%)</t>
  </si>
  <si>
    <t>MJ.m-2</t>
  </si>
  <si>
    <t>m.s-1</t>
  </si>
  <si>
    <t>(mm)</t>
  </si>
  <si>
    <t>ESTACIÓN AGROCLIMÁTICA "EL HERRÓN"</t>
  </si>
  <si>
    <t>REGIMEN DE HELADAS</t>
  </si>
  <si>
    <t>Primera helada:</t>
  </si>
  <si>
    <t>ºC</t>
  </si>
  <si>
    <t>Última helada:</t>
  </si>
  <si>
    <t>Periodo libre de heladas</t>
  </si>
  <si>
    <t xml:space="preserve"> -1,0 &lt; T &lt; 0</t>
  </si>
  <si>
    <t xml:space="preserve"> -2,5 &lt; T =&lt; - 1,0</t>
  </si>
  <si>
    <t xml:space="preserve"> -5,0 &lt; T =&lt; - 2,5</t>
  </si>
  <si>
    <t xml:space="preserve"> T =&lt; - 5,0</t>
  </si>
  <si>
    <t>el día 9 de Noviembre</t>
  </si>
  <si>
    <t xml:space="preserve"> - - </t>
  </si>
  <si>
    <t xml:space="preserve"> - -</t>
  </si>
  <si>
    <t>Días con temperaturas inferiores a los umbrales indicados</t>
  </si>
  <si>
    <t>&lt; T &lt;</t>
  </si>
  <si>
    <t>&lt; T =&lt;</t>
  </si>
  <si>
    <t>Día 13 de Diciembre</t>
  </si>
  <si>
    <t>Día 5 de Mayo</t>
  </si>
  <si>
    <t>días</t>
  </si>
  <si>
    <t>AÑO</t>
  </si>
  <si>
    <t xml:space="preserve"> -1,0 =&lt; T &lt; 0</t>
  </si>
  <si>
    <t xml:space="preserve"> -2,5 =&lt; T =&lt; - 1,0</t>
  </si>
  <si>
    <t xml:space="preserve"> -5,0 =&lt; T =&lt; - 2,5</t>
  </si>
  <si>
    <t xml:space="preserve"> -7 =&lt; </t>
  </si>
  <si>
    <t>T&lt; -5</t>
  </si>
  <si>
    <t>REGIMEN DE HELADAS:</t>
  </si>
  <si>
    <t>AÑO 2004</t>
  </si>
  <si>
    <t>VVmax</t>
  </si>
  <si>
    <t>%</t>
  </si>
  <si>
    <t>mm</t>
  </si>
  <si>
    <t>24 de Noviembre</t>
  </si>
  <si>
    <t>10 de Abril</t>
  </si>
  <si>
    <t>25 de Octubre</t>
  </si>
  <si>
    <t>8 de Abril</t>
  </si>
  <si>
    <t>200 días</t>
  </si>
  <si>
    <t>AÑO 2005</t>
  </si>
  <si>
    <t xml:space="preserve">RESUMEN ANUAL POR PERIODOS MENSUALES. </t>
  </si>
  <si>
    <t>Valores medios de los parámetros, precipitación, radiación y ET0 acumulada.</t>
  </si>
  <si>
    <t>ETo</t>
  </si>
  <si>
    <t>Dias con temperaturas inferiores a los umbrales indicados</t>
  </si>
  <si>
    <t xml:space="preserve">&lt; T &lt; </t>
  </si>
  <si>
    <t>T =&lt;</t>
  </si>
  <si>
    <t>STO.DOMINGO DE LA CALZADA.  AÑO 2005</t>
  </si>
  <si>
    <t>AÑO 2001</t>
  </si>
  <si>
    <t>STO.DOMINGO DE LA CALZADA.  AÑO 2001</t>
  </si>
  <si>
    <t>5 días</t>
  </si>
  <si>
    <t>8 días</t>
  </si>
  <si>
    <t>6 días</t>
  </si>
  <si>
    <t>STO.DOMINGO DE LA CALZADA.  AÑO 2002</t>
  </si>
  <si>
    <t>AÑO 2003</t>
  </si>
  <si>
    <t>STO.DOMINGO DE LA CALZADA.  AÑO 2003</t>
  </si>
  <si>
    <t>STO.DOMINGO DE LA CALZADA.  AÑO 2004</t>
  </si>
  <si>
    <t>error</t>
  </si>
  <si>
    <t>STO. DOMINGO DE LA CALZADA.</t>
  </si>
  <si>
    <t>AÑO 2006</t>
  </si>
  <si>
    <t>AÑO 2007</t>
  </si>
  <si>
    <t>STO. DOMINGO DE LA CALZADA.  AÑO 2007</t>
  </si>
  <si>
    <t>STO. DOMINGO DE LA CALZADA.  AÑO 2008</t>
  </si>
  <si>
    <t>AÑO 2009</t>
  </si>
  <si>
    <t>Nd</t>
  </si>
  <si>
    <t>Tsmed</t>
  </si>
  <si>
    <t>AÑO 2010</t>
  </si>
  <si>
    <t>SANTO DOMINGO DE LA CALZADA</t>
  </si>
  <si>
    <t>Ts med</t>
  </si>
  <si>
    <t>AÑO 2011</t>
  </si>
  <si>
    <t>AÑO 2012</t>
  </si>
  <si>
    <t>SANTO DOMINGO</t>
  </si>
  <si>
    <t>AÑO 2013</t>
  </si>
  <si>
    <t>a</t>
  </si>
  <si>
    <t>AÑOS</t>
  </si>
  <si>
    <t>SANTO DOMINGO DE LA CALZADA.  AÑO 2009</t>
  </si>
  <si>
    <t>STO. DOMINGO DE LA CALZADA</t>
  </si>
  <si>
    <t>AÑO 2014</t>
  </si>
  <si>
    <t>AÑO 2015</t>
  </si>
  <si>
    <t>ANÁLISIS LLUVIA</t>
  </si>
  <si>
    <t>P Max</t>
  </si>
  <si>
    <t>P Min</t>
  </si>
  <si>
    <t>AÑO 2016</t>
  </si>
  <si>
    <t>AÑO 2017</t>
  </si>
  <si>
    <t>AÑO 2018</t>
  </si>
  <si>
    <t>AÑO 2019</t>
  </si>
  <si>
    <t>AÑO 2020</t>
  </si>
  <si>
    <t>AÑO 2021</t>
  </si>
  <si>
    <t>AÑO 2022</t>
  </si>
  <si>
    <t>Parámetro</t>
  </si>
  <si>
    <t>Unidades</t>
  </si>
  <si>
    <t>Descripción</t>
  </si>
  <si>
    <t>Media de temperaturas mínimas del mes/año</t>
  </si>
  <si>
    <t>Media de temperaturas máximas de mes/año</t>
  </si>
  <si>
    <t>Media de temperaturas medias del mes/año</t>
  </si>
  <si>
    <t>Temperatura máxima absoluta del mes/año</t>
  </si>
  <si>
    <t>Día de Temp. Máx del mes/año</t>
  </si>
  <si>
    <t>Temperatura mínima absoluta del mes/año</t>
  </si>
  <si>
    <t>Día de Temp. Mín. del mes/año</t>
  </si>
  <si>
    <t>Humedad relativa media del mes/año</t>
  </si>
  <si>
    <t>Radiación global acumulada del mes/año</t>
  </si>
  <si>
    <t>Velocidad del viento media del mes/año</t>
  </si>
  <si>
    <t>Velocidad del viento máxima del mes/año</t>
  </si>
  <si>
    <t>Día de velocidad del viento máxima del mes/año</t>
  </si>
  <si>
    <t>Precipitación acumulada en el mes/año</t>
  </si>
  <si>
    <t>Nº de días del mes/año con lluvia</t>
  </si>
  <si>
    <t>Lluvia máxima en 24 horas</t>
  </si>
  <si>
    <t>Día de lluvia máxima</t>
  </si>
  <si>
    <t>Temperatura de suelo media del mes/año</t>
  </si>
  <si>
    <t>Evapotranspiración de referencia total acumulada del mes/año</t>
  </si>
  <si>
    <t>calculada por el método FAO Penman-Monteith</t>
  </si>
  <si>
    <t xml:space="preserve">AÑO: </t>
  </si>
  <si>
    <t>ESTACIÓN AGROCLIMÁTICA:</t>
  </si>
  <si>
    <t>EL HERRÓN</t>
  </si>
  <si>
    <t xml:space="preserve">MUNICIPIO: </t>
  </si>
  <si>
    <t>Santo Domingo</t>
  </si>
  <si>
    <t>Ts10 med</t>
  </si>
  <si>
    <t>Ts30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</si>
</sst>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"/>
    <numFmt numFmtId="166" formatCode="[$-C0A]d\-mmm;@"/>
    <numFmt numFmtId="167" formatCode="d\-m;@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sz val="10"/>
      <color indexed="55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 applyNumberFormat="0" applyFont="0" applyFill="0" applyBorder="0" applyProtection="0">
      <alignment wrapText="1"/>
    </xf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164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1" fillId="0" borderId="2" xfId="0" applyFont="1" applyBorder="1"/>
    <xf numFmtId="164" fontId="0" fillId="0" borderId="2" xfId="0" applyNumberFormat="1" applyBorder="1" applyAlignment="1">
      <alignment horizontal="right"/>
    </xf>
    <xf numFmtId="0" fontId="0" fillId="0" borderId="2" xfId="0" applyBorder="1"/>
    <xf numFmtId="1" fontId="0" fillId="0" borderId="0" xfId="0" applyNumberFormat="1" applyBorder="1"/>
    <xf numFmtId="1" fontId="0" fillId="0" borderId="2" xfId="0" applyNumberFormat="1" applyBorder="1"/>
    <xf numFmtId="0" fontId="3" fillId="0" borderId="0" xfId="0" applyFont="1"/>
    <xf numFmtId="0" fontId="2" fillId="0" borderId="0" xfId="0" applyFont="1"/>
    <xf numFmtId="0" fontId="0" fillId="0" borderId="3" xfId="0" applyBorder="1" applyAlignment="1">
      <alignment horizontal="center"/>
    </xf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16" fontId="0" fillId="0" borderId="0" xfId="0" applyNumberFormat="1"/>
    <xf numFmtId="164" fontId="0" fillId="0" borderId="0" xfId="0" applyNumberForma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2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0" fontId="3" fillId="0" borderId="0" xfId="0" applyFont="1" applyBorder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6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16" fontId="1" fillId="0" borderId="0" xfId="0" applyNumberFormat="1" applyFont="1" applyAlignment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164" fontId="2" fillId="0" borderId="0" xfId="0" applyNumberFormat="1" applyFont="1"/>
    <xf numFmtId="1" fontId="2" fillId="0" borderId="0" xfId="0" applyNumberFormat="1" applyFont="1" applyFill="1" applyBorder="1"/>
    <xf numFmtId="0" fontId="1" fillId="0" borderId="2" xfId="0" applyFont="1" applyFill="1" applyBorder="1"/>
    <xf numFmtId="164" fontId="2" fillId="0" borderId="2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Alignment="1">
      <alignment horizontal="right"/>
    </xf>
    <xf numFmtId="0" fontId="3" fillId="0" borderId="0" xfId="0" applyFont="1" applyFill="1" applyBorder="1"/>
    <xf numFmtId="14" fontId="2" fillId="0" borderId="0" xfId="0" applyNumberFormat="1" applyFont="1" applyFill="1" applyBorder="1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164" fontId="1" fillId="0" borderId="0" xfId="0" applyNumberFormat="1" applyFont="1"/>
    <xf numFmtId="16" fontId="1" fillId="0" borderId="0" xfId="0" applyNumberFormat="1" applyFont="1"/>
    <xf numFmtId="1" fontId="1" fillId="0" borderId="0" xfId="0" applyNumberFormat="1" applyFont="1"/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/>
    <xf numFmtId="164" fontId="0" fillId="0" borderId="0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1" fillId="0" borderId="0" xfId="0" applyNumberFormat="1" applyFont="1" applyFill="1"/>
    <xf numFmtId="1" fontId="1" fillId="0" borderId="0" xfId="0" applyNumberFormat="1" applyFont="1" applyFill="1"/>
    <xf numFmtId="164" fontId="8" fillId="0" borderId="0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1" fontId="0" fillId="0" borderId="0" xfId="0" applyNumberFormat="1"/>
    <xf numFmtId="166" fontId="0" fillId="0" borderId="0" xfId="0" applyNumberFormat="1"/>
    <xf numFmtId="166" fontId="2" fillId="0" borderId="2" xfId="0" applyNumberFormat="1" applyFont="1" applyFill="1" applyBorder="1" applyAlignment="1">
      <alignment horizontal="right"/>
    </xf>
    <xf numFmtId="165" fontId="0" fillId="0" borderId="0" xfId="0" applyNumberFormat="1"/>
    <xf numFmtId="0" fontId="9" fillId="0" borderId="0" xfId="0" applyFont="1"/>
    <xf numFmtId="0" fontId="1" fillId="0" borderId="1" xfId="0" applyFont="1" applyFill="1" applyBorder="1" applyAlignment="1">
      <alignment horizontal="left"/>
    </xf>
    <xf numFmtId="0" fontId="10" fillId="0" borderId="0" xfId="0" applyFont="1" applyFill="1" applyBorder="1"/>
    <xf numFmtId="164" fontId="2" fillId="0" borderId="0" xfId="0" applyNumberFormat="1" applyFont="1" applyFill="1" applyBorder="1"/>
    <xf numFmtId="166" fontId="2" fillId="0" borderId="0" xfId="0" applyNumberFormat="1" applyFont="1" applyFill="1" applyBorder="1"/>
    <xf numFmtId="0" fontId="2" fillId="0" borderId="3" xfId="0" applyFont="1" applyBorder="1" applyAlignment="1">
      <alignment horizontal="center"/>
    </xf>
    <xf numFmtId="167" fontId="2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7" fontId="0" fillId="0" borderId="0" xfId="0" applyNumberFormat="1" applyBorder="1"/>
    <xf numFmtId="167" fontId="0" fillId="0" borderId="2" xfId="0" applyNumberFormat="1" applyBorder="1"/>
    <xf numFmtId="167" fontId="0" fillId="0" borderId="2" xfId="0" applyNumberFormat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167" fontId="2" fillId="0" borderId="2" xfId="0" applyNumberFormat="1" applyFont="1" applyFill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0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>
      <alignment wrapText="1"/>
    </xf>
    <xf numFmtId="0" fontId="2" fillId="0" borderId="0" xfId="2" applyFont="1" applyFill="1" applyBorder="1" applyAlignment="1"/>
    <xf numFmtId="0" fontId="1" fillId="0" borderId="0" xfId="0" applyFont="1" applyFill="1" applyBorder="1" applyAlignment="1">
      <alignment horizontal="right"/>
    </xf>
    <xf numFmtId="167" fontId="2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XLConnect.Stri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A3" zoomScaleNormal="100" workbookViewId="0">
      <selection activeCell="L30" sqref="L30"/>
    </sheetView>
  </sheetViews>
  <sheetFormatPr baseColWidth="10" defaultRowHeight="12.75" x14ac:dyDescent="0.2"/>
  <cols>
    <col min="2" max="2" width="6.7109375" customWidth="1"/>
    <col min="3" max="3" width="6" bestFit="1" customWidth="1"/>
    <col min="4" max="4" width="5.28515625" bestFit="1" customWidth="1"/>
    <col min="5" max="5" width="6" customWidth="1"/>
    <col min="6" max="6" width="7.5703125" bestFit="1" customWidth="1"/>
    <col min="7" max="7" width="5.7109375" bestFit="1" customWidth="1"/>
    <col min="8" max="8" width="7.5703125" bestFit="1" customWidth="1"/>
    <col min="9" max="9" width="4" bestFit="1" customWidth="1"/>
    <col min="10" max="10" width="7.42578125" bestFit="1" customWidth="1"/>
    <col min="11" max="11" width="5.7109375" bestFit="1" customWidth="1"/>
    <col min="12" max="12" width="9.140625" bestFit="1" customWidth="1"/>
    <col min="13" max="13" width="8.285156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42578125" bestFit="1" customWidth="1"/>
  </cols>
  <sheetData>
    <row r="1" spans="1:19" x14ac:dyDescent="0.2">
      <c r="A1" s="1"/>
      <c r="B1" s="51" t="s">
        <v>75</v>
      </c>
    </row>
    <row r="2" spans="1:19" x14ac:dyDescent="0.2">
      <c r="A2" s="1"/>
      <c r="B2" s="51" t="s">
        <v>68</v>
      </c>
    </row>
    <row r="3" spans="1:19" x14ac:dyDescent="0.2">
      <c r="A3" s="1"/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  <c r="C6" s="2"/>
      <c r="D6" s="2"/>
      <c r="E6" s="2"/>
      <c r="F6" s="2"/>
      <c r="G6" s="2"/>
      <c r="H6" s="2"/>
      <c r="I6" s="2"/>
      <c r="J6" s="2"/>
    </row>
    <row r="7" spans="1:19" x14ac:dyDescent="0.2">
      <c r="B7" s="51" t="s">
        <v>76</v>
      </c>
      <c r="C7" s="4"/>
      <c r="D7" s="4"/>
      <c r="E7" s="5"/>
      <c r="F7" s="5"/>
      <c r="G7" s="4"/>
      <c r="H7" s="4"/>
      <c r="I7" s="4"/>
      <c r="J7" s="4"/>
    </row>
    <row r="9" spans="1:19" x14ac:dyDescent="0.2"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22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92</v>
      </c>
      <c r="S9" s="8" t="s">
        <v>26</v>
      </c>
    </row>
    <row r="10" spans="1:19" x14ac:dyDescent="0.2">
      <c r="B10" s="9" t="s">
        <v>27</v>
      </c>
      <c r="C10" s="9" t="s">
        <v>27</v>
      </c>
      <c r="D10" s="9" t="s">
        <v>27</v>
      </c>
      <c r="E10" s="9" t="s">
        <v>27</v>
      </c>
      <c r="F10" s="9"/>
      <c r="G10" s="9" t="s">
        <v>27</v>
      </c>
      <c r="H10" s="9"/>
      <c r="I10" s="9" t="s">
        <v>28</v>
      </c>
      <c r="J10" s="9" t="s">
        <v>29</v>
      </c>
      <c r="K10" s="9" t="s">
        <v>30</v>
      </c>
      <c r="L10" s="9" t="s">
        <v>30</v>
      </c>
      <c r="M10" s="9"/>
      <c r="N10" s="9" t="s">
        <v>31</v>
      </c>
      <c r="O10" s="9"/>
      <c r="P10" s="9" t="s">
        <v>31</v>
      </c>
      <c r="Q10" s="9"/>
      <c r="R10" s="57" t="s">
        <v>35</v>
      </c>
      <c r="S10" s="9" t="s">
        <v>31</v>
      </c>
    </row>
    <row r="11" spans="1:19" x14ac:dyDescent="0.2">
      <c r="A11" s="10" t="s">
        <v>9</v>
      </c>
      <c r="B11" s="68"/>
      <c r="C11" s="68"/>
      <c r="D11" s="68"/>
      <c r="E11" s="68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">
      <c r="A12" s="12" t="s">
        <v>10</v>
      </c>
      <c r="B12" s="69"/>
      <c r="C12" s="69"/>
      <c r="D12" s="69"/>
      <c r="E12" s="69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x14ac:dyDescent="0.2">
      <c r="A13" s="12" t="s">
        <v>11</v>
      </c>
      <c r="B13" s="69"/>
      <c r="C13" s="69"/>
      <c r="D13" s="69"/>
      <c r="E13" s="69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x14ac:dyDescent="0.2">
      <c r="A14" s="12" t="s">
        <v>12</v>
      </c>
      <c r="B14" s="69"/>
      <c r="C14" s="69"/>
      <c r="D14" s="69"/>
      <c r="E14" s="69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x14ac:dyDescent="0.2">
      <c r="A15" s="12" t="s">
        <v>0</v>
      </c>
      <c r="B15" s="14">
        <v>6.958064516129034</v>
      </c>
      <c r="C15" s="14">
        <v>20.061290322580643</v>
      </c>
      <c r="D15" s="14">
        <v>13.338709677419354</v>
      </c>
      <c r="E15" s="14">
        <v>33.799999999999997</v>
      </c>
      <c r="F15" s="94">
        <v>37041</v>
      </c>
      <c r="G15" s="69">
        <v>0.8</v>
      </c>
      <c r="H15" s="94">
        <v>37012</v>
      </c>
      <c r="I15" s="20">
        <v>68.099999999999994</v>
      </c>
      <c r="J15" s="42">
        <v>666.3</v>
      </c>
      <c r="K15" s="14">
        <v>1.8516129032258068</v>
      </c>
      <c r="L15" s="69">
        <v>14.1</v>
      </c>
      <c r="M15" s="94">
        <v>37023</v>
      </c>
      <c r="N15" s="14">
        <v>29.6</v>
      </c>
      <c r="O15" s="13">
        <v>10</v>
      </c>
      <c r="P15" s="69">
        <v>14</v>
      </c>
      <c r="Q15" s="94">
        <v>37028</v>
      </c>
      <c r="R15" s="13"/>
      <c r="S15" s="14">
        <v>120.968081807147</v>
      </c>
    </row>
    <row r="16" spans="1:19" x14ac:dyDescent="0.2">
      <c r="A16" s="12" t="s">
        <v>1</v>
      </c>
      <c r="B16" s="16">
        <v>10.236666666666668</v>
      </c>
      <c r="C16" s="16">
        <v>26.83</v>
      </c>
      <c r="D16" s="16">
        <v>18.106666666666669</v>
      </c>
      <c r="E16" s="14">
        <v>37.6</v>
      </c>
      <c r="F16" s="94">
        <v>37067</v>
      </c>
      <c r="G16" s="69">
        <v>4.5</v>
      </c>
      <c r="H16" s="94">
        <v>37053</v>
      </c>
      <c r="I16" s="20">
        <v>56.7</v>
      </c>
      <c r="J16" s="78">
        <v>807.4</v>
      </c>
      <c r="K16" s="16">
        <v>1.9733333333333334</v>
      </c>
      <c r="L16" s="69">
        <v>11.8</v>
      </c>
      <c r="M16" s="94">
        <v>37054</v>
      </c>
      <c r="N16" s="16">
        <v>5.4</v>
      </c>
      <c r="O16" s="13">
        <v>2</v>
      </c>
      <c r="P16" s="69">
        <v>4</v>
      </c>
      <c r="Q16" s="94">
        <v>37051</v>
      </c>
      <c r="R16" s="13"/>
      <c r="S16" s="16">
        <v>167.48019739128196</v>
      </c>
    </row>
    <row r="17" spans="1:19" x14ac:dyDescent="0.2">
      <c r="A17" s="12" t="s">
        <v>2</v>
      </c>
      <c r="B17" s="16">
        <v>12.7</v>
      </c>
      <c r="C17" s="16">
        <v>26.119354838709679</v>
      </c>
      <c r="D17" s="16">
        <v>18.609677419354846</v>
      </c>
      <c r="E17" s="14">
        <v>35.700000000000003</v>
      </c>
      <c r="F17" s="94">
        <v>37074</v>
      </c>
      <c r="G17" s="69">
        <v>7.9</v>
      </c>
      <c r="H17" s="94">
        <v>37077</v>
      </c>
      <c r="I17" s="20">
        <v>65.099999999999994</v>
      </c>
      <c r="J17" s="78">
        <v>704</v>
      </c>
      <c r="K17" s="16">
        <v>2.1967741935483875</v>
      </c>
      <c r="L17" s="69">
        <v>12.8</v>
      </c>
      <c r="M17" s="94">
        <v>37091</v>
      </c>
      <c r="N17" s="16">
        <v>49</v>
      </c>
      <c r="O17" s="13">
        <v>11</v>
      </c>
      <c r="P17" s="69">
        <v>18.2</v>
      </c>
      <c r="Q17" s="94">
        <v>37086</v>
      </c>
      <c r="R17" s="13"/>
      <c r="S17" s="16">
        <v>154.92137721271936</v>
      </c>
    </row>
    <row r="18" spans="1:19" x14ac:dyDescent="0.2">
      <c r="A18" s="12" t="s">
        <v>3</v>
      </c>
      <c r="B18" s="16">
        <v>13.445161290322581</v>
      </c>
      <c r="C18" s="16">
        <v>28.032258064516125</v>
      </c>
      <c r="D18" s="16">
        <v>20.019354838709678</v>
      </c>
      <c r="E18" s="14">
        <v>35</v>
      </c>
      <c r="F18" s="94">
        <v>37104</v>
      </c>
      <c r="G18" s="69">
        <v>9.6999999999999993</v>
      </c>
      <c r="H18" s="94">
        <v>37108</v>
      </c>
      <c r="I18" s="20">
        <v>61.8</v>
      </c>
      <c r="J18" s="78">
        <v>621</v>
      </c>
      <c r="K18" s="16">
        <v>2.1903225806451609</v>
      </c>
      <c r="L18" s="69">
        <v>14.4</v>
      </c>
      <c r="M18" s="94">
        <v>37128</v>
      </c>
      <c r="N18" s="16">
        <v>8</v>
      </c>
      <c r="O18" s="13">
        <v>7</v>
      </c>
      <c r="P18" s="69">
        <v>3</v>
      </c>
      <c r="Q18" s="94">
        <v>37129</v>
      </c>
      <c r="R18" s="13"/>
      <c r="S18" s="16">
        <v>149.02076566987407</v>
      </c>
    </row>
    <row r="19" spans="1:19" x14ac:dyDescent="0.2">
      <c r="A19" s="12" t="s">
        <v>4</v>
      </c>
      <c r="B19" s="16">
        <v>9.0566666666666666</v>
      </c>
      <c r="C19" s="16">
        <v>21.18</v>
      </c>
      <c r="D19" s="16">
        <v>14.683333333333334</v>
      </c>
      <c r="E19" s="14">
        <v>27.2</v>
      </c>
      <c r="F19" s="94">
        <v>37147</v>
      </c>
      <c r="G19" s="69">
        <v>5.0999999999999996</v>
      </c>
      <c r="H19" s="94">
        <v>37153</v>
      </c>
      <c r="I19" s="20">
        <v>67.400000000000006</v>
      </c>
      <c r="J19" s="78">
        <v>509.5</v>
      </c>
      <c r="K19" s="16">
        <v>2.11</v>
      </c>
      <c r="L19" s="69">
        <v>9.3000000000000007</v>
      </c>
      <c r="M19" s="94">
        <v>37139</v>
      </c>
      <c r="N19" s="16">
        <v>13.2</v>
      </c>
      <c r="O19" s="13">
        <v>8</v>
      </c>
      <c r="P19" s="69">
        <v>4.8</v>
      </c>
      <c r="Q19" s="94">
        <v>37158</v>
      </c>
      <c r="R19" s="13"/>
      <c r="S19" s="16">
        <v>94.549547990592657</v>
      </c>
    </row>
    <row r="20" spans="1:19" x14ac:dyDescent="0.2">
      <c r="A20" s="12" t="s">
        <v>5</v>
      </c>
      <c r="B20" s="16">
        <v>8.6806451612903217</v>
      </c>
      <c r="C20" s="16">
        <v>20.248387096774199</v>
      </c>
      <c r="D20" s="16">
        <v>14.22258064516129</v>
      </c>
      <c r="E20" s="14">
        <v>27.7</v>
      </c>
      <c r="F20" s="94">
        <v>37165</v>
      </c>
      <c r="G20" s="69">
        <v>3.7</v>
      </c>
      <c r="H20" s="94">
        <v>37173</v>
      </c>
      <c r="I20" s="20">
        <v>70</v>
      </c>
      <c r="J20" s="78">
        <v>366.6</v>
      </c>
      <c r="K20" s="16">
        <v>2.3322580645161288</v>
      </c>
      <c r="L20" s="69">
        <v>13.4</v>
      </c>
      <c r="M20" s="94">
        <v>37171</v>
      </c>
      <c r="N20" s="16">
        <v>22.8</v>
      </c>
      <c r="O20" s="13">
        <v>8</v>
      </c>
      <c r="P20" s="69">
        <v>10.6</v>
      </c>
      <c r="Q20" s="94">
        <v>37183</v>
      </c>
      <c r="R20" s="13"/>
      <c r="S20" s="16">
        <v>73.012720437838709</v>
      </c>
    </row>
    <row r="21" spans="1:19" x14ac:dyDescent="0.2">
      <c r="A21" s="12" t="s">
        <v>6</v>
      </c>
      <c r="B21" s="16">
        <v>2.2366666666666664</v>
      </c>
      <c r="C21" s="16">
        <v>9.41</v>
      </c>
      <c r="D21" s="16">
        <v>5.6633333333333322</v>
      </c>
      <c r="E21" s="69">
        <v>16.399999999999999</v>
      </c>
      <c r="F21" s="94">
        <v>37225</v>
      </c>
      <c r="G21" s="69">
        <v>-1.7</v>
      </c>
      <c r="H21" s="94">
        <v>37205</v>
      </c>
      <c r="I21" s="20">
        <v>79.3</v>
      </c>
      <c r="J21" s="78">
        <v>184.4</v>
      </c>
      <c r="K21" s="16">
        <v>2.2133333333333334</v>
      </c>
      <c r="L21" s="69">
        <v>14.2</v>
      </c>
      <c r="M21" s="94">
        <v>37209</v>
      </c>
      <c r="N21" s="16">
        <v>48.8</v>
      </c>
      <c r="O21" s="13">
        <v>15</v>
      </c>
      <c r="P21" s="69">
        <v>13.2</v>
      </c>
      <c r="Q21" s="94">
        <v>37209</v>
      </c>
      <c r="R21" s="13"/>
      <c r="S21" s="16">
        <v>28.833858716751969</v>
      </c>
    </row>
    <row r="22" spans="1:19" ht="13.5" thickBot="1" x14ac:dyDescent="0.25">
      <c r="A22" s="17" t="s">
        <v>7</v>
      </c>
      <c r="B22" s="18">
        <v>-1.967741935483871</v>
      </c>
      <c r="C22" s="18">
        <v>6.6161290322580664</v>
      </c>
      <c r="D22" s="18">
        <v>1.8483870967741933</v>
      </c>
      <c r="E22" s="70">
        <v>13.5</v>
      </c>
      <c r="F22" s="111">
        <v>37256</v>
      </c>
      <c r="G22" s="70">
        <v>-9.4</v>
      </c>
      <c r="H22" s="111">
        <v>37240</v>
      </c>
      <c r="I22" s="21">
        <v>77.099999999999994</v>
      </c>
      <c r="J22" s="79">
        <v>187.4</v>
      </c>
      <c r="K22" s="18">
        <v>2.2903225806451619</v>
      </c>
      <c r="L22" s="70">
        <v>10.9</v>
      </c>
      <c r="M22" s="111">
        <v>37239</v>
      </c>
      <c r="N22" s="18">
        <v>4.2</v>
      </c>
      <c r="O22" s="19">
        <v>3</v>
      </c>
      <c r="P22" s="70">
        <v>3</v>
      </c>
      <c r="Q22" s="111">
        <v>37256</v>
      </c>
      <c r="R22" s="19"/>
      <c r="S22" s="18">
        <v>24.79571620915473</v>
      </c>
    </row>
    <row r="23" spans="1:19" ht="13.5" thickTop="1" x14ac:dyDescent="0.2">
      <c r="A23" s="1"/>
      <c r="B23" s="71">
        <f>AVERAGE(B11:B22)</f>
        <v>7.6682661290322578</v>
      </c>
      <c r="C23" s="71">
        <f>AVERAGE(C11:C22)</f>
        <v>19.812177419354839</v>
      </c>
      <c r="D23" s="71">
        <f>AVERAGE(D11:D22)</f>
        <v>13.311505376344085</v>
      </c>
      <c r="E23" s="71">
        <f>MAX(E11:E22)</f>
        <v>37.6</v>
      </c>
      <c r="F23" s="72">
        <v>37067</v>
      </c>
      <c r="G23" s="71">
        <f>MIN(G11:G22)</f>
        <v>-9.4</v>
      </c>
      <c r="H23" s="72">
        <v>37240</v>
      </c>
      <c r="I23" s="73">
        <f>AVERAGE(I11:I22)</f>
        <v>68.1875</v>
      </c>
      <c r="J23" s="80">
        <f>SUM(J11:J22)</f>
        <v>4046.6</v>
      </c>
      <c r="K23" s="71">
        <f>AVERAGE(K11:K22)</f>
        <v>2.1447446236559138</v>
      </c>
      <c r="L23" s="71">
        <f>MAX(L11:L22)</f>
        <v>14.4</v>
      </c>
      <c r="M23" s="72">
        <v>37128</v>
      </c>
      <c r="N23" s="71">
        <f>SUM(N11:N22)</f>
        <v>181</v>
      </c>
      <c r="O23" s="1">
        <f>SUM(O11:O22)</f>
        <v>64</v>
      </c>
      <c r="P23" s="71">
        <f>MAX(P11:P22)</f>
        <v>18.2</v>
      </c>
      <c r="Q23" s="72">
        <v>37086</v>
      </c>
      <c r="R23" s="72"/>
      <c r="S23" s="71">
        <f>SUM(S11:S22)</f>
        <v>813.58226543536045</v>
      </c>
    </row>
    <row r="24" spans="1:19" x14ac:dyDescent="0.2">
      <c r="A24" s="1"/>
      <c r="B24" s="71"/>
      <c r="C24" s="71"/>
      <c r="D24" s="71"/>
      <c r="E24" s="71"/>
      <c r="F24" s="72"/>
      <c r="G24" s="71"/>
      <c r="H24" s="72"/>
      <c r="I24" s="73"/>
      <c r="J24" s="71"/>
      <c r="K24" s="71"/>
      <c r="L24" s="71"/>
      <c r="M24" s="72"/>
      <c r="N24" s="71"/>
      <c r="O24" s="1"/>
      <c r="P24" s="71"/>
      <c r="Q24" s="72"/>
      <c r="R24" s="72"/>
      <c r="S24" s="71"/>
    </row>
    <row r="26" spans="1:19" x14ac:dyDescent="0.2">
      <c r="A26" s="63" t="s">
        <v>33</v>
      </c>
      <c r="B26" s="63"/>
      <c r="C26" s="63"/>
      <c r="D26" s="47"/>
      <c r="E26" s="47"/>
      <c r="F26" s="47"/>
      <c r="G26" s="47"/>
      <c r="H26" s="47"/>
    </row>
    <row r="27" spans="1:19" x14ac:dyDescent="0.2">
      <c r="A27" s="47" t="s">
        <v>34</v>
      </c>
      <c r="B27" s="47"/>
      <c r="C27" s="47">
        <v>-1.4</v>
      </c>
      <c r="D27" s="47" t="s">
        <v>35</v>
      </c>
      <c r="E27" s="47" t="s">
        <v>42</v>
      </c>
      <c r="F27" s="47"/>
      <c r="G27" s="47"/>
      <c r="H27" s="47"/>
    </row>
    <row r="28" spans="1:19" x14ac:dyDescent="0.2">
      <c r="A28" s="47" t="s">
        <v>36</v>
      </c>
      <c r="B28" s="47"/>
      <c r="C28" s="47"/>
      <c r="D28" s="47" t="s">
        <v>43</v>
      </c>
      <c r="E28" s="47"/>
      <c r="G28" s="47"/>
      <c r="H28" s="64"/>
    </row>
    <row r="29" spans="1:19" x14ac:dyDescent="0.2">
      <c r="A29" s="47" t="s">
        <v>37</v>
      </c>
      <c r="B29" s="47"/>
      <c r="C29" s="47"/>
      <c r="D29" s="47" t="s">
        <v>44</v>
      </c>
      <c r="E29" s="47"/>
      <c r="G29" s="47"/>
      <c r="H29" s="64"/>
    </row>
    <row r="30" spans="1:19" x14ac:dyDescent="0.2">
      <c r="A30" s="47"/>
      <c r="B30" s="47"/>
      <c r="C30" s="47"/>
      <c r="D30" s="47"/>
      <c r="E30" s="43"/>
      <c r="G30" s="47"/>
      <c r="H30" s="47"/>
      <c r="L30" s="2"/>
      <c r="M30" s="2"/>
      <c r="N30" s="2"/>
      <c r="O30" s="2"/>
      <c r="P30" s="2"/>
      <c r="Q30" s="2"/>
      <c r="R30" s="2"/>
      <c r="S30" s="2"/>
    </row>
    <row r="31" spans="1:19" x14ac:dyDescent="0.2">
      <c r="A31" s="47" t="s">
        <v>45</v>
      </c>
      <c r="B31" s="47"/>
      <c r="C31" s="47"/>
      <c r="D31" s="47"/>
      <c r="E31" s="47"/>
      <c r="F31" s="47"/>
      <c r="G31" s="47"/>
      <c r="H31" s="47"/>
      <c r="L31" s="6"/>
      <c r="M31" s="6"/>
      <c r="N31" s="6"/>
      <c r="O31" s="7"/>
      <c r="P31" s="7"/>
      <c r="Q31" s="6"/>
      <c r="R31" s="6"/>
      <c r="S31" s="6"/>
    </row>
    <row r="32" spans="1:19" x14ac:dyDescent="0.2">
      <c r="A32" s="63"/>
      <c r="B32" s="63"/>
      <c r="C32" s="63"/>
      <c r="D32" s="63"/>
      <c r="E32" s="63"/>
      <c r="F32" s="63"/>
      <c r="G32" s="63"/>
      <c r="H32" s="63"/>
      <c r="L32" s="6"/>
      <c r="M32" s="6"/>
      <c r="N32" s="6"/>
      <c r="O32" s="7"/>
      <c r="P32" s="7"/>
      <c r="Q32" s="6"/>
      <c r="R32" s="6"/>
      <c r="S32" s="6"/>
    </row>
    <row r="33" spans="1:20" x14ac:dyDescent="0.2">
      <c r="A33" s="47"/>
      <c r="B33" s="47" t="s">
        <v>38</v>
      </c>
      <c r="C33" s="47"/>
      <c r="D33" s="47"/>
      <c r="E33" s="47" t="s">
        <v>35</v>
      </c>
      <c r="F33" s="47" t="s">
        <v>77</v>
      </c>
      <c r="G33" s="47"/>
      <c r="H33" s="47"/>
    </row>
    <row r="34" spans="1:20" x14ac:dyDescent="0.2">
      <c r="A34" s="47"/>
      <c r="B34" t="s">
        <v>39</v>
      </c>
      <c r="D34" s="65"/>
      <c r="E34" t="s">
        <v>35</v>
      </c>
      <c r="F34" s="66" t="s">
        <v>78</v>
      </c>
      <c r="G34" s="47"/>
      <c r="H34" s="47"/>
    </row>
    <row r="35" spans="1:20" x14ac:dyDescent="0.2">
      <c r="A35" s="47"/>
      <c r="B35" t="s">
        <v>40</v>
      </c>
      <c r="D35" s="65"/>
      <c r="E35" t="s">
        <v>35</v>
      </c>
      <c r="F35" s="66" t="s">
        <v>79</v>
      </c>
      <c r="G35" s="47"/>
      <c r="H35" s="47"/>
    </row>
    <row r="36" spans="1:20" x14ac:dyDescent="0.2">
      <c r="A36" s="47"/>
      <c r="B36" s="67" t="s">
        <v>41</v>
      </c>
      <c r="C36" s="28"/>
      <c r="D36" s="67"/>
      <c r="E36" s="23" t="s">
        <v>35</v>
      </c>
      <c r="F36" s="66" t="s">
        <v>78</v>
      </c>
      <c r="G36" s="47"/>
      <c r="H36" s="47"/>
    </row>
    <row r="37" spans="1:20" x14ac:dyDescent="0.2">
      <c r="A37" s="47"/>
      <c r="C37" s="28"/>
      <c r="D37" s="65"/>
      <c r="F37" s="66"/>
      <c r="G37" s="47"/>
      <c r="H37" s="47"/>
    </row>
    <row r="43" spans="1:20" x14ac:dyDescent="0.2">
      <c r="T43" s="2"/>
    </row>
    <row r="44" spans="1:20" x14ac:dyDescent="0.2">
      <c r="T44" s="6"/>
    </row>
    <row r="45" spans="1:20" x14ac:dyDescent="0.2">
      <c r="T45" s="6"/>
    </row>
  </sheetData>
  <phoneticPr fontId="0" type="noConversion"/>
  <pageMargins left="0.75" right="0.75" top="1" bottom="1" header="0" footer="0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93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0.59064516129032218</v>
      </c>
      <c r="C11" s="29">
        <v>5.9706451612903226</v>
      </c>
      <c r="D11" s="29">
        <v>3.1441935483870962</v>
      </c>
      <c r="E11" s="29">
        <v>11.42</v>
      </c>
      <c r="F11" s="85">
        <v>42026</v>
      </c>
      <c r="G11" s="29">
        <v>-8.9600000000000009</v>
      </c>
      <c r="H11" s="85">
        <v>42014</v>
      </c>
      <c r="I11" s="29">
        <v>85.119354838709668</v>
      </c>
      <c r="J11" s="29">
        <v>140.38</v>
      </c>
      <c r="K11" s="29">
        <v>2.6070967741935487</v>
      </c>
      <c r="L11" s="29">
        <v>19.05</v>
      </c>
      <c r="M11" s="85">
        <v>42018</v>
      </c>
      <c r="N11" s="29">
        <v>53</v>
      </c>
      <c r="O11" s="84">
        <v>19</v>
      </c>
      <c r="P11" s="29">
        <v>7.6</v>
      </c>
      <c r="Q11" s="85">
        <v>42018</v>
      </c>
      <c r="R11" s="29">
        <v>4.444838709677418</v>
      </c>
      <c r="S11" s="29">
        <v>23.94963710645068</v>
      </c>
    </row>
    <row r="12" spans="1:19" x14ac:dyDescent="0.2">
      <c r="A12" s="51" t="s">
        <v>10</v>
      </c>
      <c r="B12" s="29">
        <v>0.88321428571428573</v>
      </c>
      <c r="C12" s="29">
        <v>7.4117857142857133</v>
      </c>
      <c r="D12" s="29">
        <v>4.0769791666666677</v>
      </c>
      <c r="E12" s="29">
        <v>19.54</v>
      </c>
      <c r="F12" s="85">
        <v>41697</v>
      </c>
      <c r="G12" s="29">
        <v>-4.08</v>
      </c>
      <c r="H12" s="85">
        <v>41685</v>
      </c>
      <c r="I12" s="29">
        <v>78.156148459383743</v>
      </c>
      <c r="J12" s="29">
        <v>219.68</v>
      </c>
      <c r="K12" s="29">
        <v>3.3344642857142861</v>
      </c>
      <c r="L12" s="29">
        <v>24.74</v>
      </c>
      <c r="M12" s="85">
        <v>41695</v>
      </c>
      <c r="N12" s="29">
        <v>29.6</v>
      </c>
      <c r="O12" s="84">
        <v>16</v>
      </c>
      <c r="P12" s="29">
        <v>11</v>
      </c>
      <c r="Q12" s="85">
        <v>41678</v>
      </c>
      <c r="R12" s="29">
        <v>4.6845684523809528</v>
      </c>
      <c r="S12" s="29">
        <v>38.829478679471798</v>
      </c>
    </row>
    <row r="13" spans="1:19" x14ac:dyDescent="0.2">
      <c r="A13" s="51" t="s">
        <v>11</v>
      </c>
      <c r="B13" s="29">
        <v>2.5309677419354841</v>
      </c>
      <c r="C13" s="29">
        <v>11.306774193548387</v>
      </c>
      <c r="D13" s="29">
        <v>6.5882997311827944</v>
      </c>
      <c r="E13" s="29">
        <v>19.82</v>
      </c>
      <c r="F13" s="85">
        <v>41718</v>
      </c>
      <c r="G13" s="29">
        <v>-3.75</v>
      </c>
      <c r="H13" s="85">
        <v>41706</v>
      </c>
      <c r="I13" s="29">
        <v>71.970120967741934</v>
      </c>
      <c r="J13" s="29">
        <v>391.76</v>
      </c>
      <c r="K13" s="29">
        <v>3.0588978494623662</v>
      </c>
      <c r="L13" s="29">
        <v>24.6</v>
      </c>
      <c r="M13" s="85">
        <v>41728</v>
      </c>
      <c r="N13" s="29">
        <v>28.4</v>
      </c>
      <c r="O13" s="84">
        <v>14</v>
      </c>
      <c r="P13" s="29">
        <v>7.6</v>
      </c>
      <c r="Q13" s="85">
        <v>41727</v>
      </c>
      <c r="R13" s="29">
        <v>7.5333198924731173</v>
      </c>
      <c r="S13" s="29">
        <v>65.744747601303843</v>
      </c>
    </row>
    <row r="14" spans="1:19" x14ac:dyDescent="0.2">
      <c r="A14" s="51" t="s">
        <v>12</v>
      </c>
      <c r="B14" s="29">
        <v>5.2334482758620684</v>
      </c>
      <c r="C14" s="29">
        <v>17.059999999999999</v>
      </c>
      <c r="D14" s="29">
        <v>10.944216954022988</v>
      </c>
      <c r="E14" s="29">
        <v>26</v>
      </c>
      <c r="F14" s="85">
        <v>41756</v>
      </c>
      <c r="G14" s="29">
        <v>0.51</v>
      </c>
      <c r="H14" s="85">
        <v>41735</v>
      </c>
      <c r="I14" s="29">
        <v>70.63647222222221</v>
      </c>
      <c r="J14" s="29">
        <v>548.49</v>
      </c>
      <c r="K14" s="29">
        <v>2.2269444444444444</v>
      </c>
      <c r="L14" s="29">
        <v>14.6</v>
      </c>
      <c r="M14" s="85">
        <v>41732</v>
      </c>
      <c r="N14" s="29">
        <v>16.600000000000001</v>
      </c>
      <c r="O14" s="84">
        <v>8</v>
      </c>
      <c r="P14" s="29">
        <v>5.8</v>
      </c>
      <c r="Q14" s="85">
        <v>41751</v>
      </c>
      <c r="R14" s="29">
        <v>12.943451388888889</v>
      </c>
      <c r="S14" s="29">
        <v>90.914422633975349</v>
      </c>
    </row>
    <row r="15" spans="1:19" x14ac:dyDescent="0.2">
      <c r="A15" s="51" t="s">
        <v>0</v>
      </c>
      <c r="B15" s="29">
        <v>6.0067741935483854</v>
      </c>
      <c r="C15" s="29">
        <v>17.122580645161293</v>
      </c>
      <c r="D15" s="29">
        <v>11.463918010752687</v>
      </c>
      <c r="E15" s="29">
        <v>26.61</v>
      </c>
      <c r="F15" s="85">
        <v>41781</v>
      </c>
      <c r="G15" s="29">
        <v>1.1200000000000001</v>
      </c>
      <c r="H15" s="85">
        <v>41766</v>
      </c>
      <c r="I15" s="29">
        <v>73.548850806451611</v>
      </c>
      <c r="J15" s="29">
        <v>589.94000000000005</v>
      </c>
      <c r="K15" s="29">
        <v>2.0063709677419359</v>
      </c>
      <c r="L15" s="29">
        <v>13.52</v>
      </c>
      <c r="M15" s="85">
        <v>41768</v>
      </c>
      <c r="N15" s="29">
        <v>64</v>
      </c>
      <c r="O15" s="84">
        <v>16</v>
      </c>
      <c r="P15" s="29">
        <v>14.2</v>
      </c>
      <c r="Q15" s="85">
        <v>41772</v>
      </c>
      <c r="R15" s="29">
        <v>14.725967741935486</v>
      </c>
      <c r="S15" s="29">
        <v>103.54694534111056</v>
      </c>
    </row>
    <row r="16" spans="1:19" x14ac:dyDescent="0.2">
      <c r="A16" s="51" t="s">
        <v>1</v>
      </c>
      <c r="B16" s="29">
        <v>10.269666666666666</v>
      </c>
      <c r="C16" s="29">
        <v>22.390333333333338</v>
      </c>
      <c r="D16" s="29">
        <v>15.946958333333335</v>
      </c>
      <c r="E16" s="29">
        <v>30.28</v>
      </c>
      <c r="F16" s="85">
        <v>41795</v>
      </c>
      <c r="G16" s="29">
        <v>5.59</v>
      </c>
      <c r="H16" s="85">
        <v>41811</v>
      </c>
      <c r="I16" s="29">
        <v>71.524972222222232</v>
      </c>
      <c r="J16" s="29">
        <v>603.66999999999996</v>
      </c>
      <c r="K16" s="29">
        <v>1.6925625</v>
      </c>
      <c r="L16" s="29">
        <v>12.64</v>
      </c>
      <c r="M16" s="85">
        <v>41800</v>
      </c>
      <c r="N16" s="29">
        <v>82.2</v>
      </c>
      <c r="O16" s="84">
        <v>11</v>
      </c>
      <c r="P16" s="29">
        <v>16.8</v>
      </c>
      <c r="Q16" s="85">
        <v>41802</v>
      </c>
      <c r="R16" s="29">
        <v>19.307201388888888</v>
      </c>
      <c r="S16" s="29">
        <v>117.64354883361281</v>
      </c>
    </row>
    <row r="17" spans="1:19" x14ac:dyDescent="0.2">
      <c r="A17" s="51" t="s">
        <v>2</v>
      </c>
      <c r="B17" s="29">
        <v>13.347096774193551</v>
      </c>
      <c r="C17" s="29">
        <v>28.098387096774196</v>
      </c>
      <c r="D17" s="29">
        <v>20.148326612903226</v>
      </c>
      <c r="E17" s="29">
        <v>34.89</v>
      </c>
      <c r="F17" s="85">
        <v>41831</v>
      </c>
      <c r="G17" s="29">
        <v>7.9</v>
      </c>
      <c r="H17" s="85">
        <v>41844</v>
      </c>
      <c r="I17" s="29">
        <v>63.917069892473116</v>
      </c>
      <c r="J17" s="29">
        <v>752.91</v>
      </c>
      <c r="K17" s="29">
        <v>2.0382728494623659</v>
      </c>
      <c r="L17" s="29">
        <v>11.56</v>
      </c>
      <c r="M17" s="85">
        <v>41834</v>
      </c>
      <c r="N17" s="29">
        <v>4.2</v>
      </c>
      <c r="O17" s="84">
        <v>3</v>
      </c>
      <c r="P17" s="29">
        <v>2.6</v>
      </c>
      <c r="Q17" s="85">
        <v>41842</v>
      </c>
      <c r="R17" s="29">
        <v>24.877883064516123</v>
      </c>
      <c r="S17" s="29">
        <v>165.68957012930954</v>
      </c>
    </row>
    <row r="18" spans="1:19" x14ac:dyDescent="0.2">
      <c r="A18" s="51" t="s">
        <v>3</v>
      </c>
      <c r="B18" s="29">
        <v>12.43483870967742</v>
      </c>
      <c r="C18" s="29">
        <v>26.981612903225802</v>
      </c>
      <c r="D18" s="29">
        <v>19.379079301075272</v>
      </c>
      <c r="E18" s="29">
        <v>36.799999999999997</v>
      </c>
      <c r="F18" s="85">
        <v>41877</v>
      </c>
      <c r="G18" s="29">
        <v>8.0399999999999991</v>
      </c>
      <c r="H18" s="85">
        <v>41882</v>
      </c>
      <c r="I18" s="29">
        <v>61.971706989247302</v>
      </c>
      <c r="J18" s="29">
        <v>647.63</v>
      </c>
      <c r="K18" s="29">
        <v>2.2036962365591402</v>
      </c>
      <c r="L18" s="29">
        <v>14.6</v>
      </c>
      <c r="M18" s="85">
        <v>41878</v>
      </c>
      <c r="N18" s="29">
        <v>4.5999999999999996</v>
      </c>
      <c r="O18" s="84">
        <v>7</v>
      </c>
      <c r="P18" s="29">
        <v>1.6</v>
      </c>
      <c r="Q18" s="85">
        <v>41863</v>
      </c>
      <c r="R18" s="29">
        <v>25.279301075268815</v>
      </c>
      <c r="S18" s="29">
        <v>148.74957256699443</v>
      </c>
    </row>
    <row r="19" spans="1:19" x14ac:dyDescent="0.2">
      <c r="A19" s="51" t="s">
        <v>4</v>
      </c>
      <c r="B19" s="29">
        <v>10.813666666666668</v>
      </c>
      <c r="C19" s="29">
        <v>23.251000000000001</v>
      </c>
      <c r="D19" s="29">
        <v>16.549076388888885</v>
      </c>
      <c r="E19" s="29">
        <v>31.98</v>
      </c>
      <c r="F19" s="85">
        <v>41887</v>
      </c>
      <c r="G19" s="29">
        <v>4.45</v>
      </c>
      <c r="H19" s="85">
        <v>41909</v>
      </c>
      <c r="I19" s="29">
        <v>63.801486111111117</v>
      </c>
      <c r="J19" s="29">
        <v>457.74</v>
      </c>
      <c r="K19" s="29">
        <v>2.0853680555555565</v>
      </c>
      <c r="L19" s="29">
        <v>14.6</v>
      </c>
      <c r="M19" s="85">
        <v>41889</v>
      </c>
      <c r="N19" s="29">
        <v>21.2</v>
      </c>
      <c r="O19" s="84">
        <v>6</v>
      </c>
      <c r="P19" s="29">
        <v>10.199999999999999</v>
      </c>
      <c r="Q19" s="85">
        <v>41898</v>
      </c>
      <c r="R19" s="29">
        <v>20.460708333333329</v>
      </c>
      <c r="S19" s="29">
        <v>102.98615075691833</v>
      </c>
    </row>
    <row r="20" spans="1:19" x14ac:dyDescent="0.2">
      <c r="A20" s="51" t="s">
        <v>5</v>
      </c>
      <c r="B20" s="29">
        <v>6.2909677419354848</v>
      </c>
      <c r="C20" s="29">
        <v>17.411290322580641</v>
      </c>
      <c r="D20" s="29">
        <v>11.50125672043011</v>
      </c>
      <c r="E20" s="29">
        <v>27.79</v>
      </c>
      <c r="F20" s="85">
        <v>41914</v>
      </c>
      <c r="G20" s="29">
        <v>0.57999999999999996</v>
      </c>
      <c r="H20" s="85">
        <v>41938</v>
      </c>
      <c r="I20" s="29">
        <v>70.221162634408614</v>
      </c>
      <c r="J20" s="29">
        <v>320.48</v>
      </c>
      <c r="K20" s="29">
        <v>2.327768817204301</v>
      </c>
      <c r="L20" s="29">
        <v>20.190000000000001</v>
      </c>
      <c r="M20" s="85">
        <v>41916</v>
      </c>
      <c r="N20" s="29">
        <v>29.4</v>
      </c>
      <c r="O20" s="84">
        <v>13</v>
      </c>
      <c r="P20" s="29">
        <v>6.6</v>
      </c>
      <c r="Q20" s="85">
        <v>41921</v>
      </c>
      <c r="R20" s="29">
        <v>13.087358870967744</v>
      </c>
      <c r="S20" s="29">
        <v>67.350830727545997</v>
      </c>
    </row>
    <row r="21" spans="1:19" x14ac:dyDescent="0.2">
      <c r="A21" s="51" t="s">
        <v>6</v>
      </c>
      <c r="B21" s="29">
        <v>3.3433333333333346</v>
      </c>
      <c r="C21" s="29">
        <v>11.040666666666668</v>
      </c>
      <c r="D21" s="29">
        <v>7.0652275413711596</v>
      </c>
      <c r="E21" s="29">
        <v>19.100000000000001</v>
      </c>
      <c r="F21" s="85">
        <v>41946</v>
      </c>
      <c r="G21" s="29">
        <v>-5.52</v>
      </c>
      <c r="H21" s="85">
        <v>41972</v>
      </c>
      <c r="I21" s="29">
        <v>76.531812204491715</v>
      </c>
      <c r="J21" s="29">
        <v>211.88</v>
      </c>
      <c r="K21" s="29">
        <v>2.9677504432624118</v>
      </c>
      <c r="L21" s="29">
        <v>20.87</v>
      </c>
      <c r="M21" s="85">
        <v>41952</v>
      </c>
      <c r="N21" s="29">
        <v>30.2</v>
      </c>
      <c r="O21" s="84">
        <v>12</v>
      </c>
      <c r="P21" s="29">
        <v>6.8</v>
      </c>
      <c r="Q21" s="85">
        <v>41960</v>
      </c>
      <c r="R21" s="29">
        <v>7.6872624113475174</v>
      </c>
      <c r="S21" s="29">
        <v>38.351415789057867</v>
      </c>
    </row>
    <row r="22" spans="1:19" ht="13.5" thickBot="1" x14ac:dyDescent="0.25">
      <c r="A22" s="60" t="s">
        <v>7</v>
      </c>
      <c r="B22" s="61">
        <v>-4.5161290322580545E-2</v>
      </c>
      <c r="C22" s="61">
        <v>7.09</v>
      </c>
      <c r="D22" s="61">
        <v>3.3330309139784946</v>
      </c>
      <c r="E22" s="61">
        <v>17.82</v>
      </c>
      <c r="F22" s="86">
        <v>41979</v>
      </c>
      <c r="G22" s="61">
        <v>-5.52</v>
      </c>
      <c r="H22" s="86">
        <v>41977</v>
      </c>
      <c r="I22" s="61">
        <v>83.007338709677413</v>
      </c>
      <c r="J22" s="61">
        <v>157.68</v>
      </c>
      <c r="K22" s="61">
        <v>2.0924529569892472</v>
      </c>
      <c r="L22" s="61">
        <v>16.559999999999999</v>
      </c>
      <c r="M22" s="86">
        <v>41981</v>
      </c>
      <c r="N22" s="61">
        <v>62</v>
      </c>
      <c r="O22" s="62">
        <v>15</v>
      </c>
      <c r="P22" s="61">
        <v>19.8</v>
      </c>
      <c r="Q22" s="86">
        <v>41996</v>
      </c>
      <c r="R22" s="61">
        <v>3.6772446236559135</v>
      </c>
      <c r="S22" s="61">
        <v>21.719360647707528</v>
      </c>
    </row>
    <row r="23" spans="1:19" ht="13.5" thickTop="1" x14ac:dyDescent="0.2">
      <c r="A23" s="51" t="s">
        <v>51</v>
      </c>
      <c r="B23" s="29">
        <v>5.9749548550417577</v>
      </c>
      <c r="C23" s="29">
        <v>16.26125633640553</v>
      </c>
      <c r="D23" s="29">
        <v>10.845046935249393</v>
      </c>
      <c r="E23" s="29">
        <v>36.799999999999997</v>
      </c>
      <c r="F23" s="85">
        <v>40416</v>
      </c>
      <c r="G23" s="29">
        <v>-8.9600000000000009</v>
      </c>
      <c r="H23" s="85">
        <v>40188</v>
      </c>
      <c r="I23" s="29">
        <v>72.533874671511725</v>
      </c>
      <c r="J23" s="29">
        <v>5042.24</v>
      </c>
      <c r="K23" s="29">
        <v>2.386803848382467</v>
      </c>
      <c r="L23" s="29">
        <v>24.74</v>
      </c>
      <c r="M23" s="85">
        <v>40234</v>
      </c>
      <c r="N23" s="29">
        <v>425.4</v>
      </c>
      <c r="O23" s="84">
        <v>140</v>
      </c>
      <c r="P23" s="29">
        <v>19.8</v>
      </c>
      <c r="Q23" s="85">
        <v>40535</v>
      </c>
      <c r="R23" s="29">
        <v>13.225758829444517</v>
      </c>
      <c r="S23" s="29">
        <v>985.47568081345878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-2.6</v>
      </c>
      <c r="G28" s="47" t="s">
        <v>35</v>
      </c>
      <c r="H28" s="49">
        <v>40509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-0.6</v>
      </c>
      <c r="G29" s="47" t="s">
        <v>35</v>
      </c>
      <c r="H29" s="49">
        <v>40254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254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9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18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16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6</v>
      </c>
      <c r="G37" s="47" t="s">
        <v>50</v>
      </c>
      <c r="H37" s="47"/>
      <c r="I37" s="47"/>
      <c r="J37" s="47"/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96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98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1.6183870967741936</v>
      </c>
      <c r="C11" s="29">
        <v>8.3819354838709685</v>
      </c>
      <c r="D11" s="29">
        <v>4.5911424731182793</v>
      </c>
      <c r="E11" s="29">
        <v>15.3</v>
      </c>
      <c r="F11" s="85">
        <v>42012</v>
      </c>
      <c r="G11" s="29">
        <v>-3.76</v>
      </c>
      <c r="H11" s="85">
        <v>42031</v>
      </c>
      <c r="I11" s="29">
        <v>82.404435483870984</v>
      </c>
      <c r="J11" s="29">
        <v>167.57</v>
      </c>
      <c r="K11" s="29">
        <v>1.9488172043010761</v>
      </c>
      <c r="L11" s="29">
        <v>18.13</v>
      </c>
      <c r="M11" s="85">
        <v>42011</v>
      </c>
      <c r="N11" s="29">
        <v>22.6</v>
      </c>
      <c r="O11" s="84">
        <v>12</v>
      </c>
      <c r="P11" s="29">
        <v>5.2</v>
      </c>
      <c r="Q11" s="85">
        <v>42034</v>
      </c>
      <c r="R11" s="29">
        <v>5.0650604838709672</v>
      </c>
      <c r="S11" s="29">
        <v>25.494889200106602</v>
      </c>
    </row>
    <row r="12" spans="1:19" x14ac:dyDescent="0.2">
      <c r="A12" s="51" t="s">
        <v>10</v>
      </c>
      <c r="B12" s="29">
        <v>2.0792857142857137</v>
      </c>
      <c r="C12" s="29">
        <v>11.309285714285716</v>
      </c>
      <c r="D12" s="29">
        <v>6.3796502976190457</v>
      </c>
      <c r="E12" s="29">
        <v>19.239999999999998</v>
      </c>
      <c r="F12" s="85">
        <v>41695</v>
      </c>
      <c r="G12" s="29">
        <v>-0.63</v>
      </c>
      <c r="H12" s="85">
        <v>41679</v>
      </c>
      <c r="I12" s="29">
        <v>74.166101190476198</v>
      </c>
      <c r="J12" s="29">
        <v>247.3</v>
      </c>
      <c r="K12" s="29">
        <v>2.4466220238095238</v>
      </c>
      <c r="L12" s="29">
        <v>16.66</v>
      </c>
      <c r="M12" s="85">
        <v>41691</v>
      </c>
      <c r="N12" s="29">
        <v>37.200000000000003</v>
      </c>
      <c r="O12" s="84">
        <v>10</v>
      </c>
      <c r="P12" s="29">
        <v>8</v>
      </c>
      <c r="Q12" s="85">
        <v>41689</v>
      </c>
      <c r="R12" s="29">
        <v>5.9789880952380949</v>
      </c>
      <c r="S12" s="29">
        <v>41.749674182562849</v>
      </c>
    </row>
    <row r="13" spans="1:19" x14ac:dyDescent="0.2">
      <c r="A13" s="51" t="s">
        <v>11</v>
      </c>
      <c r="B13" s="29">
        <v>3.3183870967741931</v>
      </c>
      <c r="C13" s="29">
        <v>11.878064516129035</v>
      </c>
      <c r="D13" s="29">
        <v>7.289381720430109</v>
      </c>
      <c r="E13" s="29">
        <v>20.66</v>
      </c>
      <c r="F13" s="85">
        <v>41729</v>
      </c>
      <c r="G13" s="29">
        <v>-0.5</v>
      </c>
      <c r="H13" s="85">
        <v>41702</v>
      </c>
      <c r="I13" s="29">
        <v>79.881149193548382</v>
      </c>
      <c r="J13" s="29">
        <v>352.51</v>
      </c>
      <c r="K13" s="29">
        <v>2.8117876344086019</v>
      </c>
      <c r="L13" s="29">
        <v>15.88</v>
      </c>
      <c r="M13" s="85">
        <v>41725</v>
      </c>
      <c r="N13" s="29">
        <v>45.4</v>
      </c>
      <c r="O13" s="84">
        <v>14</v>
      </c>
      <c r="P13" s="29">
        <v>10.8</v>
      </c>
      <c r="Q13" s="85">
        <v>41728</v>
      </c>
      <c r="R13" s="29">
        <v>8.1694422043010739</v>
      </c>
      <c r="S13" s="29">
        <v>56.588896106307004</v>
      </c>
    </row>
    <row r="14" spans="1:19" x14ac:dyDescent="0.2">
      <c r="A14" s="51" t="s">
        <v>12</v>
      </c>
      <c r="B14" s="29">
        <v>6.6106666666666678</v>
      </c>
      <c r="C14" s="29">
        <v>17.846</v>
      </c>
      <c r="D14" s="29">
        <v>11.966916666666666</v>
      </c>
      <c r="E14" s="29">
        <v>27.38</v>
      </c>
      <c r="F14" s="85">
        <v>41737</v>
      </c>
      <c r="G14" s="29">
        <v>1.6</v>
      </c>
      <c r="H14" s="85">
        <v>41742</v>
      </c>
      <c r="I14" s="29">
        <v>75.859340277777775</v>
      </c>
      <c r="J14" s="29">
        <v>511.65</v>
      </c>
      <c r="K14" s="29">
        <v>2.0501736111111106</v>
      </c>
      <c r="L14" s="29">
        <v>14.21</v>
      </c>
      <c r="M14" s="85">
        <v>41750</v>
      </c>
      <c r="N14" s="29">
        <v>66</v>
      </c>
      <c r="O14" s="84">
        <v>13</v>
      </c>
      <c r="P14" s="29">
        <v>26</v>
      </c>
      <c r="Q14" s="85">
        <v>41753</v>
      </c>
      <c r="R14" s="29">
        <v>13.857361111111112</v>
      </c>
      <c r="S14" s="29">
        <v>87.932230317577577</v>
      </c>
    </row>
    <row r="15" spans="1:19" x14ac:dyDescent="0.2">
      <c r="A15" s="51" t="s">
        <v>0</v>
      </c>
      <c r="B15" s="29">
        <v>8.187419354838708</v>
      </c>
      <c r="C15" s="29">
        <v>21.240967741935485</v>
      </c>
      <c r="D15" s="29">
        <v>14.276525537634409</v>
      </c>
      <c r="E15" s="29">
        <v>30.57</v>
      </c>
      <c r="F15" s="85">
        <v>41784</v>
      </c>
      <c r="G15" s="29">
        <v>3.91</v>
      </c>
      <c r="H15" s="85">
        <v>41775</v>
      </c>
      <c r="I15" s="29">
        <v>76.47963037634409</v>
      </c>
      <c r="J15" s="29">
        <v>608.27</v>
      </c>
      <c r="K15" s="29">
        <v>1.7769556451612905</v>
      </c>
      <c r="L15" s="29">
        <v>16.37</v>
      </c>
      <c r="M15" s="85">
        <v>41788</v>
      </c>
      <c r="N15" s="29">
        <v>53.2</v>
      </c>
      <c r="O15" s="84">
        <v>11</v>
      </c>
      <c r="P15" s="29">
        <v>16.8</v>
      </c>
      <c r="Q15" s="85">
        <v>41788</v>
      </c>
      <c r="R15" s="29">
        <v>17.213763440860216</v>
      </c>
      <c r="S15" s="29">
        <v>112.66908788286806</v>
      </c>
    </row>
    <row r="16" spans="1:19" x14ac:dyDescent="0.2">
      <c r="A16" s="51" t="s">
        <v>1</v>
      </c>
      <c r="B16" s="29">
        <v>10.210666666666667</v>
      </c>
      <c r="C16" s="29">
        <v>22.898</v>
      </c>
      <c r="D16" s="29">
        <v>16.062458333333328</v>
      </c>
      <c r="E16" s="29">
        <v>35.369999999999997</v>
      </c>
      <c r="F16" s="85">
        <v>41816</v>
      </c>
      <c r="G16" s="29">
        <v>5.4</v>
      </c>
      <c r="H16" s="85">
        <v>41791</v>
      </c>
      <c r="I16" s="29">
        <v>70.323756944444455</v>
      </c>
      <c r="J16" s="29">
        <v>615.15</v>
      </c>
      <c r="K16" s="29">
        <v>1.8582291666666668</v>
      </c>
      <c r="L16" s="29">
        <v>13.82</v>
      </c>
      <c r="M16" s="85">
        <v>41817</v>
      </c>
      <c r="N16" s="29">
        <v>35.6</v>
      </c>
      <c r="O16" s="84">
        <v>10</v>
      </c>
      <c r="P16" s="29">
        <v>11.2</v>
      </c>
      <c r="Q16" s="85">
        <v>41797</v>
      </c>
      <c r="R16" s="29">
        <v>19.405256944444439</v>
      </c>
      <c r="S16" s="29">
        <v>125.41877832730023</v>
      </c>
    </row>
    <row r="17" spans="1:19" x14ac:dyDescent="0.2">
      <c r="A17" s="51" t="s">
        <v>2</v>
      </c>
      <c r="B17" s="29">
        <v>11.500645161290324</v>
      </c>
      <c r="C17" s="29">
        <v>24.822580645161285</v>
      </c>
      <c r="D17" s="29">
        <v>17.66516129032258</v>
      </c>
      <c r="E17" s="29">
        <v>33.68</v>
      </c>
      <c r="F17" s="85">
        <v>41822</v>
      </c>
      <c r="G17" s="29">
        <v>7.22</v>
      </c>
      <c r="H17" s="85">
        <v>41843</v>
      </c>
      <c r="I17" s="29">
        <v>64.316135752688169</v>
      </c>
      <c r="J17" s="29">
        <v>702.98</v>
      </c>
      <c r="K17" s="29">
        <v>2.4314112903225809</v>
      </c>
      <c r="L17" s="29">
        <v>12.84</v>
      </c>
      <c r="M17" s="85">
        <v>41825</v>
      </c>
      <c r="N17" s="29">
        <v>40.6</v>
      </c>
      <c r="O17" s="84">
        <v>7</v>
      </c>
      <c r="P17" s="29">
        <v>20.2</v>
      </c>
      <c r="Q17" s="85">
        <v>41832</v>
      </c>
      <c r="R17" s="29">
        <v>21.657923387096773</v>
      </c>
      <c r="S17" s="29">
        <v>152.23431893182476</v>
      </c>
    </row>
    <row r="18" spans="1:19" x14ac:dyDescent="0.2">
      <c r="A18" s="51" t="s">
        <v>3</v>
      </c>
      <c r="B18" s="29">
        <v>13.224193548387097</v>
      </c>
      <c r="C18" s="29">
        <v>28.440645161290327</v>
      </c>
      <c r="D18" s="29">
        <v>20.01240591397849</v>
      </c>
      <c r="E18" s="29">
        <v>34.36</v>
      </c>
      <c r="F18" s="85">
        <v>41870</v>
      </c>
      <c r="G18" s="29">
        <v>7.84</v>
      </c>
      <c r="H18" s="85">
        <v>41879</v>
      </c>
      <c r="I18" s="29">
        <v>61.482842741935492</v>
      </c>
      <c r="J18" s="29">
        <v>676.89</v>
      </c>
      <c r="K18" s="29">
        <v>2.2999596774193556</v>
      </c>
      <c r="L18" s="29">
        <v>17.93</v>
      </c>
      <c r="M18" s="85">
        <v>41871</v>
      </c>
      <c r="N18" s="29">
        <v>13.6</v>
      </c>
      <c r="O18" s="84">
        <v>11</v>
      </c>
      <c r="P18" s="29">
        <v>4.8</v>
      </c>
      <c r="Q18" s="85">
        <v>41872</v>
      </c>
      <c r="R18" s="29">
        <v>25.123508064516134</v>
      </c>
      <c r="S18" s="29">
        <v>160.17405521031392</v>
      </c>
    </row>
    <row r="19" spans="1:19" x14ac:dyDescent="0.2">
      <c r="A19" s="51" t="s">
        <v>4</v>
      </c>
      <c r="B19" s="29">
        <v>11.875999999999999</v>
      </c>
      <c r="C19" s="29">
        <v>25.984000000000002</v>
      </c>
      <c r="D19" s="29">
        <v>18.164319444444448</v>
      </c>
      <c r="E19" s="29">
        <v>33.21</v>
      </c>
      <c r="F19" s="85">
        <v>41892</v>
      </c>
      <c r="G19" s="29">
        <v>7.5</v>
      </c>
      <c r="H19" s="85">
        <v>41902</v>
      </c>
      <c r="I19" s="29">
        <v>62.818770833333332</v>
      </c>
      <c r="J19" s="29">
        <v>505.52</v>
      </c>
      <c r="K19" s="29">
        <v>2.0544166666666666</v>
      </c>
      <c r="L19" s="29">
        <v>12.05</v>
      </c>
      <c r="M19" s="85">
        <v>41900</v>
      </c>
      <c r="N19" s="29">
        <v>15.6</v>
      </c>
      <c r="O19" s="84">
        <v>7</v>
      </c>
      <c r="P19" s="29">
        <v>9.4</v>
      </c>
      <c r="Q19" s="85">
        <v>41885</v>
      </c>
      <c r="R19" s="29">
        <v>21.696652777777786</v>
      </c>
      <c r="S19" s="29">
        <v>116.09414004705378</v>
      </c>
    </row>
    <row r="20" spans="1:19" x14ac:dyDescent="0.2">
      <c r="A20" s="51" t="s">
        <v>5</v>
      </c>
      <c r="B20" s="29">
        <v>7.3848387096774202</v>
      </c>
      <c r="C20" s="29">
        <v>20.602580645161289</v>
      </c>
      <c r="D20" s="29">
        <v>13.516317204301073</v>
      </c>
      <c r="E20" s="29">
        <v>28.87</v>
      </c>
      <c r="F20" s="85">
        <v>41923</v>
      </c>
      <c r="G20" s="29">
        <v>1.26</v>
      </c>
      <c r="H20" s="85">
        <v>41934</v>
      </c>
      <c r="I20" s="29">
        <v>59.660033602150534</v>
      </c>
      <c r="J20" s="29">
        <v>386.82</v>
      </c>
      <c r="K20" s="29">
        <v>2.2796908602150543</v>
      </c>
      <c r="L20" s="29">
        <v>13.62</v>
      </c>
      <c r="M20" s="85">
        <v>41931</v>
      </c>
      <c r="N20" s="29">
        <v>9.6</v>
      </c>
      <c r="O20" s="84">
        <v>5</v>
      </c>
      <c r="P20" s="29">
        <v>3.2</v>
      </c>
      <c r="Q20" s="85">
        <v>41931</v>
      </c>
      <c r="R20" s="29">
        <v>16.227641129032257</v>
      </c>
      <c r="S20" s="29">
        <v>87.176311619370409</v>
      </c>
    </row>
    <row r="21" spans="1:19" x14ac:dyDescent="0.2">
      <c r="A21" s="51" t="s">
        <v>6</v>
      </c>
      <c r="B21" s="29">
        <v>6.0473333333333352</v>
      </c>
      <c r="C21" s="29">
        <v>13.147666666666662</v>
      </c>
      <c r="D21" s="29">
        <v>9.2854722222222215</v>
      </c>
      <c r="E21" s="29">
        <v>18.899999999999999</v>
      </c>
      <c r="F21" s="85">
        <v>41945</v>
      </c>
      <c r="G21" s="29">
        <v>0.38</v>
      </c>
      <c r="H21" s="85">
        <v>41973</v>
      </c>
      <c r="I21" s="29">
        <v>82.665034722222217</v>
      </c>
      <c r="J21" s="29">
        <v>172.34</v>
      </c>
      <c r="K21" s="29">
        <v>2.2464097222222228</v>
      </c>
      <c r="L21" s="29">
        <v>14.9</v>
      </c>
      <c r="M21" s="85">
        <v>41956</v>
      </c>
      <c r="N21" s="29">
        <v>54.8</v>
      </c>
      <c r="O21" s="84">
        <v>12</v>
      </c>
      <c r="P21" s="29">
        <v>24.8</v>
      </c>
      <c r="Q21" s="85">
        <v>41948</v>
      </c>
      <c r="R21" s="29">
        <v>9.846861111111112</v>
      </c>
      <c r="S21" s="29">
        <v>31.324917683445598</v>
      </c>
    </row>
    <row r="22" spans="1:19" ht="13.5" thickBot="1" x14ac:dyDescent="0.25">
      <c r="A22" s="60" t="s">
        <v>7</v>
      </c>
      <c r="B22" s="61">
        <v>2.4222580645161287</v>
      </c>
      <c r="C22" s="61">
        <v>9.8896774193548396</v>
      </c>
      <c r="D22" s="61">
        <v>6.1904301075268826</v>
      </c>
      <c r="E22" s="61">
        <v>15.44</v>
      </c>
      <c r="F22" s="86">
        <v>41989</v>
      </c>
      <c r="G22" s="61">
        <v>-1.93</v>
      </c>
      <c r="H22" s="86">
        <v>41999</v>
      </c>
      <c r="I22" s="61">
        <v>75.581895161290333</v>
      </c>
      <c r="J22" s="61">
        <v>179.34</v>
      </c>
      <c r="K22" s="61">
        <v>2.8347043010752686</v>
      </c>
      <c r="L22" s="61">
        <v>30.58</v>
      </c>
      <c r="M22" s="86">
        <v>41989</v>
      </c>
      <c r="N22" s="61">
        <v>30.2</v>
      </c>
      <c r="O22" s="62">
        <v>11</v>
      </c>
      <c r="P22" s="61">
        <v>11.8</v>
      </c>
      <c r="Q22" s="86">
        <v>41989</v>
      </c>
      <c r="R22" s="61">
        <v>5.9172379032258062</v>
      </c>
      <c r="S22" s="61">
        <v>32.477290829221758</v>
      </c>
    </row>
    <row r="23" spans="1:19" ht="13.5" thickTop="1" x14ac:dyDescent="0.2">
      <c r="A23" s="51" t="s">
        <v>51</v>
      </c>
      <c r="B23" s="29">
        <v>7.0400067844342047</v>
      </c>
      <c r="C23" s="29">
        <v>18.036783666154633</v>
      </c>
      <c r="D23" s="29">
        <v>12.116681767633125</v>
      </c>
      <c r="E23" s="29">
        <v>35.369999999999997</v>
      </c>
      <c r="F23" s="85">
        <v>40720</v>
      </c>
      <c r="G23" s="29">
        <v>-3.76</v>
      </c>
      <c r="H23" s="85">
        <v>40570</v>
      </c>
      <c r="I23" s="29">
        <v>72.136593856673514</v>
      </c>
      <c r="J23" s="29">
        <v>5126.34</v>
      </c>
      <c r="K23" s="29">
        <v>2.2532648169482852</v>
      </c>
      <c r="L23" s="29">
        <v>30.58</v>
      </c>
      <c r="M23" s="85">
        <v>40893</v>
      </c>
      <c r="N23" s="29">
        <v>424.4</v>
      </c>
      <c r="O23" s="84">
        <v>123</v>
      </c>
      <c r="P23" s="29">
        <v>26</v>
      </c>
      <c r="Q23" s="85">
        <v>40657</v>
      </c>
      <c r="R23" s="29">
        <v>14.179974721048815</v>
      </c>
      <c r="S23" s="29">
        <v>1029.3345903379525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-1.65</v>
      </c>
      <c r="G28" s="47" t="s">
        <v>35</v>
      </c>
      <c r="H28" s="49">
        <v>40900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-0.5</v>
      </c>
      <c r="G29" s="47" t="s">
        <v>35</v>
      </c>
      <c r="H29" s="49">
        <v>40606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293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10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8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2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0</v>
      </c>
      <c r="G37" s="47" t="s">
        <v>50</v>
      </c>
      <c r="H37" s="47"/>
      <c r="I37" s="47"/>
      <c r="J37" s="47"/>
    </row>
  </sheetData>
  <phoneticPr fontId="0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97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98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1.566774193548387</v>
      </c>
      <c r="C11" s="29">
        <v>8.7325806451612884</v>
      </c>
      <c r="D11" s="29">
        <v>5.1044959677419355</v>
      </c>
      <c r="E11" s="29">
        <v>14.76</v>
      </c>
      <c r="F11" s="85">
        <v>42009</v>
      </c>
      <c r="G11" s="29">
        <v>-3.69</v>
      </c>
      <c r="H11" s="85">
        <v>42015</v>
      </c>
      <c r="I11" s="29">
        <v>80.301491935483853</v>
      </c>
      <c r="J11" s="29">
        <v>181.82</v>
      </c>
      <c r="K11" s="29">
        <v>2.0230443548387091</v>
      </c>
      <c r="L11" s="29">
        <v>14.41</v>
      </c>
      <c r="M11" s="85">
        <v>42006</v>
      </c>
      <c r="N11" s="29">
        <v>19.399999999999999</v>
      </c>
      <c r="O11" s="84">
        <v>8</v>
      </c>
      <c r="P11" s="29">
        <v>7.4</v>
      </c>
      <c r="Q11" s="85">
        <v>42020</v>
      </c>
      <c r="R11" s="29">
        <v>5.2727956989247309</v>
      </c>
      <c r="S11" s="29">
        <v>27.339279859525988</v>
      </c>
    </row>
    <row r="12" spans="1:19" x14ac:dyDescent="0.2">
      <c r="A12" s="51" t="s">
        <v>10</v>
      </c>
      <c r="B12" s="29">
        <v>-0.84137931034482738</v>
      </c>
      <c r="C12" s="29">
        <v>6.9220689655172407</v>
      </c>
      <c r="D12" s="29">
        <v>2.7179310344827585</v>
      </c>
      <c r="E12" s="29">
        <v>18.7</v>
      </c>
      <c r="F12" s="85">
        <v>41699</v>
      </c>
      <c r="G12" s="29">
        <v>-4.8499999999999996</v>
      </c>
      <c r="H12" s="85">
        <v>41681</v>
      </c>
      <c r="I12" s="29">
        <v>73.130445402298861</v>
      </c>
      <c r="J12" s="29">
        <v>245.82</v>
      </c>
      <c r="K12" s="29">
        <v>2.560510057471264</v>
      </c>
      <c r="L12" s="29">
        <v>14.31</v>
      </c>
      <c r="M12" s="85">
        <v>41675</v>
      </c>
      <c r="N12" s="29">
        <v>40</v>
      </c>
      <c r="O12" s="84">
        <v>9</v>
      </c>
      <c r="P12" s="29">
        <v>12.2</v>
      </c>
      <c r="Q12" s="85">
        <v>41675</v>
      </c>
      <c r="R12" s="29">
        <v>3.6047629310344829</v>
      </c>
      <c r="S12" s="29">
        <v>39.677272541127458</v>
      </c>
    </row>
    <row r="13" spans="1:19" x14ac:dyDescent="0.2">
      <c r="A13" s="51" t="s">
        <v>11</v>
      </c>
      <c r="B13" s="29">
        <v>2.5167741935483869</v>
      </c>
      <c r="C13" s="29">
        <v>15.029354838709676</v>
      </c>
      <c r="D13" s="29">
        <v>8.5268682795698929</v>
      </c>
      <c r="E13" s="29">
        <v>22.49</v>
      </c>
      <c r="F13" s="85">
        <v>41712</v>
      </c>
      <c r="G13" s="29">
        <v>-1.79</v>
      </c>
      <c r="H13" s="85">
        <v>41720</v>
      </c>
      <c r="I13" s="29">
        <v>61.902345430107538</v>
      </c>
      <c r="J13" s="29">
        <v>487.2</v>
      </c>
      <c r="K13" s="29">
        <v>2.5246908602150544</v>
      </c>
      <c r="L13" s="29">
        <v>13.23</v>
      </c>
      <c r="M13" s="85">
        <v>41716</v>
      </c>
      <c r="N13" s="29">
        <v>14.4</v>
      </c>
      <c r="O13" s="84">
        <v>9</v>
      </c>
      <c r="P13" s="29">
        <v>4</v>
      </c>
      <c r="Q13" s="85">
        <v>41719</v>
      </c>
      <c r="R13" s="29">
        <v>8.7090456989247329</v>
      </c>
      <c r="S13" s="29">
        <v>86.138284904034208</v>
      </c>
    </row>
    <row r="14" spans="1:19" x14ac:dyDescent="0.2">
      <c r="A14" s="51" t="s">
        <v>12</v>
      </c>
      <c r="B14" s="29">
        <v>3.8526666666666656</v>
      </c>
      <c r="C14" s="29">
        <v>12.971</v>
      </c>
      <c r="D14" s="29">
        <v>8.2489791666666665</v>
      </c>
      <c r="E14" s="29">
        <v>20.67</v>
      </c>
      <c r="F14" s="85">
        <v>41738</v>
      </c>
      <c r="G14" s="29">
        <v>-0.16</v>
      </c>
      <c r="H14" s="85">
        <v>41746</v>
      </c>
      <c r="I14" s="29">
        <v>72.618791666666695</v>
      </c>
      <c r="J14" s="29">
        <v>415.05</v>
      </c>
      <c r="K14" s="29">
        <v>2.901826388888888</v>
      </c>
      <c r="L14" s="29">
        <v>17.84</v>
      </c>
      <c r="M14" s="85">
        <v>41752</v>
      </c>
      <c r="N14" s="29">
        <v>65.599999999999994</v>
      </c>
      <c r="O14" s="84">
        <v>23</v>
      </c>
      <c r="P14" s="29">
        <v>9.4</v>
      </c>
      <c r="Q14" s="85">
        <v>41757</v>
      </c>
      <c r="R14" s="29">
        <v>9.6699166666666656</v>
      </c>
      <c r="S14" s="29">
        <v>75.271970569021661</v>
      </c>
    </row>
    <row r="15" spans="1:19" x14ac:dyDescent="0.2">
      <c r="A15" s="51" t="s">
        <v>0</v>
      </c>
      <c r="B15" s="29">
        <v>7.3412903225806447</v>
      </c>
      <c r="C15" s="29">
        <v>21.008064516129036</v>
      </c>
      <c r="D15" s="29">
        <v>14.080678763440858</v>
      </c>
      <c r="E15" s="29">
        <v>29.69</v>
      </c>
      <c r="F15" s="85">
        <v>41790</v>
      </c>
      <c r="G15" s="29">
        <v>1.4</v>
      </c>
      <c r="H15" s="85">
        <v>41761</v>
      </c>
      <c r="I15" s="29">
        <v>68.214771505376333</v>
      </c>
      <c r="J15" s="29">
        <v>686.4</v>
      </c>
      <c r="K15" s="29">
        <v>1.9588575268817203</v>
      </c>
      <c r="L15" s="29">
        <v>14.7</v>
      </c>
      <c r="M15" s="85">
        <v>41764</v>
      </c>
      <c r="N15" s="29">
        <v>41.8</v>
      </c>
      <c r="O15" s="84">
        <v>10</v>
      </c>
      <c r="P15" s="29">
        <v>12.2</v>
      </c>
      <c r="Q15" s="85">
        <v>41778</v>
      </c>
      <c r="R15" s="29">
        <v>15.714422043010753</v>
      </c>
      <c r="S15" s="29">
        <v>126.52946464602664</v>
      </c>
    </row>
    <row r="16" spans="1:19" x14ac:dyDescent="0.2">
      <c r="A16" s="51" t="s">
        <v>1</v>
      </c>
      <c r="B16" s="29">
        <v>11.329333333333331</v>
      </c>
      <c r="C16" s="29">
        <v>27.036666666666669</v>
      </c>
      <c r="D16" s="29">
        <v>18.50322916666666</v>
      </c>
      <c r="E16" s="29">
        <v>35.51</v>
      </c>
      <c r="F16" s="85">
        <v>41816</v>
      </c>
      <c r="G16" s="29">
        <v>5.13</v>
      </c>
      <c r="H16" s="85">
        <v>41799</v>
      </c>
      <c r="I16" s="29">
        <v>63.411972222222204</v>
      </c>
      <c r="J16" s="29">
        <v>699.71</v>
      </c>
      <c r="K16" s="29">
        <v>2.1146597222222225</v>
      </c>
      <c r="L16" s="29">
        <v>14.21</v>
      </c>
      <c r="M16" s="85">
        <v>41801</v>
      </c>
      <c r="N16" s="29">
        <v>31.4</v>
      </c>
      <c r="O16" s="84">
        <v>7</v>
      </c>
      <c r="P16" s="29">
        <v>11.2</v>
      </c>
      <c r="Q16" s="85">
        <v>41801</v>
      </c>
      <c r="R16" s="29">
        <v>22.086569444444443</v>
      </c>
      <c r="S16" s="29">
        <v>157.33721043934202</v>
      </c>
    </row>
    <row r="17" spans="1:19" x14ac:dyDescent="0.2">
      <c r="A17" s="51" t="s">
        <v>2</v>
      </c>
      <c r="B17" s="29">
        <v>11.674838709677418</v>
      </c>
      <c r="C17" s="29">
        <v>27.065161290322582</v>
      </c>
      <c r="D17" s="29">
        <v>18.669590053763436</v>
      </c>
      <c r="E17" s="29">
        <v>36.6</v>
      </c>
      <c r="F17" s="85">
        <v>41838</v>
      </c>
      <c r="G17" s="29">
        <v>6.55</v>
      </c>
      <c r="H17" s="85">
        <v>41832</v>
      </c>
      <c r="I17" s="29">
        <v>61.124267473118294</v>
      </c>
      <c r="J17" s="29">
        <v>739.91</v>
      </c>
      <c r="K17" s="29">
        <v>2.3563172043010749</v>
      </c>
      <c r="L17" s="29">
        <v>15.19</v>
      </c>
      <c r="M17" s="85">
        <v>41833</v>
      </c>
      <c r="N17" s="29">
        <v>25</v>
      </c>
      <c r="O17" s="84">
        <v>3</v>
      </c>
      <c r="P17" s="29">
        <v>13.2</v>
      </c>
      <c r="Q17" s="85">
        <v>41846</v>
      </c>
      <c r="R17" s="29">
        <v>26.04173387096774</v>
      </c>
      <c r="S17" s="29">
        <v>167.24427277180209</v>
      </c>
    </row>
    <row r="18" spans="1:19" x14ac:dyDescent="0.2">
      <c r="A18" s="51" t="s">
        <v>3</v>
      </c>
      <c r="B18" s="29">
        <v>13.863548387096776</v>
      </c>
      <c r="C18" s="29">
        <v>29.811935483870965</v>
      </c>
      <c r="D18" s="29">
        <v>21.184912634408612</v>
      </c>
      <c r="E18" s="29">
        <v>39.729999999999997</v>
      </c>
      <c r="F18" s="85">
        <v>41861</v>
      </c>
      <c r="G18" s="29">
        <v>9.06</v>
      </c>
      <c r="H18" s="85">
        <v>41882</v>
      </c>
      <c r="I18" s="29">
        <v>57.418440860215057</v>
      </c>
      <c r="J18" s="29">
        <v>678.37099999999998</v>
      </c>
      <c r="K18" s="29">
        <v>2.3558521505376335</v>
      </c>
      <c r="L18" s="29">
        <v>14.11</v>
      </c>
      <c r="M18" s="85">
        <v>41866</v>
      </c>
      <c r="N18" s="29">
        <v>27.2</v>
      </c>
      <c r="O18" s="84">
        <v>6</v>
      </c>
      <c r="P18" s="29">
        <v>25.2</v>
      </c>
      <c r="Q18" s="85">
        <v>41856</v>
      </c>
      <c r="R18" s="29">
        <v>25.048837365591407</v>
      </c>
      <c r="S18" s="29">
        <v>171.26614110484772</v>
      </c>
    </row>
    <row r="19" spans="1:19" x14ac:dyDescent="0.2">
      <c r="A19" s="51" t="s">
        <v>4</v>
      </c>
      <c r="B19" s="29">
        <v>10.872899999999998</v>
      </c>
      <c r="C19" s="29">
        <v>23.414999999999999</v>
      </c>
      <c r="D19" s="29">
        <v>16.897168750000002</v>
      </c>
      <c r="E19" s="29">
        <v>30.98</v>
      </c>
      <c r="F19" s="85">
        <v>41890</v>
      </c>
      <c r="G19" s="29">
        <v>5.8070000000000004</v>
      </c>
      <c r="H19" s="85">
        <v>41909</v>
      </c>
      <c r="I19" s="29">
        <v>66.450131944444422</v>
      </c>
      <c r="J19" s="29">
        <v>444.45700000000005</v>
      </c>
      <c r="K19" s="29">
        <v>2.5657541666666668</v>
      </c>
      <c r="L19" s="29">
        <v>20.48</v>
      </c>
      <c r="M19" s="85">
        <v>41905</v>
      </c>
      <c r="N19" s="29">
        <v>45.4</v>
      </c>
      <c r="O19" s="84">
        <v>10</v>
      </c>
      <c r="P19" s="29">
        <v>32</v>
      </c>
      <c r="Q19" s="85">
        <v>41911</v>
      </c>
      <c r="R19" s="29">
        <v>20.79729166666667</v>
      </c>
      <c r="S19" s="29">
        <v>106.06338445275236</v>
      </c>
    </row>
    <row r="20" spans="1:19" x14ac:dyDescent="0.2">
      <c r="A20" s="51" t="s">
        <v>5</v>
      </c>
      <c r="B20" s="29">
        <v>8.0984838709677422</v>
      </c>
      <c r="C20" s="29">
        <v>18.214741935483875</v>
      </c>
      <c r="D20" s="29">
        <v>12.613990503740068</v>
      </c>
      <c r="E20" s="29">
        <v>29.49</v>
      </c>
      <c r="F20" s="85">
        <v>41920</v>
      </c>
      <c r="G20" s="29">
        <v>0.64600000000000002</v>
      </c>
      <c r="H20" s="85">
        <v>41942</v>
      </c>
      <c r="I20" s="29">
        <v>80.617835437120164</v>
      </c>
      <c r="J20" s="29">
        <v>322.93</v>
      </c>
      <c r="K20" s="29">
        <v>2.0847483929406261</v>
      </c>
      <c r="L20" s="29">
        <v>13.13</v>
      </c>
      <c r="M20" s="85">
        <v>41930</v>
      </c>
      <c r="N20" s="29">
        <v>101.2</v>
      </c>
      <c r="O20" s="84">
        <v>14</v>
      </c>
      <c r="P20" s="29">
        <v>18.8</v>
      </c>
      <c r="Q20" s="85">
        <v>41933</v>
      </c>
      <c r="R20" s="29">
        <v>13.931314779102379</v>
      </c>
      <c r="S20" s="29">
        <v>59.753771502897564</v>
      </c>
    </row>
    <row r="21" spans="1:19" x14ac:dyDescent="0.2">
      <c r="A21" s="51" t="s">
        <v>6</v>
      </c>
      <c r="B21" s="29">
        <v>4.3016333333333323</v>
      </c>
      <c r="C21" s="29">
        <v>10.9223</v>
      </c>
      <c r="D21" s="29">
        <v>7.4593335446859896</v>
      </c>
      <c r="E21" s="29">
        <v>17</v>
      </c>
      <c r="F21" s="85">
        <v>41945</v>
      </c>
      <c r="G21" s="29">
        <v>0.17899999999999999</v>
      </c>
      <c r="H21" s="85">
        <v>41973</v>
      </c>
      <c r="I21" s="29">
        <v>88.123044082125588</v>
      </c>
      <c r="J21" s="29">
        <v>178.76</v>
      </c>
      <c r="K21" s="29">
        <v>2.396830283816425</v>
      </c>
      <c r="L21" s="29">
        <v>18.13</v>
      </c>
      <c r="M21" s="85">
        <v>41944</v>
      </c>
      <c r="N21" s="29">
        <v>61.8</v>
      </c>
      <c r="O21" s="84">
        <v>16</v>
      </c>
      <c r="P21" s="29">
        <v>13.2</v>
      </c>
      <c r="Q21" s="85">
        <v>41971</v>
      </c>
      <c r="R21" s="29">
        <v>8.5052667572463783</v>
      </c>
      <c r="S21" s="29">
        <v>29.00380728378456</v>
      </c>
    </row>
    <row r="22" spans="1:19" ht="13.5" thickBot="1" x14ac:dyDescent="0.25">
      <c r="A22" s="60" t="s">
        <v>7</v>
      </c>
      <c r="B22" s="61">
        <v>2.5483870967741939</v>
      </c>
      <c r="C22" s="61">
        <v>10.536258064516131</v>
      </c>
      <c r="D22" s="61">
        <v>6.3396881720430107</v>
      </c>
      <c r="E22" s="61">
        <v>16.059999999999999</v>
      </c>
      <c r="F22" s="86">
        <v>41987</v>
      </c>
      <c r="G22" s="61">
        <v>-2.0609999999999999</v>
      </c>
      <c r="H22" s="86">
        <v>41983</v>
      </c>
      <c r="I22" s="61">
        <v>82.743723118279576</v>
      </c>
      <c r="J22" s="61">
        <v>171.035</v>
      </c>
      <c r="K22" s="61">
        <v>2.9095927419354837</v>
      </c>
      <c r="L22" s="61">
        <v>18.72</v>
      </c>
      <c r="M22" s="86">
        <v>41988</v>
      </c>
      <c r="N22" s="61">
        <v>10.4</v>
      </c>
      <c r="O22" s="62">
        <v>12</v>
      </c>
      <c r="P22" s="61">
        <v>2.2000000000000002</v>
      </c>
      <c r="Q22" s="86">
        <v>41977</v>
      </c>
      <c r="R22" s="61">
        <v>6.1149549731182784</v>
      </c>
      <c r="S22" s="61">
        <v>30.83033498450316</v>
      </c>
    </row>
    <row r="23" spans="1:19" ht="13.5" thickTop="1" x14ac:dyDescent="0.2">
      <c r="A23" s="51" t="s">
        <v>51</v>
      </c>
      <c r="B23" s="29">
        <v>6.427104233098504</v>
      </c>
      <c r="C23" s="29">
        <v>17.638761033864789</v>
      </c>
      <c r="D23" s="29">
        <v>11.695572169767493</v>
      </c>
      <c r="E23" s="29">
        <v>39.729999999999997</v>
      </c>
      <c r="F23" s="85">
        <v>41131</v>
      </c>
      <c r="G23" s="29">
        <v>-4.8499999999999996</v>
      </c>
      <c r="H23" s="85">
        <v>40950</v>
      </c>
      <c r="I23" s="29">
        <v>71.338105089788215</v>
      </c>
      <c r="J23" s="29">
        <v>5251.4630000000006</v>
      </c>
      <c r="K23" s="29">
        <v>2.3960569875596476</v>
      </c>
      <c r="L23" s="29">
        <v>20.48</v>
      </c>
      <c r="M23" s="85">
        <v>41175</v>
      </c>
      <c r="N23" s="29">
        <v>483.6</v>
      </c>
      <c r="O23" s="84">
        <v>127</v>
      </c>
      <c r="P23" s="29">
        <v>32</v>
      </c>
      <c r="Q23" s="85">
        <v>41181</v>
      </c>
      <c r="R23" s="29">
        <v>13.791409324641556</v>
      </c>
      <c r="S23" s="29">
        <v>1076.4551950596654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-2.0609999999999999</v>
      </c>
      <c r="G28" s="47" t="s">
        <v>35</v>
      </c>
      <c r="H28" s="49">
        <v>41253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-0.16</v>
      </c>
      <c r="G29" s="47" t="s">
        <v>35</v>
      </c>
      <c r="H29" s="49">
        <v>41016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236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20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7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12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0</v>
      </c>
      <c r="G37" s="47" t="s">
        <v>50</v>
      </c>
      <c r="H37" s="47"/>
      <c r="I37" s="47"/>
      <c r="J37" s="47"/>
    </row>
  </sheetData>
  <phoneticPr fontId="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T34" sqref="T34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99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2.5784516129032253</v>
      </c>
      <c r="C11" s="29">
        <v>10.783709677419358</v>
      </c>
      <c r="D11" s="29">
        <v>6.3314166666666667</v>
      </c>
      <c r="E11" s="29">
        <v>17.82</v>
      </c>
      <c r="F11" s="85">
        <v>42010</v>
      </c>
      <c r="G11" s="29">
        <v>-2.468</v>
      </c>
      <c r="H11" s="85">
        <v>42013</v>
      </c>
      <c r="I11" s="29">
        <v>79.884072580645153</v>
      </c>
      <c r="J11" s="29">
        <v>207.02</v>
      </c>
      <c r="K11" s="29">
        <v>3.6169180107526873</v>
      </c>
      <c r="L11" s="29">
        <v>22.83</v>
      </c>
      <c r="M11" s="85">
        <v>42022</v>
      </c>
      <c r="N11" s="29">
        <v>50.4</v>
      </c>
      <c r="O11" s="84">
        <v>18</v>
      </c>
      <c r="P11" s="29">
        <v>17.600000000000001</v>
      </c>
      <c r="Q11" s="85">
        <v>42031</v>
      </c>
      <c r="R11" s="29">
        <v>5.5329966397849466</v>
      </c>
      <c r="S11" s="29">
        <v>37.389620000690449</v>
      </c>
    </row>
    <row r="12" spans="1:19" x14ac:dyDescent="0.2">
      <c r="A12" s="51" t="s">
        <v>10</v>
      </c>
      <c r="B12" s="29">
        <v>1.4624999999999999</v>
      </c>
      <c r="C12" s="29">
        <v>8.0582142857142856</v>
      </c>
      <c r="D12" s="29">
        <v>4.7059069940476181</v>
      </c>
      <c r="E12" s="29">
        <v>14.71</v>
      </c>
      <c r="F12" s="85">
        <v>41671</v>
      </c>
      <c r="G12" s="29">
        <v>-3.0129999999999999</v>
      </c>
      <c r="H12" s="85">
        <v>41693</v>
      </c>
      <c r="I12" s="29">
        <v>85.941443452380966</v>
      </c>
      <c r="J12" s="29">
        <v>197.24400000000003</v>
      </c>
      <c r="K12" s="29">
        <v>3.3794650297619055</v>
      </c>
      <c r="L12" s="29">
        <v>21.36</v>
      </c>
      <c r="M12" s="85">
        <v>41671</v>
      </c>
      <c r="N12" s="29">
        <v>49.6</v>
      </c>
      <c r="O12" s="84">
        <v>18</v>
      </c>
      <c r="P12" s="29">
        <v>10.6</v>
      </c>
      <c r="Q12" s="85">
        <v>41678</v>
      </c>
      <c r="R12" s="29">
        <v>5.4519092261904758</v>
      </c>
      <c r="S12" s="29">
        <v>30.950356516058026</v>
      </c>
    </row>
    <row r="13" spans="1:19" x14ac:dyDescent="0.2">
      <c r="A13" s="51" t="s">
        <v>11</v>
      </c>
      <c r="B13" s="29">
        <v>3.3791290322580645</v>
      </c>
      <c r="C13" s="29">
        <v>12.370645161290319</v>
      </c>
      <c r="D13" s="29">
        <v>7.4912264784946219</v>
      </c>
      <c r="E13" s="29">
        <v>17.95</v>
      </c>
      <c r="F13" s="85">
        <v>41705</v>
      </c>
      <c r="G13" s="29">
        <v>-1.1100000000000001</v>
      </c>
      <c r="H13" s="85">
        <v>41701</v>
      </c>
      <c r="I13" s="29">
        <v>84.783501344086019</v>
      </c>
      <c r="J13" s="29">
        <v>385.255</v>
      </c>
      <c r="K13" s="29">
        <v>3.2247390506163125</v>
      </c>
      <c r="L13" s="29">
        <v>22.54</v>
      </c>
      <c r="M13" s="85">
        <v>41705</v>
      </c>
      <c r="N13" s="29">
        <v>103.6</v>
      </c>
      <c r="O13" s="84">
        <v>19</v>
      </c>
      <c r="P13" s="29">
        <v>17</v>
      </c>
      <c r="Q13" s="85">
        <v>41727</v>
      </c>
      <c r="R13" s="29">
        <v>7.677594758064517</v>
      </c>
      <c r="S13" s="29">
        <v>57.690906475321675</v>
      </c>
    </row>
    <row r="14" spans="1:19" x14ac:dyDescent="0.2">
      <c r="A14" s="51" t="s">
        <v>12</v>
      </c>
      <c r="B14" s="29">
        <v>3.8827000000000007</v>
      </c>
      <c r="C14" s="29">
        <v>14.366866666666665</v>
      </c>
      <c r="D14" s="29">
        <v>9.1268506944444425</v>
      </c>
      <c r="E14" s="29">
        <v>24.8</v>
      </c>
      <c r="F14" s="85">
        <v>41746</v>
      </c>
      <c r="G14" s="29">
        <v>-1.3140000000000001</v>
      </c>
      <c r="H14" s="85">
        <v>41750</v>
      </c>
      <c r="I14" s="29">
        <v>75.72793055555556</v>
      </c>
      <c r="J14" s="29">
        <v>482.35199999999998</v>
      </c>
      <c r="K14" s="29">
        <v>2.8958409722222229</v>
      </c>
      <c r="L14" s="29">
        <v>18.52</v>
      </c>
      <c r="M14" s="85">
        <v>41738</v>
      </c>
      <c r="N14" s="29">
        <v>53.4</v>
      </c>
      <c r="O14" s="84">
        <v>14</v>
      </c>
      <c r="P14" s="29">
        <v>12.4</v>
      </c>
      <c r="Q14" s="85">
        <v>41759</v>
      </c>
      <c r="R14" s="29">
        <v>10.900654861111111</v>
      </c>
      <c r="S14" s="29">
        <v>80.139950694606398</v>
      </c>
    </row>
    <row r="15" spans="1:19" x14ac:dyDescent="0.2">
      <c r="A15" s="51" t="s">
        <v>0</v>
      </c>
      <c r="B15" s="29">
        <v>4.9216774193548387</v>
      </c>
      <c r="C15" s="29">
        <v>14.36483870967742</v>
      </c>
      <c r="D15" s="29">
        <v>9.548452956989248</v>
      </c>
      <c r="E15" s="29">
        <v>21.07</v>
      </c>
      <c r="F15" s="85">
        <v>41765</v>
      </c>
      <c r="G15" s="29">
        <v>0.52300000000000002</v>
      </c>
      <c r="H15" s="85">
        <v>41785</v>
      </c>
      <c r="I15" s="29">
        <v>78.0558870967742</v>
      </c>
      <c r="J15" s="29">
        <v>494.39400000000001</v>
      </c>
      <c r="K15" s="29">
        <v>2.0659213709677422</v>
      </c>
      <c r="L15" s="29">
        <v>14.31</v>
      </c>
      <c r="M15" s="85">
        <v>41785</v>
      </c>
      <c r="N15" s="29">
        <v>80.599999999999994</v>
      </c>
      <c r="O15" s="84">
        <v>16</v>
      </c>
      <c r="P15" s="29">
        <v>18.399999999999999</v>
      </c>
      <c r="Q15" s="85">
        <v>41776</v>
      </c>
      <c r="R15" s="29">
        <v>12.72897177419355</v>
      </c>
      <c r="S15" s="29">
        <v>80.795944602861582</v>
      </c>
    </row>
    <row r="16" spans="1:19" x14ac:dyDescent="0.2">
      <c r="A16" s="51" t="s">
        <v>1</v>
      </c>
      <c r="B16" s="29">
        <v>8.5633666666666652</v>
      </c>
      <c r="C16" s="29">
        <v>19.727999999999998</v>
      </c>
      <c r="D16" s="29">
        <v>13.969195833333336</v>
      </c>
      <c r="E16" s="29">
        <v>29.15</v>
      </c>
      <c r="F16" s="85">
        <v>41806</v>
      </c>
      <c r="G16" s="29">
        <v>5.0640000000000001</v>
      </c>
      <c r="H16" s="85">
        <v>41815</v>
      </c>
      <c r="I16" s="29">
        <v>78.538548611111096</v>
      </c>
      <c r="J16" s="29">
        <v>608.14399999999989</v>
      </c>
      <c r="K16" s="29">
        <v>1.8524562500000001</v>
      </c>
      <c r="L16" s="29">
        <v>10.49</v>
      </c>
      <c r="M16" s="85">
        <v>41799</v>
      </c>
      <c r="N16" s="29">
        <v>63.2</v>
      </c>
      <c r="O16" s="84">
        <v>12</v>
      </c>
      <c r="P16" s="29">
        <v>21</v>
      </c>
      <c r="Q16" s="85">
        <v>41808</v>
      </c>
      <c r="R16" s="29">
        <v>16.732055555555554</v>
      </c>
      <c r="S16" s="29">
        <v>106.19099822961928</v>
      </c>
    </row>
    <row r="17" spans="1:19" x14ac:dyDescent="0.2">
      <c r="A17" s="51" t="s">
        <v>2</v>
      </c>
      <c r="B17" s="29">
        <v>13.921935483870968</v>
      </c>
      <c r="C17" s="29">
        <v>28.904516129032256</v>
      </c>
      <c r="D17" s="29">
        <v>20.720934139784948</v>
      </c>
      <c r="E17" s="29">
        <v>34.1</v>
      </c>
      <c r="F17" s="85">
        <v>41846</v>
      </c>
      <c r="G17" s="29">
        <v>11.31</v>
      </c>
      <c r="H17" s="85">
        <v>41850</v>
      </c>
      <c r="I17" s="29">
        <v>69.598689516129042</v>
      </c>
      <c r="J17" s="29">
        <v>756.98400000000004</v>
      </c>
      <c r="K17" s="29">
        <v>2.1316250000000001</v>
      </c>
      <c r="L17" s="29">
        <v>15.78</v>
      </c>
      <c r="M17" s="85">
        <v>41848</v>
      </c>
      <c r="N17" s="29">
        <v>45.8</v>
      </c>
      <c r="O17" s="84">
        <v>6</v>
      </c>
      <c r="P17" s="29">
        <v>16.399999999999999</v>
      </c>
      <c r="Q17" s="85">
        <v>41832</v>
      </c>
      <c r="R17" s="29">
        <v>22.906754032258061</v>
      </c>
      <c r="S17" s="29">
        <v>169.02912306520551</v>
      </c>
    </row>
    <row r="18" spans="1:19" x14ac:dyDescent="0.2">
      <c r="A18" s="51" t="s">
        <v>3</v>
      </c>
      <c r="B18" s="29">
        <v>12.690645161290323</v>
      </c>
      <c r="C18" s="29">
        <v>25.949677419354842</v>
      </c>
      <c r="D18" s="29">
        <v>18.737271505376338</v>
      </c>
      <c r="E18" s="29">
        <v>35.65</v>
      </c>
      <c r="F18" s="85">
        <v>41852</v>
      </c>
      <c r="G18" s="29">
        <v>8.93</v>
      </c>
      <c r="H18" s="85">
        <v>41860</v>
      </c>
      <c r="I18" s="29">
        <v>68.08572580645162</v>
      </c>
      <c r="J18" s="29">
        <v>653.81099999999992</v>
      </c>
      <c r="K18" s="29">
        <v>2.1845241935483872</v>
      </c>
      <c r="L18" s="29">
        <v>12.25</v>
      </c>
      <c r="M18" s="85">
        <v>41853</v>
      </c>
      <c r="N18" s="29">
        <v>6</v>
      </c>
      <c r="O18" s="84">
        <v>4</v>
      </c>
      <c r="P18" s="29">
        <v>5</v>
      </c>
      <c r="Q18" s="85">
        <v>41858</v>
      </c>
      <c r="R18" s="29">
        <v>24.302284946236561</v>
      </c>
      <c r="S18" s="29">
        <v>138.91889991493377</v>
      </c>
    </row>
    <row r="19" spans="1:19" x14ac:dyDescent="0.2">
      <c r="A19" s="51" t="s">
        <v>4</v>
      </c>
      <c r="B19" s="29">
        <v>10.750633333333335</v>
      </c>
      <c r="C19" s="29">
        <v>23.37</v>
      </c>
      <c r="D19" s="29">
        <v>16.682583333333334</v>
      </c>
      <c r="E19" s="29">
        <v>29.42</v>
      </c>
      <c r="F19" s="85">
        <v>41908</v>
      </c>
      <c r="G19" s="29">
        <v>7.9109999999999996</v>
      </c>
      <c r="H19" s="85">
        <v>41898</v>
      </c>
      <c r="I19" s="29">
        <v>71.175946859903362</v>
      </c>
      <c r="J19" s="29">
        <v>480.34099999999995</v>
      </c>
      <c r="K19" s="29">
        <v>2.1445423913043484</v>
      </c>
      <c r="L19" s="29">
        <v>12.94</v>
      </c>
      <c r="M19" s="85">
        <v>41911</v>
      </c>
      <c r="N19" s="29">
        <v>26.2</v>
      </c>
      <c r="O19" s="84">
        <v>6</v>
      </c>
      <c r="P19" s="29">
        <v>10.199999999999999</v>
      </c>
      <c r="Q19" s="85">
        <v>41887</v>
      </c>
      <c r="R19" s="29">
        <v>20.067947463768117</v>
      </c>
      <c r="S19" s="29">
        <v>99.360630039502368</v>
      </c>
    </row>
    <row r="20" spans="1:19" x14ac:dyDescent="0.2">
      <c r="A20" s="51" t="s">
        <v>5</v>
      </c>
      <c r="B20" s="29">
        <v>8.7733225806451642</v>
      </c>
      <c r="C20" s="29">
        <v>19.585483870967742</v>
      </c>
      <c r="D20" s="29">
        <v>13.869365591397852</v>
      </c>
      <c r="E20" s="29">
        <v>25.96</v>
      </c>
      <c r="F20" s="85">
        <v>41915</v>
      </c>
      <c r="G20" s="29">
        <v>2.141</v>
      </c>
      <c r="H20" s="85">
        <v>41943</v>
      </c>
      <c r="I20" s="29">
        <v>74.429327956989241</v>
      </c>
      <c r="J20" s="29">
        <v>324.47100000000006</v>
      </c>
      <c r="K20" s="29">
        <v>1.9954576612903228</v>
      </c>
      <c r="L20" s="29">
        <v>13.33</v>
      </c>
      <c r="M20" s="85">
        <v>41915</v>
      </c>
      <c r="N20" s="29">
        <v>27.4</v>
      </c>
      <c r="O20" s="84">
        <v>11</v>
      </c>
      <c r="P20" s="29">
        <v>11</v>
      </c>
      <c r="Q20" s="85">
        <v>41914</v>
      </c>
      <c r="R20" s="29">
        <v>15.164946236559139</v>
      </c>
      <c r="S20" s="29">
        <v>65.423888898035813</v>
      </c>
    </row>
    <row r="21" spans="1:19" x14ac:dyDescent="0.2">
      <c r="A21" s="51" t="s">
        <v>6</v>
      </c>
      <c r="B21" s="29">
        <v>4.5926000000000018</v>
      </c>
      <c r="C21" s="29">
        <v>10.6226</v>
      </c>
      <c r="D21" s="29">
        <v>7.5004680555555545</v>
      </c>
      <c r="E21" s="29">
        <v>21.14</v>
      </c>
      <c r="F21" s="85">
        <v>41948</v>
      </c>
      <c r="G21" s="29">
        <v>-3.6949999999999998</v>
      </c>
      <c r="H21" s="85">
        <v>41971</v>
      </c>
      <c r="I21" s="29">
        <v>82.538638888888912</v>
      </c>
      <c r="J21" s="29">
        <v>143.21099999999998</v>
      </c>
      <c r="K21" s="29">
        <v>2.5473388888888886</v>
      </c>
      <c r="L21" s="29">
        <v>19.5</v>
      </c>
      <c r="M21" s="85">
        <v>41947</v>
      </c>
      <c r="N21" s="29">
        <v>88.8</v>
      </c>
      <c r="O21" s="84">
        <v>21</v>
      </c>
      <c r="P21" s="29">
        <v>18.2</v>
      </c>
      <c r="Q21" s="85">
        <v>41961</v>
      </c>
      <c r="R21" s="29">
        <v>8.8237888888888882</v>
      </c>
      <c r="S21" s="29">
        <v>32.384426443551071</v>
      </c>
    </row>
    <row r="22" spans="1:19" ht="13.5" thickBot="1" x14ac:dyDescent="0.25">
      <c r="A22" s="60" t="s">
        <v>7</v>
      </c>
      <c r="B22" s="61">
        <v>0.73538709677419345</v>
      </c>
      <c r="C22" s="61">
        <v>8.0308709677419348</v>
      </c>
      <c r="D22" s="61">
        <v>3.9297674731182797</v>
      </c>
      <c r="E22" s="61">
        <v>16.2</v>
      </c>
      <c r="F22" s="86">
        <v>42000</v>
      </c>
      <c r="G22" s="61">
        <v>-3.899</v>
      </c>
      <c r="H22" s="86">
        <v>41985</v>
      </c>
      <c r="I22" s="61">
        <v>84.268185483870994</v>
      </c>
      <c r="J22" s="61">
        <v>168.953</v>
      </c>
      <c r="K22" s="61">
        <v>2.3119663978494627</v>
      </c>
      <c r="L22" s="61">
        <v>21.66</v>
      </c>
      <c r="M22" s="86">
        <v>41997</v>
      </c>
      <c r="N22" s="61">
        <v>38.4</v>
      </c>
      <c r="O22" s="62">
        <v>10</v>
      </c>
      <c r="P22" s="61">
        <v>16.600000000000001</v>
      </c>
      <c r="Q22" s="86">
        <v>41997</v>
      </c>
      <c r="R22" s="61">
        <v>4.7708971774193545</v>
      </c>
      <c r="S22" s="61">
        <v>24.005763548550288</v>
      </c>
    </row>
    <row r="23" spans="1:19" ht="13.5" thickTop="1" x14ac:dyDescent="0.2">
      <c r="A23" s="51" t="s">
        <v>51</v>
      </c>
      <c r="B23" s="29">
        <v>6.3543623655913981</v>
      </c>
      <c r="C23" s="29">
        <v>16.344618573988736</v>
      </c>
      <c r="D23" s="29">
        <v>11.051119976878519</v>
      </c>
      <c r="E23" s="29">
        <v>35.65</v>
      </c>
      <c r="F23" s="85">
        <v>41487</v>
      </c>
      <c r="G23" s="29">
        <v>-3.899</v>
      </c>
      <c r="H23" s="85">
        <v>41620</v>
      </c>
      <c r="I23" s="29">
        <v>77.75232484606552</v>
      </c>
      <c r="J23" s="29">
        <v>4902.18</v>
      </c>
      <c r="K23" s="29">
        <v>2.5292329347668567</v>
      </c>
      <c r="L23" s="29">
        <v>22.83</v>
      </c>
      <c r="M23" s="85">
        <v>41292</v>
      </c>
      <c r="N23" s="29">
        <v>633.4</v>
      </c>
      <c r="O23" s="84">
        <v>155</v>
      </c>
      <c r="P23" s="29">
        <v>21</v>
      </c>
      <c r="Q23" s="85">
        <v>41443</v>
      </c>
      <c r="R23" s="29">
        <v>12.921733463335855</v>
      </c>
      <c r="S23" s="29">
        <v>922.28050842893606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-1.8620000000000001</v>
      </c>
      <c r="G28" s="47" t="s">
        <v>35</v>
      </c>
      <c r="H28" s="49">
        <v>41605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-1.3140000000000001</v>
      </c>
      <c r="G29" s="47" t="s">
        <v>35</v>
      </c>
      <c r="H29" s="49">
        <v>41385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219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14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18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4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0</v>
      </c>
      <c r="G37" s="47" t="s">
        <v>50</v>
      </c>
      <c r="H37" s="47"/>
      <c r="I37" s="47"/>
      <c r="J37" s="47"/>
    </row>
  </sheetData>
  <phoneticPr fontId="0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47"/>
    <col min="2" max="2" width="6.140625" style="47" customWidth="1"/>
    <col min="3" max="4" width="7.5703125" style="47" bestFit="1" customWidth="1"/>
    <col min="5" max="5" width="6.42578125" style="47" bestFit="1" customWidth="1"/>
    <col min="6" max="6" width="7.5703125" style="47" customWidth="1"/>
    <col min="7" max="7" width="5.7109375" style="47" customWidth="1"/>
    <col min="8" max="8" width="7.5703125" style="47" customWidth="1"/>
    <col min="9" max="9" width="7.5703125" style="47" bestFit="1" customWidth="1"/>
    <col min="10" max="11" width="7.5703125" style="47" customWidth="1"/>
    <col min="12" max="12" width="8.140625" style="47" bestFit="1" customWidth="1"/>
    <col min="13" max="13" width="7.5703125" style="47" bestFit="1" customWidth="1"/>
    <col min="14" max="14" width="5.5703125" style="47" bestFit="1" customWidth="1"/>
    <col min="15" max="15" width="7.7109375" style="47" bestFit="1" customWidth="1"/>
    <col min="16" max="16" width="5.42578125" style="47" bestFit="1" customWidth="1"/>
    <col min="17" max="17" width="7.5703125" style="47" bestFit="1" customWidth="1"/>
    <col min="18" max="18" width="7.5703125" style="47" customWidth="1"/>
    <col min="19" max="19" width="6.5703125" style="47" customWidth="1"/>
    <col min="20" max="16384" width="11.42578125" style="47"/>
  </cols>
  <sheetData>
    <row r="1" spans="1:19" x14ac:dyDescent="0.2">
      <c r="B1" s="51" t="s">
        <v>104</v>
      </c>
    </row>
    <row r="2" spans="1:19" x14ac:dyDescent="0.2">
      <c r="B2" s="51" t="s">
        <v>68</v>
      </c>
    </row>
    <row r="3" spans="1:19" x14ac:dyDescent="0.2">
      <c r="B3" s="51" t="s">
        <v>69</v>
      </c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91">
        <v>3.4193225806451615</v>
      </c>
      <c r="C11" s="91">
        <v>10.198451612903225</v>
      </c>
      <c r="D11" s="91">
        <v>6.6866182795698927</v>
      </c>
      <c r="E11" s="91">
        <v>14.57</v>
      </c>
      <c r="F11" s="92">
        <v>42372</v>
      </c>
      <c r="G11" s="91">
        <v>-0.97499999999999998</v>
      </c>
      <c r="H11" s="92">
        <v>42388</v>
      </c>
      <c r="I11" s="91">
        <v>79.517909946236571</v>
      </c>
      <c r="J11" s="91">
        <v>153.48500000000001</v>
      </c>
      <c r="K11" s="91">
        <v>3.0293662634408602</v>
      </c>
      <c r="L11" s="91">
        <v>21.36</v>
      </c>
      <c r="M11" s="92">
        <v>42397</v>
      </c>
      <c r="N11" s="91">
        <v>29.599999999999998</v>
      </c>
      <c r="O11" s="59">
        <v>13</v>
      </c>
      <c r="P11" s="91">
        <v>9.6</v>
      </c>
      <c r="Q11" s="92">
        <v>42396</v>
      </c>
      <c r="R11" s="91">
        <v>6.0223091397849453</v>
      </c>
      <c r="S11" s="91">
        <v>34.416968603614883</v>
      </c>
    </row>
    <row r="12" spans="1:19" x14ac:dyDescent="0.2">
      <c r="A12" s="51" t="s">
        <v>10</v>
      </c>
      <c r="B12" s="91">
        <v>1.9833571428571422</v>
      </c>
      <c r="C12" s="91">
        <v>11.087928571428572</v>
      </c>
      <c r="D12" s="91">
        <v>6.43945386904762</v>
      </c>
      <c r="E12" s="91">
        <v>19.510000000000002</v>
      </c>
      <c r="F12" s="92">
        <v>42049</v>
      </c>
      <c r="G12" s="91">
        <v>-2.4</v>
      </c>
      <c r="H12" s="92">
        <v>42052</v>
      </c>
      <c r="I12" s="91">
        <v>69.359888392857144</v>
      </c>
      <c r="J12" s="91">
        <v>259.19</v>
      </c>
      <c r="K12" s="91">
        <v>3.9330446428571415</v>
      </c>
      <c r="L12" s="91">
        <v>23.03</v>
      </c>
      <c r="M12" s="92">
        <v>42063</v>
      </c>
      <c r="N12" s="91">
        <v>25.4</v>
      </c>
      <c r="O12" s="59">
        <v>13</v>
      </c>
      <c r="P12" s="91">
        <v>7.2</v>
      </c>
      <c r="Q12" s="92">
        <v>42063</v>
      </c>
      <c r="R12" s="91">
        <v>5.7984382440476194</v>
      </c>
      <c r="S12" s="91">
        <v>52.505658780113585</v>
      </c>
    </row>
    <row r="13" spans="1:19" x14ac:dyDescent="0.2">
      <c r="A13" s="51" t="s">
        <v>11</v>
      </c>
      <c r="B13" s="91">
        <v>2.8141290322580645</v>
      </c>
      <c r="C13" s="91">
        <v>13.785838709677417</v>
      </c>
      <c r="D13" s="91">
        <v>8.0714227150537639</v>
      </c>
      <c r="E13" s="91">
        <v>21.75</v>
      </c>
      <c r="F13" s="92">
        <v>42080</v>
      </c>
      <c r="G13" s="91">
        <v>-1.3149999999999999</v>
      </c>
      <c r="H13" s="92">
        <v>42087</v>
      </c>
      <c r="I13" s="91">
        <v>70.38753360215054</v>
      </c>
      <c r="J13" s="91">
        <v>423.96899999999994</v>
      </c>
      <c r="K13" s="91">
        <v>3.2286928763440863</v>
      </c>
      <c r="L13" s="91">
        <v>20.29</v>
      </c>
      <c r="M13" s="92">
        <v>42066</v>
      </c>
      <c r="N13" s="91">
        <v>39.6</v>
      </c>
      <c r="O13" s="59">
        <v>9</v>
      </c>
      <c r="P13" s="91">
        <v>10</v>
      </c>
      <c r="Q13" s="92">
        <v>42089</v>
      </c>
      <c r="R13" s="91">
        <v>8.2553756720430105</v>
      </c>
      <c r="S13" s="91">
        <v>73.234815196897571</v>
      </c>
    </row>
    <row r="14" spans="1:19" x14ac:dyDescent="0.2">
      <c r="A14" s="51" t="s">
        <v>12</v>
      </c>
      <c r="B14" s="91">
        <v>6.8948333333333345</v>
      </c>
      <c r="C14" s="91">
        <v>18.133333333333333</v>
      </c>
      <c r="D14" s="91">
        <v>12.055488888888886</v>
      </c>
      <c r="E14" s="91">
        <v>24.33</v>
      </c>
      <c r="F14" s="92">
        <v>42110</v>
      </c>
      <c r="G14" s="91">
        <v>3.637</v>
      </c>
      <c r="H14" s="92">
        <v>42115</v>
      </c>
      <c r="I14" s="91">
        <v>71.995361111111109</v>
      </c>
      <c r="J14" s="91">
        <v>506.44599999999997</v>
      </c>
      <c r="K14" s="91">
        <v>2.2641048611111114</v>
      </c>
      <c r="L14" s="91">
        <v>14.21</v>
      </c>
      <c r="M14" s="92">
        <v>42120</v>
      </c>
      <c r="N14" s="91">
        <v>40.000000000000007</v>
      </c>
      <c r="O14" s="59">
        <v>11</v>
      </c>
      <c r="P14" s="91">
        <v>9.8000000000000007</v>
      </c>
      <c r="Q14" s="92">
        <v>42114</v>
      </c>
      <c r="R14" s="91">
        <v>12.807611111111111</v>
      </c>
      <c r="S14" s="91">
        <v>94.186250386481248</v>
      </c>
    </row>
    <row r="15" spans="1:19" x14ac:dyDescent="0.2">
      <c r="A15" s="51" t="s">
        <v>0</v>
      </c>
      <c r="B15" s="91">
        <v>6.3980645161290317</v>
      </c>
      <c r="C15" s="91">
        <v>18.102903225806457</v>
      </c>
      <c r="D15" s="91">
        <v>11.931216397849466</v>
      </c>
      <c r="E15" s="91">
        <v>24.4</v>
      </c>
      <c r="F15" s="92">
        <v>42143</v>
      </c>
      <c r="G15" s="91">
        <v>1.4730000000000001</v>
      </c>
      <c r="H15" s="92">
        <v>42138</v>
      </c>
      <c r="I15" s="91">
        <v>71.166955645161281</v>
      </c>
      <c r="J15" s="91">
        <v>639.15000000000009</v>
      </c>
      <c r="K15" s="91">
        <v>2.3288427419354836</v>
      </c>
      <c r="L15" s="91">
        <v>16.170000000000002</v>
      </c>
      <c r="M15" s="92">
        <v>42147</v>
      </c>
      <c r="N15" s="91">
        <v>29.399999999999995</v>
      </c>
      <c r="O15" s="59">
        <v>12</v>
      </c>
      <c r="P15" s="91">
        <v>9.1999999999999993</v>
      </c>
      <c r="Q15" s="92">
        <v>42149</v>
      </c>
      <c r="R15" s="91">
        <v>15.422930107526883</v>
      </c>
      <c r="S15" s="91">
        <v>112.18148772565795</v>
      </c>
    </row>
    <row r="16" spans="1:19" x14ac:dyDescent="0.2">
      <c r="A16" s="51" t="s">
        <v>1</v>
      </c>
      <c r="B16" s="91">
        <v>10.169</v>
      </c>
      <c r="C16" s="91">
        <v>24.21166666666667</v>
      </c>
      <c r="D16" s="91">
        <v>16.822349999999997</v>
      </c>
      <c r="E16" s="91">
        <v>30.57</v>
      </c>
      <c r="F16" s="92">
        <v>42167</v>
      </c>
      <c r="G16" s="91">
        <v>4.9279999999999999</v>
      </c>
      <c r="H16" s="92">
        <v>42160</v>
      </c>
      <c r="I16" s="91">
        <v>69.47752777777778</v>
      </c>
      <c r="J16" s="91">
        <v>686.11699999999985</v>
      </c>
      <c r="K16" s="91">
        <v>2.0655270833333335</v>
      </c>
      <c r="L16" s="91">
        <v>15.68</v>
      </c>
      <c r="M16" s="92">
        <v>42161</v>
      </c>
      <c r="N16" s="91">
        <v>39.600000000000009</v>
      </c>
      <c r="O16" s="59">
        <v>9</v>
      </c>
      <c r="P16" s="91">
        <v>11.6</v>
      </c>
      <c r="Q16" s="92">
        <v>42179</v>
      </c>
      <c r="R16" s="91">
        <v>20.563020833333333</v>
      </c>
      <c r="S16" s="91">
        <v>139.40341574193062</v>
      </c>
    </row>
    <row r="17" spans="1:19" x14ac:dyDescent="0.2">
      <c r="A17" s="51" t="s">
        <v>2</v>
      </c>
      <c r="B17" s="91">
        <v>12.341935483870964</v>
      </c>
      <c r="C17" s="91">
        <v>25.450967741935486</v>
      </c>
      <c r="D17" s="91">
        <v>18.278252688172042</v>
      </c>
      <c r="E17" s="91">
        <v>35.86</v>
      </c>
      <c r="F17" s="92">
        <v>42202</v>
      </c>
      <c r="G17" s="91">
        <v>9.07</v>
      </c>
      <c r="H17" s="92">
        <v>42195</v>
      </c>
      <c r="I17" s="91">
        <v>68.688326612903253</v>
      </c>
      <c r="J17" s="91">
        <v>662.93100000000015</v>
      </c>
      <c r="K17" s="91">
        <v>2.2984133064516121</v>
      </c>
      <c r="L17" s="91">
        <v>17.25</v>
      </c>
      <c r="M17" s="92">
        <v>42191</v>
      </c>
      <c r="N17" s="91">
        <v>37.599999999999994</v>
      </c>
      <c r="O17" s="59">
        <v>12</v>
      </c>
      <c r="P17" s="91">
        <v>19.2</v>
      </c>
      <c r="Q17" s="92">
        <v>42191</v>
      </c>
      <c r="R17" s="91">
        <v>22.007170698924732</v>
      </c>
      <c r="S17" s="91">
        <v>148.37793445845693</v>
      </c>
    </row>
    <row r="18" spans="1:19" x14ac:dyDescent="0.2">
      <c r="A18" s="51" t="s">
        <v>3</v>
      </c>
      <c r="B18" s="91">
        <v>12.926354838709676</v>
      </c>
      <c r="C18" s="91">
        <v>26.26064516129032</v>
      </c>
      <c r="D18" s="91">
        <v>18.755077956989247</v>
      </c>
      <c r="E18" s="91">
        <v>33.08</v>
      </c>
      <c r="F18" s="92">
        <v>42241</v>
      </c>
      <c r="G18" s="91">
        <v>6.6269999999999998</v>
      </c>
      <c r="H18" s="92">
        <v>42233</v>
      </c>
      <c r="I18" s="91">
        <v>66.418037634408591</v>
      </c>
      <c r="J18" s="91">
        <v>646.87</v>
      </c>
      <c r="K18" s="91">
        <v>2.2609724462365595</v>
      </c>
      <c r="L18" s="91">
        <v>14.5</v>
      </c>
      <c r="M18" s="92">
        <v>42242</v>
      </c>
      <c r="N18" s="91">
        <v>5.2</v>
      </c>
      <c r="O18" s="59">
        <v>5</v>
      </c>
      <c r="P18" s="91">
        <v>1.8</v>
      </c>
      <c r="Q18" s="92">
        <v>42238</v>
      </c>
      <c r="R18" s="91">
        <v>25.088185483870962</v>
      </c>
      <c r="S18" s="91">
        <v>144.61843210286787</v>
      </c>
    </row>
    <row r="19" spans="1:19" x14ac:dyDescent="0.2">
      <c r="A19" s="51" t="s">
        <v>4</v>
      </c>
      <c r="B19" s="91">
        <v>12.293200000000001</v>
      </c>
      <c r="C19" s="91">
        <v>25.138666666666666</v>
      </c>
      <c r="D19" s="91">
        <v>18.11889027777778</v>
      </c>
      <c r="E19" s="91">
        <v>32.47</v>
      </c>
      <c r="F19" s="92">
        <v>42250</v>
      </c>
      <c r="G19" s="91">
        <v>7.4359999999999999</v>
      </c>
      <c r="H19" s="92">
        <v>42273</v>
      </c>
      <c r="I19" s="91">
        <v>67.889909722222214</v>
      </c>
      <c r="J19" s="91">
        <v>480.19800000000009</v>
      </c>
      <c r="K19" s="91">
        <v>2.0427506944444449</v>
      </c>
      <c r="L19" s="91">
        <v>17.25</v>
      </c>
      <c r="M19" s="92">
        <v>42268</v>
      </c>
      <c r="N19" s="91">
        <v>106.2</v>
      </c>
      <c r="O19" s="59">
        <v>11</v>
      </c>
      <c r="P19" s="91">
        <v>56.2</v>
      </c>
      <c r="Q19" s="92">
        <v>42269</v>
      </c>
      <c r="R19" s="91">
        <v>21.478437499999991</v>
      </c>
      <c r="S19" s="91">
        <v>108.06948977038337</v>
      </c>
    </row>
    <row r="20" spans="1:19" x14ac:dyDescent="0.2">
      <c r="A20" s="51" t="s">
        <v>5</v>
      </c>
      <c r="B20" s="91">
        <v>10.686903225806452</v>
      </c>
      <c r="C20" s="91">
        <v>21.2416129032258</v>
      </c>
      <c r="D20" s="91">
        <v>15.352495124113478</v>
      </c>
      <c r="E20" s="91">
        <v>26.71</v>
      </c>
      <c r="F20" s="92">
        <v>42298</v>
      </c>
      <c r="G20" s="91">
        <v>7.375</v>
      </c>
      <c r="H20" s="92">
        <v>42300</v>
      </c>
      <c r="I20" s="91">
        <v>72.330638440860213</v>
      </c>
      <c r="J20" s="91">
        <v>358.44100000000003</v>
      </c>
      <c r="K20" s="91">
        <v>1.9199025537634407</v>
      </c>
      <c r="L20" s="91">
        <v>12.54</v>
      </c>
      <c r="M20" s="92">
        <v>42293</v>
      </c>
      <c r="N20" s="91">
        <v>28.4</v>
      </c>
      <c r="O20" s="59">
        <v>8</v>
      </c>
      <c r="P20" s="91">
        <v>9.6</v>
      </c>
      <c r="Q20" s="92">
        <v>42286</v>
      </c>
      <c r="R20" s="91">
        <v>15.964086021505373</v>
      </c>
      <c r="S20" s="91">
        <v>70.808287901904109</v>
      </c>
    </row>
    <row r="21" spans="1:19" x14ac:dyDescent="0.2">
      <c r="A21" s="51" t="s">
        <v>6</v>
      </c>
      <c r="B21" s="91">
        <v>6.5494666666666657</v>
      </c>
      <c r="C21" s="91">
        <v>13.35866666666667</v>
      </c>
      <c r="D21" s="91">
        <v>9.7616034722222214</v>
      </c>
      <c r="E21" s="91">
        <v>18.649999999999999</v>
      </c>
      <c r="F21" s="92">
        <v>42321</v>
      </c>
      <c r="G21" s="91">
        <v>1.325</v>
      </c>
      <c r="H21" s="92">
        <v>42318</v>
      </c>
      <c r="I21" s="91">
        <v>82.502930555555537</v>
      </c>
      <c r="J21" s="91">
        <v>167.33799999999999</v>
      </c>
      <c r="K21" s="91">
        <v>2.5861368055555545</v>
      </c>
      <c r="L21" s="91">
        <v>18.62</v>
      </c>
      <c r="M21" s="92">
        <v>42324</v>
      </c>
      <c r="N21" s="91">
        <v>101.79999999999998</v>
      </c>
      <c r="O21" s="59">
        <v>15</v>
      </c>
      <c r="P21" s="91">
        <v>34</v>
      </c>
      <c r="Q21" s="92">
        <v>42337</v>
      </c>
      <c r="R21" s="91">
        <v>10.000293749999999</v>
      </c>
      <c r="S21" s="91">
        <v>35.907634636684698</v>
      </c>
    </row>
    <row r="22" spans="1:19" ht="13.5" thickBot="1" x14ac:dyDescent="0.25">
      <c r="A22" s="60" t="s">
        <v>7</v>
      </c>
      <c r="B22" s="61">
        <v>2.7334838709677411</v>
      </c>
      <c r="C22" s="61">
        <v>8.8617741935483902</v>
      </c>
      <c r="D22" s="61">
        <v>5.6705409946236562</v>
      </c>
      <c r="E22" s="61">
        <v>13.01</v>
      </c>
      <c r="F22" s="86">
        <v>42358</v>
      </c>
      <c r="G22" s="61">
        <v>-3.149</v>
      </c>
      <c r="H22" s="86">
        <v>42368</v>
      </c>
      <c r="I22" s="61">
        <v>83.722083333333316</v>
      </c>
      <c r="J22" s="61">
        <v>140.358</v>
      </c>
      <c r="K22" s="61">
        <v>2.2681747311827953</v>
      </c>
      <c r="L22" s="61">
        <v>15.97</v>
      </c>
      <c r="M22" s="86">
        <v>42365</v>
      </c>
      <c r="N22" s="61">
        <v>53.6</v>
      </c>
      <c r="O22" s="62">
        <v>17</v>
      </c>
      <c r="P22" s="61">
        <v>11</v>
      </c>
      <c r="Q22" s="86">
        <v>42352</v>
      </c>
      <c r="R22" s="61">
        <v>6.6222970430107528</v>
      </c>
      <c r="S22" s="61">
        <v>23.902131626360347</v>
      </c>
    </row>
    <row r="23" spans="1:19" ht="13.5" thickTop="1" x14ac:dyDescent="0.2">
      <c r="A23" s="51" t="s">
        <v>51</v>
      </c>
      <c r="B23" s="91">
        <v>7.4341708909370192</v>
      </c>
      <c r="C23" s="91">
        <v>17.986037954429086</v>
      </c>
      <c r="D23" s="91">
        <v>12.328617555359004</v>
      </c>
      <c r="E23" s="91">
        <v>35.86</v>
      </c>
      <c r="F23" s="92">
        <v>41837</v>
      </c>
      <c r="G23" s="91">
        <v>-3.149</v>
      </c>
      <c r="H23" s="92">
        <v>42003</v>
      </c>
      <c r="I23" s="91">
        <v>72.788091897881458</v>
      </c>
      <c r="J23" s="91">
        <v>5124.4929999999995</v>
      </c>
      <c r="K23" s="91">
        <v>2.518827417221368</v>
      </c>
      <c r="L23" s="91">
        <v>23.03</v>
      </c>
      <c r="M23" s="92">
        <v>41698</v>
      </c>
      <c r="N23" s="91">
        <v>536.4</v>
      </c>
      <c r="O23" s="59">
        <v>135</v>
      </c>
      <c r="P23" s="91">
        <v>56.2</v>
      </c>
      <c r="Q23" s="92">
        <v>41904</v>
      </c>
      <c r="R23" s="91">
        <v>14.169179633763227</v>
      </c>
      <c r="S23" s="91">
        <v>1037.6125069313532</v>
      </c>
    </row>
    <row r="26" spans="1:19" x14ac:dyDescent="0.2">
      <c r="A26" s="63" t="s">
        <v>57</v>
      </c>
      <c r="B26" s="63"/>
      <c r="C26" s="63"/>
    </row>
    <row r="28" spans="1:19" x14ac:dyDescent="0.2">
      <c r="B28" s="47" t="s">
        <v>34</v>
      </c>
      <c r="F28" s="47">
        <v>-0.70199999999999996</v>
      </c>
      <c r="G28" s="47" t="s">
        <v>35</v>
      </c>
      <c r="H28" s="49">
        <v>41995</v>
      </c>
      <c r="I28" s="64"/>
    </row>
    <row r="29" spans="1:19" x14ac:dyDescent="0.2">
      <c r="B29" s="47" t="s">
        <v>36</v>
      </c>
      <c r="F29" s="47">
        <v>-1.3149999999999999</v>
      </c>
      <c r="G29" s="47" t="s">
        <v>35</v>
      </c>
      <c r="H29" s="49">
        <v>41722</v>
      </c>
      <c r="I29" s="64"/>
    </row>
    <row r="30" spans="1:19" x14ac:dyDescent="0.2">
      <c r="B30" s="47" t="s">
        <v>37</v>
      </c>
      <c r="F30" s="44">
        <v>272</v>
      </c>
      <c r="G30" s="47" t="s">
        <v>50</v>
      </c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</row>
    <row r="34" spans="2:7" x14ac:dyDescent="0.2">
      <c r="B34" s="47">
        <v>-1</v>
      </c>
      <c r="C34" s="47" t="s">
        <v>72</v>
      </c>
      <c r="D34" s="66">
        <v>0</v>
      </c>
      <c r="E34" s="47" t="s">
        <v>35</v>
      </c>
      <c r="F34" s="43">
        <v>7</v>
      </c>
      <c r="G34" s="47" t="s">
        <v>50</v>
      </c>
    </row>
    <row r="35" spans="2:7" x14ac:dyDescent="0.2">
      <c r="B35" s="47">
        <v>-2.5</v>
      </c>
      <c r="C35" s="47" t="s">
        <v>47</v>
      </c>
      <c r="D35" s="66">
        <v>-1</v>
      </c>
      <c r="E35" s="47" t="s">
        <v>35</v>
      </c>
      <c r="F35" s="43">
        <v>7</v>
      </c>
      <c r="G35" s="47" t="s">
        <v>50</v>
      </c>
    </row>
    <row r="36" spans="2:7" x14ac:dyDescent="0.2">
      <c r="B36" s="43">
        <v>-5</v>
      </c>
      <c r="C36" s="43" t="s">
        <v>47</v>
      </c>
      <c r="D36" s="66">
        <v>-2.5</v>
      </c>
      <c r="E36" s="47" t="s">
        <v>35</v>
      </c>
      <c r="F36" s="43">
        <v>2</v>
      </c>
      <c r="G36" s="47" t="s">
        <v>50</v>
      </c>
    </row>
    <row r="37" spans="2:7" x14ac:dyDescent="0.2">
      <c r="C37" s="43" t="s">
        <v>73</v>
      </c>
      <c r="D37" s="66">
        <v>-5</v>
      </c>
      <c r="E37" s="47" t="s">
        <v>35</v>
      </c>
      <c r="F37" s="43">
        <v>0</v>
      </c>
      <c r="G37" s="47" t="s">
        <v>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105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98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0.63522580645161286</v>
      </c>
      <c r="C11" s="29">
        <v>9.4433225806451624</v>
      </c>
      <c r="D11" s="29">
        <v>4.6669422043010762</v>
      </c>
      <c r="E11" s="29">
        <v>16.41</v>
      </c>
      <c r="F11" s="85">
        <v>42744</v>
      </c>
      <c r="G11" s="29">
        <v>-3.6920000000000002</v>
      </c>
      <c r="H11" s="85">
        <v>42747</v>
      </c>
      <c r="I11" s="29">
        <v>76.568944892473127</v>
      </c>
      <c r="J11" s="29">
        <v>196.886</v>
      </c>
      <c r="K11" s="29">
        <v>2.8138951612903225</v>
      </c>
      <c r="L11" s="29">
        <v>22.05</v>
      </c>
      <c r="M11" s="85">
        <v>42764</v>
      </c>
      <c r="N11" s="29">
        <v>27.8</v>
      </c>
      <c r="O11" s="84">
        <v>11</v>
      </c>
      <c r="P11" s="29">
        <v>9.8000000000000007</v>
      </c>
      <c r="Q11" s="85">
        <v>42757</v>
      </c>
      <c r="R11" s="29">
        <v>4.209761424731183</v>
      </c>
      <c r="S11" s="29">
        <v>34.011873735534067</v>
      </c>
    </row>
    <row r="12" spans="1:19" x14ac:dyDescent="0.2">
      <c r="A12" s="51" t="s">
        <v>10</v>
      </c>
      <c r="B12" s="29">
        <v>0.64782142857142866</v>
      </c>
      <c r="C12" s="29">
        <v>6.9639285714285721</v>
      </c>
      <c r="D12" s="29">
        <v>3.6805617559523816</v>
      </c>
      <c r="E12" s="29">
        <v>14.3</v>
      </c>
      <c r="F12" s="85">
        <v>42423</v>
      </c>
      <c r="G12" s="29">
        <v>-7.29</v>
      </c>
      <c r="H12" s="85">
        <v>42410</v>
      </c>
      <c r="I12" s="29">
        <v>82.895788690476209</v>
      </c>
      <c r="J12" s="29">
        <v>193.87500000000006</v>
      </c>
      <c r="K12" s="29">
        <v>2.9020572916666665</v>
      </c>
      <c r="L12" s="29">
        <v>16.86</v>
      </c>
      <c r="M12" s="85">
        <v>42403</v>
      </c>
      <c r="N12" s="29">
        <v>44.400000000000006</v>
      </c>
      <c r="O12" s="84">
        <v>22</v>
      </c>
      <c r="P12" s="29">
        <v>5.6</v>
      </c>
      <c r="Q12" s="85">
        <v>42401</v>
      </c>
      <c r="R12" s="29">
        <v>4.1376406249999995</v>
      </c>
      <c r="S12" s="29">
        <v>29.6948885764549</v>
      </c>
    </row>
    <row r="13" spans="1:19" x14ac:dyDescent="0.2">
      <c r="A13" s="51" t="s">
        <v>11</v>
      </c>
      <c r="B13" s="29">
        <v>3.7704516129032255</v>
      </c>
      <c r="C13" s="29">
        <v>13.41158064516129</v>
      </c>
      <c r="D13" s="29">
        <v>8.2593534946236566</v>
      </c>
      <c r="E13" s="29">
        <v>20.46</v>
      </c>
      <c r="F13" s="85">
        <v>42439</v>
      </c>
      <c r="G13" s="29">
        <v>-1.7210000000000001</v>
      </c>
      <c r="H13" s="85">
        <v>42446</v>
      </c>
      <c r="I13" s="29">
        <v>74.050658602150548</v>
      </c>
      <c r="J13" s="29">
        <v>370.51300000000003</v>
      </c>
      <c r="K13" s="29">
        <v>2.451336021505377</v>
      </c>
      <c r="L13" s="29">
        <v>12.94</v>
      </c>
      <c r="M13" s="85">
        <v>42431</v>
      </c>
      <c r="N13" s="29">
        <v>76.399999999999991</v>
      </c>
      <c r="O13" s="84">
        <v>15</v>
      </c>
      <c r="P13" s="29">
        <v>26.8</v>
      </c>
      <c r="Q13" s="85">
        <v>42453</v>
      </c>
      <c r="R13" s="29">
        <v>8.2154616935483862</v>
      </c>
      <c r="S13" s="29">
        <v>66.316258099351927</v>
      </c>
    </row>
    <row r="14" spans="1:19" x14ac:dyDescent="0.2">
      <c r="A14" s="51" t="s">
        <v>12</v>
      </c>
      <c r="B14" s="29">
        <v>5.2896666666666663</v>
      </c>
      <c r="C14" s="29">
        <v>17.133999999999997</v>
      </c>
      <c r="D14" s="29">
        <v>11.194170833333335</v>
      </c>
      <c r="E14" s="29">
        <v>22.5</v>
      </c>
      <c r="F14" s="85">
        <v>42474</v>
      </c>
      <c r="G14" s="29">
        <v>0.79300000000000004</v>
      </c>
      <c r="H14" s="85">
        <v>42466</v>
      </c>
      <c r="I14" s="29">
        <v>70.20279861111112</v>
      </c>
      <c r="J14" s="29">
        <v>530.34</v>
      </c>
      <c r="K14" s="29">
        <v>2.406465277777778</v>
      </c>
      <c r="L14" s="29">
        <v>14.99</v>
      </c>
      <c r="M14" s="85">
        <v>42468</v>
      </c>
      <c r="N14" s="29">
        <v>23.6</v>
      </c>
      <c r="O14" s="84">
        <v>9</v>
      </c>
      <c r="P14" s="29">
        <v>8.3999999999999986</v>
      </c>
      <c r="Q14" s="85">
        <v>42486</v>
      </c>
      <c r="R14" s="29">
        <v>12.052054166666666</v>
      </c>
      <c r="S14" s="29">
        <v>93.108433968082267</v>
      </c>
    </row>
    <row r="15" spans="1:19" x14ac:dyDescent="0.2">
      <c r="A15" s="51" t="s">
        <v>0</v>
      </c>
      <c r="B15" s="29">
        <v>8.4566129032258051</v>
      </c>
      <c r="C15" s="29">
        <v>21.067741935483877</v>
      </c>
      <c r="D15" s="29">
        <v>14.493896505376345</v>
      </c>
      <c r="E15" s="29">
        <v>34.85</v>
      </c>
      <c r="F15" s="85">
        <v>42503</v>
      </c>
      <c r="G15" s="29">
        <v>5.2679999999999998</v>
      </c>
      <c r="H15" s="85">
        <v>42520</v>
      </c>
      <c r="I15" s="29">
        <v>66.982903225806453</v>
      </c>
      <c r="J15" s="29">
        <v>622.34299999999996</v>
      </c>
      <c r="K15" s="29">
        <v>2.4768494623655912</v>
      </c>
      <c r="L15" s="29">
        <v>18.91</v>
      </c>
      <c r="M15" s="85">
        <v>42495</v>
      </c>
      <c r="N15" s="29">
        <v>4</v>
      </c>
      <c r="O15" s="84">
        <v>7</v>
      </c>
      <c r="P15" s="29">
        <v>1.4</v>
      </c>
      <c r="Q15" s="85">
        <v>42511</v>
      </c>
      <c r="R15" s="29">
        <v>16.551370967741935</v>
      </c>
      <c r="S15" s="29">
        <v>127.03744885747939</v>
      </c>
    </row>
    <row r="16" spans="1:19" x14ac:dyDescent="0.2">
      <c r="A16" s="51" t="s">
        <v>1</v>
      </c>
      <c r="B16" s="29">
        <v>11.434500000000002</v>
      </c>
      <c r="C16" s="29">
        <v>25.699000000000002</v>
      </c>
      <c r="D16" s="29">
        <v>18.118448611111106</v>
      </c>
      <c r="E16" s="29">
        <v>34.31</v>
      </c>
      <c r="F16" s="85">
        <v>42551</v>
      </c>
      <c r="G16" s="29">
        <v>7.375</v>
      </c>
      <c r="H16" s="85">
        <v>42541</v>
      </c>
      <c r="I16" s="29">
        <v>68.93413888888891</v>
      </c>
      <c r="J16" s="29">
        <v>714.495</v>
      </c>
      <c r="K16" s="29">
        <v>2.0681604166666667</v>
      </c>
      <c r="L16" s="29">
        <v>11.37</v>
      </c>
      <c r="M16" s="85">
        <v>42525</v>
      </c>
      <c r="N16" s="29">
        <v>74.399999999999991</v>
      </c>
      <c r="O16" s="84">
        <v>7</v>
      </c>
      <c r="P16" s="29">
        <v>21.2</v>
      </c>
      <c r="Q16" s="85">
        <v>42531</v>
      </c>
      <c r="R16" s="29">
        <v>21.770493055555551</v>
      </c>
      <c r="S16" s="29">
        <v>148.5339373095554</v>
      </c>
    </row>
    <row r="17" spans="1:19" x14ac:dyDescent="0.2">
      <c r="A17" s="51" t="s">
        <v>2</v>
      </c>
      <c r="B17" s="29">
        <v>14.961290322580645</v>
      </c>
      <c r="C17" s="29">
        <v>30.123548387096776</v>
      </c>
      <c r="D17" s="29">
        <v>21.424327956989245</v>
      </c>
      <c r="E17" s="29">
        <v>37.15</v>
      </c>
      <c r="F17" s="85">
        <v>42554</v>
      </c>
      <c r="G17" s="29">
        <v>11.17</v>
      </c>
      <c r="H17" s="85">
        <v>42577</v>
      </c>
      <c r="I17" s="29">
        <v>63.541774193548399</v>
      </c>
      <c r="J17" s="29">
        <v>764.61299999999994</v>
      </c>
      <c r="K17" s="29">
        <v>2.3609428763440858</v>
      </c>
      <c r="L17" s="29">
        <v>16.07</v>
      </c>
      <c r="M17" s="85">
        <v>42568</v>
      </c>
      <c r="N17" s="29">
        <v>13.8</v>
      </c>
      <c r="O17" s="84">
        <v>6</v>
      </c>
      <c r="P17" s="29">
        <v>10.4</v>
      </c>
      <c r="Q17" s="85">
        <v>42572</v>
      </c>
      <c r="R17" s="29">
        <v>26.586684782608696</v>
      </c>
      <c r="S17" s="29">
        <v>183.62846927166927</v>
      </c>
    </row>
    <row r="18" spans="1:19" x14ac:dyDescent="0.2">
      <c r="A18" s="51" t="s">
        <v>3</v>
      </c>
      <c r="B18" s="29">
        <v>13.30774193548387</v>
      </c>
      <c r="C18" s="29">
        <v>27.860645161290321</v>
      </c>
      <c r="D18" s="29">
        <v>20.247291666666669</v>
      </c>
      <c r="E18" s="29">
        <v>36.130000000000003</v>
      </c>
      <c r="F18" s="85">
        <v>42587</v>
      </c>
      <c r="G18" s="29">
        <v>8.59</v>
      </c>
      <c r="H18" s="85">
        <v>42607</v>
      </c>
      <c r="I18" s="29">
        <v>60.703970430107532</v>
      </c>
      <c r="J18" s="29">
        <v>652.05799999999999</v>
      </c>
      <c r="K18" s="29">
        <v>2.5849469086021508</v>
      </c>
      <c r="L18" s="29">
        <v>19.600000000000001</v>
      </c>
      <c r="M18" s="85">
        <v>42604</v>
      </c>
      <c r="N18" s="29">
        <v>37.599999999999994</v>
      </c>
      <c r="O18" s="84">
        <v>6</v>
      </c>
      <c r="P18" s="29">
        <v>22.199999999999996</v>
      </c>
      <c r="Q18" s="85">
        <v>42613</v>
      </c>
      <c r="R18" s="29">
        <v>24.250826612903232</v>
      </c>
      <c r="S18" s="29">
        <v>159.4125820090174</v>
      </c>
    </row>
    <row r="19" spans="1:19" x14ac:dyDescent="0.2">
      <c r="A19" s="51" t="s">
        <v>4</v>
      </c>
      <c r="B19" s="29">
        <v>10.281633333333335</v>
      </c>
      <c r="C19" s="29">
        <v>21.459666666666667</v>
      </c>
      <c r="D19" s="29">
        <v>15.445945138888886</v>
      </c>
      <c r="E19" s="29">
        <v>28.13</v>
      </c>
      <c r="F19" s="85">
        <v>42634</v>
      </c>
      <c r="G19" s="29">
        <v>5.9470000000000001</v>
      </c>
      <c r="H19" s="85">
        <v>42631</v>
      </c>
      <c r="I19" s="29">
        <v>68.29013888888889</v>
      </c>
      <c r="J19" s="29">
        <v>462.1099999999999</v>
      </c>
      <c r="K19" s="29">
        <v>2.5266118055555551</v>
      </c>
      <c r="L19" s="29">
        <v>18.72</v>
      </c>
      <c r="M19" s="85">
        <v>42629</v>
      </c>
      <c r="N19" s="29">
        <v>16.200000000000003</v>
      </c>
      <c r="O19" s="84">
        <v>7</v>
      </c>
      <c r="P19" s="29">
        <v>5.4</v>
      </c>
      <c r="Q19" s="85">
        <v>42615</v>
      </c>
      <c r="R19" s="29">
        <v>18.19743055555556</v>
      </c>
      <c r="S19" s="29">
        <v>97.562548231326076</v>
      </c>
    </row>
    <row r="20" spans="1:19" x14ac:dyDescent="0.2">
      <c r="A20" s="51" t="s">
        <v>5</v>
      </c>
      <c r="B20" s="29">
        <v>7.9900322580645149</v>
      </c>
      <c r="C20" s="29">
        <v>17.73193548387097</v>
      </c>
      <c r="D20" s="29">
        <v>12.572153225806455</v>
      </c>
      <c r="E20" s="29">
        <v>25.63</v>
      </c>
      <c r="F20" s="85">
        <v>42648</v>
      </c>
      <c r="G20" s="29">
        <v>1.3320000000000001</v>
      </c>
      <c r="H20" s="85">
        <v>42658</v>
      </c>
      <c r="I20" s="29">
        <v>75.712681451612895</v>
      </c>
      <c r="J20" s="29">
        <v>304.64699999999993</v>
      </c>
      <c r="K20" s="29">
        <v>2.1733924731182794</v>
      </c>
      <c r="L20" s="29">
        <v>16.760000000000002</v>
      </c>
      <c r="M20" s="85">
        <v>42649</v>
      </c>
      <c r="N20" s="29">
        <v>32.799999999999997</v>
      </c>
      <c r="O20" s="84">
        <v>12</v>
      </c>
      <c r="P20" s="29">
        <v>13.999999999999996</v>
      </c>
      <c r="Q20" s="85">
        <v>42662</v>
      </c>
      <c r="R20" s="29">
        <v>14.205504032258064</v>
      </c>
      <c r="S20" s="29">
        <v>60.239732650626294</v>
      </c>
    </row>
    <row r="21" spans="1:19" x14ac:dyDescent="0.2">
      <c r="A21" s="51" t="s">
        <v>6</v>
      </c>
      <c r="B21" s="29">
        <v>5.320733333333334</v>
      </c>
      <c r="C21" s="29">
        <v>14.598866666666668</v>
      </c>
      <c r="D21" s="29">
        <v>9.6265784722222225</v>
      </c>
      <c r="E21" s="29">
        <v>21.14</v>
      </c>
      <c r="F21" s="85">
        <v>42684</v>
      </c>
      <c r="G21" s="29">
        <v>0.246</v>
      </c>
      <c r="H21" s="85">
        <v>42691</v>
      </c>
      <c r="I21" s="29">
        <v>83.394305555555533</v>
      </c>
      <c r="J21" s="29">
        <v>215.10199999999998</v>
      </c>
      <c r="K21" s="29">
        <v>2.3986923611111108</v>
      </c>
      <c r="L21" s="29">
        <v>20.58</v>
      </c>
      <c r="M21" s="85">
        <v>42695</v>
      </c>
      <c r="N21" s="29">
        <v>17.799999999999997</v>
      </c>
      <c r="O21" s="84">
        <v>15</v>
      </c>
      <c r="P21" s="29">
        <v>4.4000000000000004</v>
      </c>
      <c r="Q21" s="85">
        <v>42676</v>
      </c>
      <c r="R21" s="29">
        <v>9.9265569444444406</v>
      </c>
      <c r="S21" s="29">
        <v>36.251354286141286</v>
      </c>
    </row>
    <row r="22" spans="1:19" ht="13.5" thickBot="1" x14ac:dyDescent="0.25">
      <c r="A22" s="60" t="s">
        <v>7</v>
      </c>
      <c r="B22" s="61">
        <v>1.8305806451612903</v>
      </c>
      <c r="C22" s="61">
        <v>10.370193548387098</v>
      </c>
      <c r="D22" s="61">
        <v>5.6542990591397864</v>
      </c>
      <c r="E22" s="61">
        <v>15.66</v>
      </c>
      <c r="F22" s="86">
        <v>42722</v>
      </c>
      <c r="G22" s="61">
        <v>-1.585</v>
      </c>
      <c r="H22" s="86">
        <v>42727</v>
      </c>
      <c r="I22" s="61">
        <v>91.016754032258078</v>
      </c>
      <c r="J22" s="61">
        <v>159.68099999999998</v>
      </c>
      <c r="K22" s="61">
        <v>1.503625</v>
      </c>
      <c r="L22" s="61">
        <v>13.43</v>
      </c>
      <c r="M22" s="86">
        <v>42732</v>
      </c>
      <c r="N22" s="61">
        <v>5.4</v>
      </c>
      <c r="O22" s="62">
        <v>10</v>
      </c>
      <c r="P22" s="61">
        <v>1.6</v>
      </c>
      <c r="Q22" s="86">
        <v>42732</v>
      </c>
      <c r="R22" s="61">
        <v>6.3296290322580653</v>
      </c>
      <c r="S22" s="61">
        <v>18.311271190404153</v>
      </c>
    </row>
    <row r="23" spans="1:19" ht="13.5" thickTop="1" x14ac:dyDescent="0.2">
      <c r="A23" s="51" t="s">
        <v>51</v>
      </c>
      <c r="B23" s="29">
        <v>6.9938575204813107</v>
      </c>
      <c r="C23" s="29">
        <v>17.98870247055812</v>
      </c>
      <c r="D23" s="29">
        <v>12.115330743700932</v>
      </c>
      <c r="E23" s="29">
        <v>37.15</v>
      </c>
      <c r="F23" s="85">
        <v>42188</v>
      </c>
      <c r="G23" s="29">
        <v>-7.29</v>
      </c>
      <c r="H23" s="85">
        <v>42045</v>
      </c>
      <c r="I23" s="29">
        <v>73.524571455239808</v>
      </c>
      <c r="J23" s="29">
        <v>5186.6629999999986</v>
      </c>
      <c r="K23" s="29">
        <v>2.3889145880002984</v>
      </c>
      <c r="L23" s="29">
        <v>22.05</v>
      </c>
      <c r="M23" s="85">
        <v>42033</v>
      </c>
      <c r="N23" s="29">
        <v>374.2</v>
      </c>
      <c r="O23" s="84">
        <v>127</v>
      </c>
      <c r="P23" s="29">
        <v>26.8</v>
      </c>
      <c r="Q23" s="85">
        <v>42087</v>
      </c>
      <c r="R23" s="29">
        <v>13.869451157772646</v>
      </c>
      <c r="S23" s="29">
        <v>1054.1087981856424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-0.42899999999999999</v>
      </c>
      <c r="G28" s="47" t="s">
        <v>35</v>
      </c>
      <c r="H28" s="49">
        <v>42339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-1.7210000000000001</v>
      </c>
      <c r="G29" s="47" t="s">
        <v>35</v>
      </c>
      <c r="H29" s="49">
        <v>42080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258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8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14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4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2</v>
      </c>
      <c r="G37" s="47" t="s">
        <v>50</v>
      </c>
      <c r="H37" s="47"/>
      <c r="I37" s="47"/>
      <c r="J37" s="47"/>
    </row>
  </sheetData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L27" sqref="L27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109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3.3947419354838706</v>
      </c>
      <c r="C11" s="29">
        <v>10.715483870967741</v>
      </c>
      <c r="D11" s="29">
        <v>7.0248541666666684</v>
      </c>
      <c r="E11" s="29">
        <v>17.420000000000002</v>
      </c>
      <c r="F11" s="85">
        <v>42743</v>
      </c>
      <c r="G11" s="29">
        <v>-0.97399999999999998</v>
      </c>
      <c r="H11" s="85">
        <v>42754</v>
      </c>
      <c r="I11" s="29">
        <v>81.491391129032252</v>
      </c>
      <c r="J11" s="29">
        <v>171.32899999999998</v>
      </c>
      <c r="K11" s="29">
        <v>3.5203702956989242</v>
      </c>
      <c r="L11" s="29">
        <v>24.79</v>
      </c>
      <c r="M11" s="85">
        <v>42745</v>
      </c>
      <c r="N11" s="29">
        <v>45.000000000000007</v>
      </c>
      <c r="O11" s="84">
        <v>19</v>
      </c>
      <c r="P11" s="29">
        <v>13.2</v>
      </c>
      <c r="Q11" s="85">
        <v>42739</v>
      </c>
      <c r="R11" s="29">
        <v>6.2521411290322568</v>
      </c>
      <c r="S11" s="29">
        <v>38.504264701819999</v>
      </c>
    </row>
    <row r="12" spans="1:19" x14ac:dyDescent="0.2">
      <c r="A12" s="51" t="s">
        <v>10</v>
      </c>
      <c r="B12" s="29">
        <v>2.5740344827586199</v>
      </c>
      <c r="C12" s="29">
        <v>10.72113793103448</v>
      </c>
      <c r="D12" s="29">
        <v>6.4832988505747133</v>
      </c>
      <c r="E12" s="29">
        <v>16.27</v>
      </c>
      <c r="F12" s="85">
        <v>42413</v>
      </c>
      <c r="G12" s="29">
        <v>-5.4539999999999997</v>
      </c>
      <c r="H12" s="85">
        <v>42417</v>
      </c>
      <c r="I12" s="29">
        <v>77.59646551724137</v>
      </c>
      <c r="J12" s="29">
        <v>252.40099999999995</v>
      </c>
      <c r="K12" s="29">
        <v>3.7963297413793109</v>
      </c>
      <c r="L12" s="29">
        <v>29.3</v>
      </c>
      <c r="M12" s="85">
        <v>42409</v>
      </c>
      <c r="N12" s="29">
        <v>113.6</v>
      </c>
      <c r="O12" s="84">
        <v>21</v>
      </c>
      <c r="P12" s="29">
        <v>38.000000000000007</v>
      </c>
      <c r="Q12" s="85">
        <v>42410</v>
      </c>
      <c r="R12" s="29">
        <v>6.6149813218390809</v>
      </c>
      <c r="S12" s="29">
        <v>45.117698605298848</v>
      </c>
    </row>
    <row r="13" spans="1:19" x14ac:dyDescent="0.2">
      <c r="A13" s="51" t="s">
        <v>11</v>
      </c>
      <c r="B13" s="29">
        <v>2.4589032258064516</v>
      </c>
      <c r="C13" s="29">
        <v>10.964612903225808</v>
      </c>
      <c r="D13" s="29">
        <v>6.5569019389155816</v>
      </c>
      <c r="E13" s="29">
        <v>19.79</v>
      </c>
      <c r="F13" s="85">
        <v>42455</v>
      </c>
      <c r="G13" s="29">
        <v>-2.1960000000000002</v>
      </c>
      <c r="H13" s="85">
        <v>42444</v>
      </c>
      <c r="I13" s="29">
        <v>77.0248951898879</v>
      </c>
      <c r="J13" s="29">
        <v>337.12899999999996</v>
      </c>
      <c r="K13" s="29">
        <v>2.6881107870052623</v>
      </c>
      <c r="L13" s="29">
        <v>16.559999999999999</v>
      </c>
      <c r="M13" s="85">
        <v>42433</v>
      </c>
      <c r="N13" s="29">
        <v>71.400000000000006</v>
      </c>
      <c r="O13" s="84">
        <v>15</v>
      </c>
      <c r="P13" s="29">
        <v>30.599999999999994</v>
      </c>
      <c r="Q13" s="85">
        <v>42460</v>
      </c>
      <c r="R13" s="29">
        <v>7.3906994966826804</v>
      </c>
      <c r="S13" s="29">
        <v>54.833036357255111</v>
      </c>
    </row>
    <row r="14" spans="1:19" x14ac:dyDescent="0.2">
      <c r="A14" s="51" t="s">
        <v>12</v>
      </c>
      <c r="B14" s="29">
        <v>3.7459285714285717</v>
      </c>
      <c r="C14" s="29">
        <v>14.075000000000003</v>
      </c>
      <c r="D14" s="29">
        <v>8.5205450892857098</v>
      </c>
      <c r="E14" s="29">
        <v>20.6</v>
      </c>
      <c r="F14" s="85">
        <v>42475</v>
      </c>
      <c r="G14" s="29">
        <v>-1.72</v>
      </c>
      <c r="H14" s="85">
        <v>42462</v>
      </c>
      <c r="I14" s="29">
        <v>77.325404891304359</v>
      </c>
      <c r="J14" s="29">
        <v>497.56400000000008</v>
      </c>
      <c r="K14" s="29">
        <v>2.3338069444444445</v>
      </c>
      <c r="L14" s="29">
        <v>16.760000000000002</v>
      </c>
      <c r="M14" s="85">
        <v>42476</v>
      </c>
      <c r="N14" s="29">
        <v>49.600000000000009</v>
      </c>
      <c r="O14" s="84">
        <v>20</v>
      </c>
      <c r="P14" s="29">
        <v>12</v>
      </c>
      <c r="Q14" s="85">
        <v>42464</v>
      </c>
      <c r="R14" s="29">
        <v>10.955627777777776</v>
      </c>
      <c r="S14" s="29">
        <v>76.74904399502995</v>
      </c>
    </row>
    <row r="15" spans="1:19" x14ac:dyDescent="0.2">
      <c r="A15" s="51" t="s">
        <v>0</v>
      </c>
      <c r="B15" s="29">
        <v>7.0174193548387089</v>
      </c>
      <c r="C15" s="29">
        <v>19.381612903225804</v>
      </c>
      <c r="D15" s="29">
        <v>12.891833333333333</v>
      </c>
      <c r="E15" s="29">
        <v>25.9</v>
      </c>
      <c r="F15" s="85">
        <v>42511</v>
      </c>
      <c r="G15" s="29">
        <v>0.183</v>
      </c>
      <c r="H15" s="85">
        <v>42492</v>
      </c>
      <c r="I15" s="29">
        <v>71.971686827957001</v>
      </c>
      <c r="J15" s="29">
        <v>650.23099999999999</v>
      </c>
      <c r="K15" s="29">
        <v>2.2520665322580644</v>
      </c>
      <c r="L15" s="29">
        <v>15.48</v>
      </c>
      <c r="M15" s="85">
        <v>42511</v>
      </c>
      <c r="N15" s="29">
        <v>23.8</v>
      </c>
      <c r="O15" s="84">
        <v>12</v>
      </c>
      <c r="P15" s="29">
        <v>5.6000000000000005</v>
      </c>
      <c r="Q15" s="85">
        <v>42512</v>
      </c>
      <c r="R15" s="29">
        <v>15.711727150537634</v>
      </c>
      <c r="S15" s="29">
        <v>115.07081949088838</v>
      </c>
    </row>
    <row r="16" spans="1:19" x14ac:dyDescent="0.2">
      <c r="A16" s="51" t="s">
        <v>1</v>
      </c>
      <c r="B16" s="29">
        <v>10.493333333333336</v>
      </c>
      <c r="C16" s="29">
        <v>24.550999999999998</v>
      </c>
      <c r="D16" s="29">
        <v>17.135931249999999</v>
      </c>
      <c r="E16" s="29">
        <v>35.33</v>
      </c>
      <c r="F16" s="85">
        <v>42543</v>
      </c>
      <c r="G16" s="29">
        <v>5.9470000000000001</v>
      </c>
      <c r="H16" s="85">
        <v>42522</v>
      </c>
      <c r="I16" s="29">
        <v>67.435374999999979</v>
      </c>
      <c r="J16" s="29">
        <v>698.46899999999994</v>
      </c>
      <c r="K16" s="29">
        <v>2.2065034722222223</v>
      </c>
      <c r="L16" s="29">
        <v>14.21</v>
      </c>
      <c r="M16" s="85">
        <v>42535</v>
      </c>
      <c r="N16" s="29">
        <v>10.400000000000002</v>
      </c>
      <c r="O16" s="84">
        <v>4</v>
      </c>
      <c r="P16" s="29">
        <v>6.0000000000000009</v>
      </c>
      <c r="Q16" s="85">
        <v>42538</v>
      </c>
      <c r="R16" s="29">
        <v>21.712999999999997</v>
      </c>
      <c r="S16" s="29">
        <v>143.37742543809406</v>
      </c>
    </row>
    <row r="17" spans="1:19" x14ac:dyDescent="0.2">
      <c r="A17" s="51" t="s">
        <v>2</v>
      </c>
      <c r="B17" s="29">
        <v>13.221387096774192</v>
      </c>
      <c r="C17" s="29">
        <v>27.324838709677415</v>
      </c>
      <c r="D17" s="29">
        <v>19.608738575268816</v>
      </c>
      <c r="E17" s="29">
        <v>37.49</v>
      </c>
      <c r="F17" s="85">
        <v>42570</v>
      </c>
      <c r="G17" s="29">
        <v>7.3070000000000004</v>
      </c>
      <c r="H17" s="85">
        <v>42566</v>
      </c>
      <c r="I17" s="29">
        <v>65.863017473118276</v>
      </c>
      <c r="J17" s="29">
        <v>705.19800000000009</v>
      </c>
      <c r="K17" s="29">
        <v>2.1619543010752684</v>
      </c>
      <c r="L17" s="29">
        <v>12.15</v>
      </c>
      <c r="M17" s="85">
        <v>42557</v>
      </c>
      <c r="N17" s="29">
        <v>12.400000000000002</v>
      </c>
      <c r="O17" s="84">
        <v>6</v>
      </c>
      <c r="P17" s="29">
        <v>8.6000000000000014</v>
      </c>
      <c r="Q17" s="85">
        <v>42557</v>
      </c>
      <c r="R17" s="29">
        <v>25.156835106382982</v>
      </c>
      <c r="S17" s="29">
        <v>156.80216471778283</v>
      </c>
    </row>
    <row r="18" spans="1:19" x14ac:dyDescent="0.2">
      <c r="A18" s="51" t="s">
        <v>3</v>
      </c>
      <c r="B18" s="29">
        <v>12.903870967741936</v>
      </c>
      <c r="C18" s="29">
        <v>28.370967741935484</v>
      </c>
      <c r="D18" s="29">
        <v>20.01654569892473</v>
      </c>
      <c r="E18" s="29">
        <v>33.97</v>
      </c>
      <c r="F18" s="85">
        <v>42605</v>
      </c>
      <c r="G18" s="29">
        <v>8.73</v>
      </c>
      <c r="H18" s="85">
        <v>42594</v>
      </c>
      <c r="I18" s="29">
        <v>59.963252688172048</v>
      </c>
      <c r="J18" s="29">
        <v>697.37399999999991</v>
      </c>
      <c r="K18" s="29">
        <v>2.311265456989247</v>
      </c>
      <c r="L18" s="29">
        <v>15.68</v>
      </c>
      <c r="M18" s="85">
        <v>42608</v>
      </c>
      <c r="N18" s="29">
        <v>3</v>
      </c>
      <c r="O18" s="84">
        <v>4</v>
      </c>
      <c r="P18" s="29">
        <v>1.2</v>
      </c>
      <c r="Q18" s="85">
        <v>42608</v>
      </c>
      <c r="R18" s="29">
        <v>26.102533602150537</v>
      </c>
      <c r="S18" s="29">
        <v>162.56618971720218</v>
      </c>
    </row>
    <row r="19" spans="1:19" x14ac:dyDescent="0.2">
      <c r="A19" s="51" t="s">
        <v>4</v>
      </c>
      <c r="B19" s="29">
        <v>11.863099999999999</v>
      </c>
      <c r="C19" s="29">
        <v>25.399000000000001</v>
      </c>
      <c r="D19" s="29">
        <v>18.048073537234043</v>
      </c>
      <c r="E19" s="29">
        <v>36.06</v>
      </c>
      <c r="F19" s="85">
        <v>42619</v>
      </c>
      <c r="G19" s="29">
        <v>7.0350000000000001</v>
      </c>
      <c r="H19" s="85">
        <v>42627</v>
      </c>
      <c r="I19" s="29">
        <v>64.819492169030738</v>
      </c>
      <c r="J19" s="29">
        <v>477.97300000000007</v>
      </c>
      <c r="K19" s="29">
        <v>2.1734548611111113</v>
      </c>
      <c r="L19" s="29">
        <v>16.46</v>
      </c>
      <c r="M19" s="85">
        <v>42626</v>
      </c>
      <c r="N19" s="29">
        <v>10.000000000000002</v>
      </c>
      <c r="O19" s="84">
        <v>5</v>
      </c>
      <c r="P19" s="29">
        <v>5.2000000000000011</v>
      </c>
      <c r="Q19" s="85">
        <v>42626</v>
      </c>
      <c r="R19" s="29">
        <v>21.970416666666672</v>
      </c>
      <c r="S19" s="29">
        <v>112.19214567777773</v>
      </c>
    </row>
    <row r="20" spans="1:19" x14ac:dyDescent="0.2">
      <c r="A20" s="51" t="s">
        <v>5</v>
      </c>
      <c r="B20" s="29">
        <v>7.505741935483873</v>
      </c>
      <c r="C20" s="29">
        <v>19.350967741935488</v>
      </c>
      <c r="D20" s="29">
        <v>12.949285618279571</v>
      </c>
      <c r="E20" s="29">
        <v>27.24</v>
      </c>
      <c r="F20" s="85">
        <v>42647</v>
      </c>
      <c r="G20" s="29">
        <v>2.2839999999999998</v>
      </c>
      <c r="H20" s="85">
        <v>42674</v>
      </c>
      <c r="I20" s="29">
        <v>71.109247311827943</v>
      </c>
      <c r="J20" s="29">
        <v>371.12600000000009</v>
      </c>
      <c r="K20" s="29">
        <v>1.7691626344086024</v>
      </c>
      <c r="L20" s="29">
        <v>12.35</v>
      </c>
      <c r="M20" s="85">
        <v>42666</v>
      </c>
      <c r="N20" s="29">
        <v>13</v>
      </c>
      <c r="O20" s="84">
        <v>7</v>
      </c>
      <c r="P20" s="29">
        <v>7.4</v>
      </c>
      <c r="Q20" s="85">
        <v>42656</v>
      </c>
      <c r="R20" s="29">
        <v>16.05709677419355</v>
      </c>
      <c r="S20" s="29">
        <v>65.220658267747751</v>
      </c>
    </row>
    <row r="21" spans="1:19" x14ac:dyDescent="0.2">
      <c r="A21" s="51" t="s">
        <v>6</v>
      </c>
      <c r="B21" s="29">
        <v>3.9216333333333324</v>
      </c>
      <c r="C21" s="29">
        <v>12.14446666666667</v>
      </c>
      <c r="D21" s="29">
        <v>7.7884451388888909</v>
      </c>
      <c r="E21" s="29">
        <v>21.97</v>
      </c>
      <c r="F21" s="85">
        <v>42677</v>
      </c>
      <c r="G21" s="29">
        <v>-0.56599999999999995</v>
      </c>
      <c r="H21" s="85">
        <v>42699</v>
      </c>
      <c r="I21" s="29">
        <v>79.576694444444428</v>
      </c>
      <c r="J21" s="29">
        <v>192.04200000000006</v>
      </c>
      <c r="K21" s="29">
        <v>2.4109555555555553</v>
      </c>
      <c r="L21" s="29">
        <v>18.13</v>
      </c>
      <c r="M21" s="85">
        <v>42695</v>
      </c>
      <c r="N21" s="29">
        <v>92.799999999999983</v>
      </c>
      <c r="O21" s="84">
        <v>14</v>
      </c>
      <c r="P21" s="29">
        <v>38.999999999999993</v>
      </c>
      <c r="Q21" s="85">
        <v>42697</v>
      </c>
      <c r="R21" s="29">
        <v>8.8679569444444439</v>
      </c>
      <c r="S21" s="29">
        <v>34.575486392109283</v>
      </c>
    </row>
    <row r="22" spans="1:19" ht="13.5" thickBot="1" x14ac:dyDescent="0.25">
      <c r="A22" s="60" t="s">
        <v>7</v>
      </c>
      <c r="B22" s="61">
        <v>2.1857419354838719</v>
      </c>
      <c r="C22" s="61">
        <v>8.9600967741935484</v>
      </c>
      <c r="D22" s="61">
        <v>5.2430860215053769</v>
      </c>
      <c r="E22" s="61">
        <v>16.68</v>
      </c>
      <c r="F22" s="86">
        <v>43098</v>
      </c>
      <c r="G22" s="61">
        <v>-5.7939999999999996</v>
      </c>
      <c r="H22" s="86">
        <v>43099</v>
      </c>
      <c r="I22" s="61">
        <v>90.387331989247301</v>
      </c>
      <c r="J22" s="61">
        <v>143.36599999999999</v>
      </c>
      <c r="K22" s="61">
        <v>1.6371317204301072</v>
      </c>
      <c r="L22" s="61">
        <v>9.11</v>
      </c>
      <c r="M22" s="86">
        <v>43073</v>
      </c>
      <c r="N22" s="61">
        <v>8.1999999999999993</v>
      </c>
      <c r="O22" s="62">
        <v>13</v>
      </c>
      <c r="P22" s="61">
        <v>2.4000000000000004</v>
      </c>
      <c r="Q22" s="86">
        <v>43090</v>
      </c>
      <c r="R22" s="61">
        <v>6.6436821236559149</v>
      </c>
      <c r="S22" s="61">
        <v>17.362871197986887</v>
      </c>
    </row>
    <row r="23" spans="1:19" ht="13.5" thickTop="1" x14ac:dyDescent="0.2">
      <c r="A23" s="51" t="s">
        <v>51</v>
      </c>
      <c r="B23" s="29">
        <v>6.7738196810388969</v>
      </c>
      <c r="C23" s="29">
        <v>17.663265436905203</v>
      </c>
      <c r="D23" s="29">
        <v>11.855628268239789</v>
      </c>
      <c r="E23" s="29">
        <v>37.49</v>
      </c>
      <c r="F23" s="85">
        <v>42570</v>
      </c>
      <c r="G23" s="29">
        <v>-5.7939999999999996</v>
      </c>
      <c r="H23" s="85">
        <v>42734</v>
      </c>
      <c r="I23" s="29">
        <v>73.713687885938626</v>
      </c>
      <c r="J23" s="29">
        <v>5194.2020000000002</v>
      </c>
      <c r="K23" s="29">
        <v>2.4384260252148438</v>
      </c>
      <c r="L23" s="29">
        <v>29.3</v>
      </c>
      <c r="M23" s="85">
        <v>42409</v>
      </c>
      <c r="N23" s="29">
        <v>453.2</v>
      </c>
      <c r="O23" s="84">
        <v>140</v>
      </c>
      <c r="P23" s="29">
        <v>38.999999999999993</v>
      </c>
      <c r="Q23" s="85">
        <v>42697</v>
      </c>
      <c r="R23" s="29">
        <v>14.45305817444696</v>
      </c>
      <c r="S23" s="29">
        <v>1022.3718045589929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-0.56599999999999995</v>
      </c>
      <c r="G28" s="47" t="s">
        <v>35</v>
      </c>
      <c r="H28" s="49">
        <v>42699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-0.29499999999999998</v>
      </c>
      <c r="G29" s="47" t="s">
        <v>35</v>
      </c>
      <c r="H29" s="49">
        <v>42485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213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10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8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2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2</v>
      </c>
      <c r="G37" s="47" t="s">
        <v>50</v>
      </c>
      <c r="H37" s="47"/>
      <c r="I37" s="47"/>
      <c r="J37" s="4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J6" sqref="J6"/>
    </sheetView>
  </sheetViews>
  <sheetFormatPr baseColWidth="10" defaultRowHeight="12.75" x14ac:dyDescent="0.2"/>
  <cols>
    <col min="2" max="2" width="7.28515625" customWidth="1"/>
    <col min="3" max="3" width="6.5703125" bestFit="1" customWidth="1"/>
    <col min="4" max="4" width="4.5703125" bestFit="1" customWidth="1"/>
    <col min="5" max="5" width="5.140625" bestFit="1" customWidth="1"/>
    <col min="6" max="6" width="7.140625" bestFit="1" customWidth="1"/>
    <col min="7" max="7" width="4.42578125" bestFit="1" customWidth="1"/>
    <col min="8" max="8" width="6.7109375" bestFit="1" customWidth="1"/>
    <col min="9" max="9" width="4.5703125" bestFit="1" customWidth="1"/>
    <col min="10" max="10" width="7.140625" bestFit="1" customWidth="1"/>
    <col min="11" max="11" width="5.7109375" bestFit="1" customWidth="1"/>
    <col min="12" max="12" width="7.5703125" bestFit="1" customWidth="1"/>
    <col min="13" max="13" width="7.140625" bestFit="1" customWidth="1"/>
    <col min="14" max="14" width="5.5703125" bestFit="1" customWidth="1"/>
    <col min="15" max="15" width="6.5703125" bestFit="1" customWidth="1"/>
    <col min="16" max="16" width="4.5703125" bestFit="1" customWidth="1"/>
    <col min="17" max="17" width="7.140625" bestFit="1" customWidth="1"/>
    <col min="18" max="18" width="7.5703125" bestFit="1" customWidth="1"/>
    <col min="19" max="19" width="6.5703125" bestFit="1" customWidth="1"/>
  </cols>
  <sheetData>
    <row r="1" spans="1:19" x14ac:dyDescent="0.2">
      <c r="B1" s="51" t="s">
        <v>110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-0.11716129032258069</v>
      </c>
      <c r="C11" s="29">
        <v>8.0055483870967752</v>
      </c>
      <c r="D11" s="29">
        <v>3.5227681451612902</v>
      </c>
      <c r="E11" s="29">
        <v>15.11</v>
      </c>
      <c r="F11" s="85">
        <v>43112</v>
      </c>
      <c r="G11" s="29">
        <v>-5.1139999999999999</v>
      </c>
      <c r="H11" s="85">
        <v>43101</v>
      </c>
      <c r="I11" s="29">
        <v>78.746934139784926</v>
      </c>
      <c r="J11" s="29">
        <v>202.66</v>
      </c>
      <c r="K11" s="29">
        <v>2.1903084677419362</v>
      </c>
      <c r="L11" s="29">
        <v>12.45</v>
      </c>
      <c r="M11" s="85">
        <v>43128</v>
      </c>
      <c r="N11" s="29">
        <v>27.8</v>
      </c>
      <c r="O11" s="84">
        <v>12</v>
      </c>
      <c r="P11" s="29">
        <v>8.6</v>
      </c>
      <c r="Q11" s="85">
        <v>43110</v>
      </c>
      <c r="R11" s="29">
        <v>3.7106827956989252</v>
      </c>
      <c r="S11" s="29">
        <v>28.468557883740232</v>
      </c>
    </row>
    <row r="12" spans="1:19" x14ac:dyDescent="0.2">
      <c r="A12" s="51" t="s">
        <v>10</v>
      </c>
      <c r="B12" s="29">
        <v>2.7993571428571431</v>
      </c>
      <c r="C12" s="29">
        <v>12.166107142857141</v>
      </c>
      <c r="D12" s="29">
        <v>7.1578348214285716</v>
      </c>
      <c r="E12" s="29">
        <v>18.579999999999998</v>
      </c>
      <c r="F12" s="85">
        <v>42791</v>
      </c>
      <c r="G12" s="29">
        <v>-0.42799999999999999</v>
      </c>
      <c r="H12" s="85">
        <v>42791</v>
      </c>
      <c r="I12" s="29">
        <v>78.252938988095238</v>
      </c>
      <c r="J12" s="29">
        <v>251.59700000000001</v>
      </c>
      <c r="K12" s="29">
        <v>3.3221175595238099</v>
      </c>
      <c r="L12" s="29">
        <v>34.590000000000003</v>
      </c>
      <c r="M12" s="85">
        <v>42770</v>
      </c>
      <c r="N12" s="29">
        <v>29.400000000000002</v>
      </c>
      <c r="O12" s="84">
        <v>11</v>
      </c>
      <c r="P12" s="29">
        <v>7.2</v>
      </c>
      <c r="Q12" s="85">
        <v>42773</v>
      </c>
      <c r="R12" s="29">
        <v>6.8666904761904766</v>
      </c>
      <c r="S12" s="29">
        <v>43.972447548853467</v>
      </c>
    </row>
    <row r="13" spans="1:19" x14ac:dyDescent="0.2">
      <c r="A13" s="51" t="s">
        <v>11</v>
      </c>
      <c r="B13" s="29">
        <v>3.5690645161290329</v>
      </c>
      <c r="C13" s="29">
        <v>15.997870967741935</v>
      </c>
      <c r="D13" s="29">
        <v>9.3578125000000014</v>
      </c>
      <c r="E13" s="29">
        <v>25.69</v>
      </c>
      <c r="F13" s="85">
        <v>42804</v>
      </c>
      <c r="G13" s="29">
        <v>-4.298</v>
      </c>
      <c r="H13" s="85">
        <v>42818</v>
      </c>
      <c r="I13" s="29">
        <v>70.304751344086014</v>
      </c>
      <c r="J13" s="29">
        <v>450.19500000000016</v>
      </c>
      <c r="K13" s="29">
        <v>2.5626276881720429</v>
      </c>
      <c r="L13" s="29">
        <v>17.93</v>
      </c>
      <c r="M13" s="85">
        <v>42798</v>
      </c>
      <c r="N13" s="29">
        <v>23.4</v>
      </c>
      <c r="O13" s="84">
        <v>10</v>
      </c>
      <c r="P13" s="29">
        <v>6.8</v>
      </c>
      <c r="Q13" s="85">
        <v>42819</v>
      </c>
      <c r="R13" s="29">
        <v>10.083042338709678</v>
      </c>
      <c r="S13" s="29">
        <v>80.032381043366271</v>
      </c>
    </row>
    <row r="14" spans="1:19" x14ac:dyDescent="0.2">
      <c r="A14" s="51" t="s">
        <v>12</v>
      </c>
      <c r="B14" s="29">
        <v>3.1012</v>
      </c>
      <c r="C14" s="29">
        <v>17.872</v>
      </c>
      <c r="D14" s="29">
        <v>10.222163888888888</v>
      </c>
      <c r="E14" s="29">
        <v>25.54</v>
      </c>
      <c r="F14" s="85">
        <v>42838</v>
      </c>
      <c r="G14" s="29">
        <v>-2.1190000000000002</v>
      </c>
      <c r="H14" s="85">
        <v>42853</v>
      </c>
      <c r="I14" s="29">
        <v>64.737027777777769</v>
      </c>
      <c r="J14" s="29">
        <v>625.81900000000007</v>
      </c>
      <c r="K14" s="29">
        <v>2.320603472222222</v>
      </c>
      <c r="L14" s="29">
        <v>16.27</v>
      </c>
      <c r="M14" s="85">
        <v>42855</v>
      </c>
      <c r="N14" s="29">
        <v>18.000000000000004</v>
      </c>
      <c r="O14" s="84">
        <v>8</v>
      </c>
      <c r="P14" s="29">
        <v>6.2000000000000011</v>
      </c>
      <c r="Q14" s="85">
        <v>42850</v>
      </c>
      <c r="R14" s="29">
        <v>13.68386597222222</v>
      </c>
      <c r="S14" s="29">
        <v>106.10563210558499</v>
      </c>
    </row>
    <row r="15" spans="1:19" x14ac:dyDescent="0.2">
      <c r="A15" s="51" t="s">
        <v>0</v>
      </c>
      <c r="B15" s="29">
        <v>8.8036774193548393</v>
      </c>
      <c r="C15" s="29">
        <v>22.606451612903228</v>
      </c>
      <c r="D15" s="29">
        <v>15.479381720430107</v>
      </c>
      <c r="E15" s="29">
        <v>31.11</v>
      </c>
      <c r="F15" s="85">
        <v>42880</v>
      </c>
      <c r="G15" s="29">
        <v>0.44600000000000001</v>
      </c>
      <c r="H15" s="85">
        <v>42856</v>
      </c>
      <c r="I15" s="29">
        <v>67.154939516129033</v>
      </c>
      <c r="J15" s="29">
        <v>667.96999999999991</v>
      </c>
      <c r="K15" s="29">
        <v>2.2269784946236553</v>
      </c>
      <c r="L15" s="29">
        <v>19.21</v>
      </c>
      <c r="M15" s="85">
        <v>42866</v>
      </c>
      <c r="N15" s="29">
        <v>53.6</v>
      </c>
      <c r="O15" s="84">
        <v>12</v>
      </c>
      <c r="P15" s="29">
        <v>14.599999999999998</v>
      </c>
      <c r="Q15" s="85">
        <v>42873</v>
      </c>
      <c r="R15" s="29">
        <v>17.334498655913972</v>
      </c>
      <c r="S15" s="29">
        <v>132.55055922745456</v>
      </c>
    </row>
    <row r="16" spans="1:19" x14ac:dyDescent="0.2">
      <c r="A16" s="51" t="s">
        <v>1</v>
      </c>
      <c r="B16" s="29">
        <v>13.510700000000002</v>
      </c>
      <c r="C16" s="29">
        <v>26.745666666666661</v>
      </c>
      <c r="D16" s="29">
        <v>19.223593749999999</v>
      </c>
      <c r="E16" s="29">
        <v>35.25</v>
      </c>
      <c r="F16" s="85">
        <v>42908</v>
      </c>
      <c r="G16" s="29">
        <v>6.7610000000000001</v>
      </c>
      <c r="H16" s="85">
        <v>42893</v>
      </c>
      <c r="I16" s="29">
        <v>69.749506944444448</v>
      </c>
      <c r="J16" s="29">
        <v>671.30199999999968</v>
      </c>
      <c r="K16" s="29">
        <v>2.2449430555555563</v>
      </c>
      <c r="L16" s="29">
        <v>18.420000000000002</v>
      </c>
      <c r="M16" s="85">
        <v>42908</v>
      </c>
      <c r="N16" s="29">
        <v>61.599999999999994</v>
      </c>
      <c r="O16" s="84">
        <v>14</v>
      </c>
      <c r="P16" s="29">
        <v>23.2</v>
      </c>
      <c r="Q16" s="85">
        <v>42890</v>
      </c>
      <c r="R16" s="29">
        <v>22.069611111111112</v>
      </c>
      <c r="S16" s="29">
        <v>149.53975911102171</v>
      </c>
    </row>
    <row r="17" spans="1:19" x14ac:dyDescent="0.2">
      <c r="A17" s="51" t="s">
        <v>2</v>
      </c>
      <c r="B17" s="29">
        <v>13.538387096774191</v>
      </c>
      <c r="C17" s="29">
        <v>28.188387096774186</v>
      </c>
      <c r="D17" s="29">
        <v>20.030876344086025</v>
      </c>
      <c r="E17" s="29">
        <v>35.4</v>
      </c>
      <c r="F17" s="85">
        <v>42945</v>
      </c>
      <c r="G17" s="29">
        <v>7.1639999999999997</v>
      </c>
      <c r="H17" s="85">
        <v>42917</v>
      </c>
      <c r="I17" s="29">
        <v>63.160020161290326</v>
      </c>
      <c r="J17" s="29">
        <v>720.90199999999993</v>
      </c>
      <c r="K17" s="29">
        <v>2.5238084677419348</v>
      </c>
      <c r="L17" s="29">
        <v>19.8</v>
      </c>
      <c r="M17" s="85">
        <v>42934</v>
      </c>
      <c r="N17" s="29">
        <v>13.8</v>
      </c>
      <c r="O17" s="84">
        <v>6</v>
      </c>
      <c r="P17" s="29">
        <v>3.6</v>
      </c>
      <c r="Q17" s="85">
        <v>42925</v>
      </c>
      <c r="R17" s="29">
        <v>23.447822580645155</v>
      </c>
      <c r="S17" s="29">
        <v>174.61790898256618</v>
      </c>
    </row>
    <row r="18" spans="1:19" x14ac:dyDescent="0.2">
      <c r="A18" s="51" t="s">
        <v>3</v>
      </c>
      <c r="B18" s="29">
        <v>13.407096774193542</v>
      </c>
      <c r="C18" s="29">
        <v>27.440645161290323</v>
      </c>
      <c r="D18" s="29">
        <v>19.600530913978492</v>
      </c>
      <c r="E18" s="29">
        <v>34.590000000000003</v>
      </c>
      <c r="F18" s="85">
        <v>42950</v>
      </c>
      <c r="G18" s="29">
        <v>8.3000000000000007</v>
      </c>
      <c r="H18" s="85">
        <v>42956</v>
      </c>
      <c r="I18" s="29">
        <v>62.838575268817223</v>
      </c>
      <c r="J18" s="29">
        <v>623.62099999999998</v>
      </c>
      <c r="K18" s="29">
        <v>2.3288635752688176</v>
      </c>
      <c r="L18" s="29">
        <v>14.01</v>
      </c>
      <c r="M18" s="85">
        <v>42961</v>
      </c>
      <c r="N18" s="29">
        <v>50.799999999999983</v>
      </c>
      <c r="O18" s="84">
        <v>8</v>
      </c>
      <c r="P18" s="29">
        <v>22.999999999999993</v>
      </c>
      <c r="Q18" s="85">
        <v>42975</v>
      </c>
      <c r="R18" s="29">
        <v>24.730013440860212</v>
      </c>
      <c r="S18" s="29">
        <v>149.10458430736279</v>
      </c>
    </row>
    <row r="19" spans="1:19" x14ac:dyDescent="0.2">
      <c r="A19" s="51" t="s">
        <v>4</v>
      </c>
      <c r="B19" s="29">
        <v>9.8968666666666625</v>
      </c>
      <c r="C19" s="29">
        <v>22.365666666666659</v>
      </c>
      <c r="D19" s="29">
        <v>15.602589583333334</v>
      </c>
      <c r="E19" s="29">
        <v>29.36</v>
      </c>
      <c r="F19" s="85">
        <v>43002</v>
      </c>
      <c r="G19" s="29">
        <v>5.4119999999999999</v>
      </c>
      <c r="H19" s="85">
        <v>42995</v>
      </c>
      <c r="I19" s="29">
        <v>66.95523611111112</v>
      </c>
      <c r="J19" s="29">
        <v>488.79000000000008</v>
      </c>
      <c r="K19" s="29">
        <v>2.1719479166666669</v>
      </c>
      <c r="L19" s="29">
        <v>11.37</v>
      </c>
      <c r="M19" s="85">
        <v>42987</v>
      </c>
      <c r="N19" s="29">
        <v>6.6000000000000014</v>
      </c>
      <c r="O19" s="84">
        <v>6</v>
      </c>
      <c r="P19" s="29">
        <v>2.8000000000000003</v>
      </c>
      <c r="Q19" s="85">
        <v>42987</v>
      </c>
      <c r="R19" s="29">
        <v>18.996555555555556</v>
      </c>
      <c r="S19" s="29">
        <v>99.886068338000229</v>
      </c>
    </row>
    <row r="20" spans="1:19" x14ac:dyDescent="0.2">
      <c r="A20" s="51" t="s">
        <v>5</v>
      </c>
      <c r="B20" s="29">
        <v>8.430483870967743</v>
      </c>
      <c r="C20" s="29">
        <v>21.02129032258064</v>
      </c>
      <c r="D20" s="29">
        <v>14.22294422043011</v>
      </c>
      <c r="E20" s="29">
        <v>26.15</v>
      </c>
      <c r="F20" s="85">
        <v>43034</v>
      </c>
      <c r="G20" s="29">
        <v>3.3340000000000001</v>
      </c>
      <c r="H20" s="85">
        <v>43039</v>
      </c>
      <c r="I20" s="29">
        <v>66.308763440860218</v>
      </c>
      <c r="J20" s="29">
        <v>378.12999999999988</v>
      </c>
      <c r="K20" s="29">
        <v>2.0768514784946235</v>
      </c>
      <c r="L20" s="29">
        <v>11.86</v>
      </c>
      <c r="M20" s="85">
        <v>43025</v>
      </c>
      <c r="N20" s="29">
        <v>24</v>
      </c>
      <c r="O20" s="84">
        <v>4</v>
      </c>
      <c r="P20" s="29">
        <v>21.2</v>
      </c>
      <c r="Q20" s="85">
        <v>43026</v>
      </c>
      <c r="R20" s="29">
        <v>16.276969086021509</v>
      </c>
      <c r="S20" s="29">
        <v>75.7547490245951</v>
      </c>
    </row>
    <row r="21" spans="1:19" x14ac:dyDescent="0.2">
      <c r="A21" s="51" t="s">
        <v>6</v>
      </c>
      <c r="B21" s="29">
        <v>3.4147333333333347</v>
      </c>
      <c r="C21" s="29">
        <v>12.690866666666667</v>
      </c>
      <c r="D21" s="29">
        <v>7.4978909722222227</v>
      </c>
      <c r="E21" s="29">
        <v>18.579999999999998</v>
      </c>
      <c r="F21" s="85">
        <v>43059</v>
      </c>
      <c r="G21" s="29">
        <v>-0.97199999999999998</v>
      </c>
      <c r="H21" s="85">
        <v>43067</v>
      </c>
      <c r="I21" s="29">
        <v>74.451937500000014</v>
      </c>
      <c r="J21" s="29">
        <v>210.20699999999994</v>
      </c>
      <c r="K21" s="29">
        <v>2.2454861111111111</v>
      </c>
      <c r="L21" s="29">
        <v>13.43</v>
      </c>
      <c r="M21" s="85">
        <v>43062</v>
      </c>
      <c r="N21" s="29">
        <v>37.200000000000003</v>
      </c>
      <c r="O21" s="84">
        <v>12</v>
      </c>
      <c r="P21" s="29">
        <v>13.2</v>
      </c>
      <c r="Q21" s="85">
        <v>43064</v>
      </c>
      <c r="R21" s="29">
        <v>8.9066111111111113</v>
      </c>
      <c r="S21" s="29">
        <v>38.533208902140096</v>
      </c>
    </row>
    <row r="22" spans="1:19" ht="13.5" thickBot="1" x14ac:dyDescent="0.25">
      <c r="A22" s="60" t="s">
        <v>7</v>
      </c>
      <c r="B22" s="61">
        <v>2.124935483870968</v>
      </c>
      <c r="C22" s="61">
        <v>9.458451612903227</v>
      </c>
      <c r="D22" s="61">
        <v>5.5545255376344098</v>
      </c>
      <c r="E22" s="61">
        <v>16.510000000000002</v>
      </c>
      <c r="F22" s="86">
        <v>43464</v>
      </c>
      <c r="G22" s="61">
        <v>-2.387</v>
      </c>
      <c r="H22" s="86">
        <v>43440</v>
      </c>
      <c r="I22" s="61">
        <v>79.915188172043017</v>
      </c>
      <c r="J22" s="61">
        <v>161.90499999999994</v>
      </c>
      <c r="K22" s="61">
        <v>3.0093998655913965</v>
      </c>
      <c r="L22" s="61">
        <v>25.77</v>
      </c>
      <c r="M22" s="86">
        <v>43444</v>
      </c>
      <c r="N22" s="61">
        <v>45.2</v>
      </c>
      <c r="O22" s="62">
        <v>18</v>
      </c>
      <c r="P22" s="61">
        <v>9.4</v>
      </c>
      <c r="Q22" s="86">
        <v>43445</v>
      </c>
      <c r="R22" s="61">
        <v>5.8327822580645146</v>
      </c>
      <c r="S22" s="61">
        <v>31.895658929100886</v>
      </c>
    </row>
    <row r="23" spans="1:19" ht="13.5" thickTop="1" x14ac:dyDescent="0.2">
      <c r="A23" s="51" t="s">
        <v>51</v>
      </c>
      <c r="B23" s="29">
        <v>6.8732784178187396</v>
      </c>
      <c r="C23" s="29">
        <v>18.713246025345619</v>
      </c>
      <c r="D23" s="29">
        <v>12.289409366466122</v>
      </c>
      <c r="E23" s="29">
        <v>35.4</v>
      </c>
      <c r="F23" s="85">
        <v>42945</v>
      </c>
      <c r="G23" s="29">
        <v>-5.1139999999999999</v>
      </c>
      <c r="H23" s="85">
        <v>42736</v>
      </c>
      <c r="I23" s="29">
        <v>70.214651613703282</v>
      </c>
      <c r="J23" s="29">
        <v>5453.098</v>
      </c>
      <c r="K23" s="29">
        <v>2.4353280127261479</v>
      </c>
      <c r="L23" s="29">
        <v>34.590000000000003</v>
      </c>
      <c r="M23" s="85">
        <v>42770</v>
      </c>
      <c r="N23" s="29">
        <v>391.4</v>
      </c>
      <c r="O23" s="84">
        <v>121</v>
      </c>
      <c r="P23" s="29">
        <v>23.2</v>
      </c>
      <c r="Q23" s="85">
        <v>42890</v>
      </c>
      <c r="R23" s="29">
        <v>14.32826211517537</v>
      </c>
      <c r="S23" s="29">
        <v>1110.4615154037863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-2.7E-2</v>
      </c>
      <c r="G28" s="47" t="s">
        <v>35</v>
      </c>
      <c r="H28" s="49">
        <v>43061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-0.5</v>
      </c>
      <c r="G29" s="47" t="s">
        <v>35</v>
      </c>
      <c r="H29" s="49">
        <v>42854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206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17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9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7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2</v>
      </c>
      <c r="G37" s="47" t="s">
        <v>50</v>
      </c>
      <c r="H37" s="47"/>
      <c r="I37" s="47"/>
      <c r="J37" s="4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L33" sqref="L33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111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2.2957741935483869</v>
      </c>
      <c r="C11" s="29">
        <v>9.9499999999999993</v>
      </c>
      <c r="D11" s="29">
        <v>6.0483749999999983</v>
      </c>
      <c r="E11" s="29">
        <v>16.77</v>
      </c>
      <c r="F11" s="85">
        <v>43833</v>
      </c>
      <c r="G11" s="29">
        <v>-5.1470000000000002</v>
      </c>
      <c r="H11" s="85">
        <v>43839</v>
      </c>
      <c r="I11" s="29">
        <v>79.37875672043009</v>
      </c>
      <c r="J11" s="29">
        <v>213.76400000000004</v>
      </c>
      <c r="K11" s="29">
        <v>2.9780268817204298</v>
      </c>
      <c r="L11" s="29">
        <v>22.05</v>
      </c>
      <c r="M11" s="85">
        <v>43831</v>
      </c>
      <c r="N11" s="29">
        <v>89.199999999999989</v>
      </c>
      <c r="O11" s="84">
        <v>12</v>
      </c>
      <c r="P11" s="29">
        <v>24.000000000000004</v>
      </c>
      <c r="Q11" s="85">
        <v>43837</v>
      </c>
      <c r="R11" s="29">
        <v>5.9192883064516124</v>
      </c>
      <c r="S11" s="29">
        <v>35.597497707725175</v>
      </c>
    </row>
    <row r="12" spans="1:19" x14ac:dyDescent="0.2">
      <c r="A12" s="51" t="s">
        <v>10</v>
      </c>
      <c r="B12" s="29">
        <v>0.58014285714285718</v>
      </c>
      <c r="C12" s="29">
        <v>7.2605714285714296</v>
      </c>
      <c r="D12" s="29">
        <v>3.7318080357142849</v>
      </c>
      <c r="E12" s="29">
        <v>14.61</v>
      </c>
      <c r="F12" s="85">
        <v>43512</v>
      </c>
      <c r="G12" s="29">
        <v>-6.351</v>
      </c>
      <c r="H12" s="85">
        <v>43523</v>
      </c>
      <c r="I12" s="29">
        <v>80.660312500000003</v>
      </c>
      <c r="J12" s="29">
        <v>205.577</v>
      </c>
      <c r="K12" s="29">
        <v>2.4375714285714296</v>
      </c>
      <c r="L12" s="29">
        <v>14.01</v>
      </c>
      <c r="M12" s="85">
        <v>43509</v>
      </c>
      <c r="N12" s="29">
        <v>44.20000000000001</v>
      </c>
      <c r="O12" s="84">
        <v>19</v>
      </c>
      <c r="P12" s="29">
        <v>7.4000000000000039</v>
      </c>
      <c r="Q12" s="85">
        <v>43501</v>
      </c>
      <c r="R12" s="29">
        <v>5.2623065476190476</v>
      </c>
      <c r="S12" s="29">
        <v>30.580517048396612</v>
      </c>
    </row>
    <row r="13" spans="1:19" x14ac:dyDescent="0.2">
      <c r="A13" s="51" t="s">
        <v>11</v>
      </c>
      <c r="B13" s="29">
        <v>3.2594193548387103</v>
      </c>
      <c r="C13" s="29">
        <v>12.055354838709681</v>
      </c>
      <c r="D13" s="29">
        <v>7.1736895161290324</v>
      </c>
      <c r="E13" s="29">
        <v>19.32</v>
      </c>
      <c r="F13" s="85">
        <v>43552</v>
      </c>
      <c r="G13" s="29">
        <v>-9.5000000000000001E-2</v>
      </c>
      <c r="H13" s="85">
        <v>43543</v>
      </c>
      <c r="I13" s="29">
        <v>70.056928763440865</v>
      </c>
      <c r="J13" s="29">
        <v>423.35600000000005</v>
      </c>
      <c r="K13" s="29">
        <v>3.6332170698924724</v>
      </c>
      <c r="L13" s="29">
        <v>26.17</v>
      </c>
      <c r="M13" s="85">
        <v>43525</v>
      </c>
      <c r="N13" s="29">
        <v>56.800000000000004</v>
      </c>
      <c r="O13" s="84">
        <v>23</v>
      </c>
      <c r="P13" s="29">
        <v>14.200000000000001</v>
      </c>
      <c r="Q13" s="85">
        <v>43525</v>
      </c>
      <c r="R13" s="29">
        <v>7.489333333333331</v>
      </c>
      <c r="S13" s="29">
        <v>71.639795483389307</v>
      </c>
    </row>
    <row r="14" spans="1:19" x14ac:dyDescent="0.2">
      <c r="A14" s="51" t="s">
        <v>12</v>
      </c>
      <c r="B14" s="29">
        <v>4.8787000000000003</v>
      </c>
      <c r="C14" s="29">
        <v>15.928500000000001</v>
      </c>
      <c r="D14" s="29">
        <v>10.155166666666666</v>
      </c>
      <c r="E14" s="29">
        <v>22.62</v>
      </c>
      <c r="F14" s="85">
        <v>43579</v>
      </c>
      <c r="G14" s="29">
        <v>0.15</v>
      </c>
      <c r="H14" s="85">
        <v>43565</v>
      </c>
      <c r="I14" s="29">
        <v>80.450944444444431</v>
      </c>
      <c r="J14" s="29">
        <v>497.75500000000005</v>
      </c>
      <c r="K14" s="29">
        <v>2.4541909722222215</v>
      </c>
      <c r="L14" s="29">
        <v>17.05</v>
      </c>
      <c r="M14" s="85">
        <v>43559</v>
      </c>
      <c r="N14" s="29">
        <v>86</v>
      </c>
      <c r="O14" s="84">
        <v>16</v>
      </c>
      <c r="P14" s="29">
        <v>17.999999999999996</v>
      </c>
      <c r="Q14" s="85">
        <v>43564</v>
      </c>
      <c r="R14" s="29">
        <v>11.472584722222223</v>
      </c>
      <c r="S14" s="29">
        <v>81.911797459297389</v>
      </c>
    </row>
    <row r="15" spans="1:19" x14ac:dyDescent="0.2">
      <c r="A15" s="51" t="s">
        <v>0</v>
      </c>
      <c r="B15" s="29">
        <v>7.1956451612903223</v>
      </c>
      <c r="C15" s="29">
        <v>17.809677419354838</v>
      </c>
      <c r="D15" s="29">
        <v>12.315255376344085</v>
      </c>
      <c r="E15" s="29">
        <v>23.98</v>
      </c>
      <c r="F15" s="85">
        <v>43592</v>
      </c>
      <c r="G15" s="29">
        <v>1.105</v>
      </c>
      <c r="H15" s="85">
        <v>43596</v>
      </c>
      <c r="I15" s="29">
        <v>79.033118279569905</v>
      </c>
      <c r="J15" s="29">
        <v>552.20199999999988</v>
      </c>
      <c r="K15" s="29">
        <v>1.9679724462365591</v>
      </c>
      <c r="L15" s="29">
        <v>12.15</v>
      </c>
      <c r="M15" s="85">
        <v>43597</v>
      </c>
      <c r="N15" s="29">
        <v>46.4</v>
      </c>
      <c r="O15" s="84">
        <v>15</v>
      </c>
      <c r="P15" s="29">
        <v>9</v>
      </c>
      <c r="Q15" s="85">
        <v>43609</v>
      </c>
      <c r="R15" s="29">
        <v>14.813340053763442</v>
      </c>
      <c r="S15" s="29">
        <v>94.394735786600947</v>
      </c>
    </row>
    <row r="16" spans="1:19" x14ac:dyDescent="0.2">
      <c r="A16" s="51" t="s">
        <v>1</v>
      </c>
      <c r="B16" s="29">
        <v>11.056899999999997</v>
      </c>
      <c r="C16" s="29">
        <v>22.847000000000001</v>
      </c>
      <c r="D16" s="29">
        <v>16.705402083333333</v>
      </c>
      <c r="E16" s="29">
        <v>31.19</v>
      </c>
      <c r="F16" s="85">
        <v>43642</v>
      </c>
      <c r="G16" s="29">
        <v>7.2169999999999996</v>
      </c>
      <c r="H16" s="85">
        <v>43626</v>
      </c>
      <c r="I16" s="29">
        <v>77.509076388888872</v>
      </c>
      <c r="J16" s="29">
        <v>611.85900000000004</v>
      </c>
      <c r="K16" s="29">
        <v>1.7940416666666665</v>
      </c>
      <c r="L16" s="29">
        <v>13.43</v>
      </c>
      <c r="M16" s="85">
        <v>43617</v>
      </c>
      <c r="N16" s="29">
        <v>75.399999999999991</v>
      </c>
      <c r="O16" s="84">
        <v>13</v>
      </c>
      <c r="P16" s="29">
        <v>33</v>
      </c>
      <c r="Q16" s="85">
        <v>43617</v>
      </c>
      <c r="R16" s="29">
        <v>18.772305555555555</v>
      </c>
      <c r="S16" s="29">
        <v>117.51946964629035</v>
      </c>
    </row>
    <row r="17" spans="1:19" x14ac:dyDescent="0.2">
      <c r="A17" s="51" t="s">
        <v>2</v>
      </c>
      <c r="B17" s="29">
        <v>14.683870967741935</v>
      </c>
      <c r="C17" s="29">
        <v>27.005806451612912</v>
      </c>
      <c r="D17" s="29">
        <v>20.066700268817204</v>
      </c>
      <c r="E17" s="29">
        <v>32.96</v>
      </c>
      <c r="F17" s="85">
        <v>43673</v>
      </c>
      <c r="G17" s="29">
        <v>11.63</v>
      </c>
      <c r="H17" s="85">
        <v>43663</v>
      </c>
      <c r="I17" s="29">
        <v>73.161162634408612</v>
      </c>
      <c r="J17" s="29">
        <v>704.88799999999992</v>
      </c>
      <c r="K17" s="29">
        <v>1.9624321236559141</v>
      </c>
      <c r="L17" s="29">
        <v>11.96</v>
      </c>
      <c r="M17" s="85">
        <v>43650</v>
      </c>
      <c r="N17" s="29">
        <v>89.800000000000011</v>
      </c>
      <c r="O17" s="84">
        <v>8</v>
      </c>
      <c r="P17" s="29">
        <v>32.200000000000003</v>
      </c>
      <c r="Q17" s="85">
        <v>43654</v>
      </c>
      <c r="R17" s="29">
        <v>21.682043010752686</v>
      </c>
      <c r="S17" s="29">
        <v>148.66804366412146</v>
      </c>
    </row>
    <row r="18" spans="1:19" x14ac:dyDescent="0.2">
      <c r="A18" s="51" t="s">
        <v>3</v>
      </c>
      <c r="B18" s="29">
        <v>13.803548387096772</v>
      </c>
      <c r="C18" s="29">
        <v>27.943225806451622</v>
      </c>
      <c r="D18" s="29">
        <v>20.227069892473118</v>
      </c>
      <c r="E18" s="29">
        <v>35.340000000000003</v>
      </c>
      <c r="F18" s="85">
        <v>43683</v>
      </c>
      <c r="G18" s="29">
        <v>9.4600000000000009</v>
      </c>
      <c r="H18" s="85">
        <v>43695</v>
      </c>
      <c r="I18" s="29">
        <v>65.606720430107558</v>
      </c>
      <c r="J18" s="29">
        <v>680.71900000000005</v>
      </c>
      <c r="K18" s="29">
        <v>2.2004630376344085</v>
      </c>
      <c r="L18" s="29">
        <v>11.86</v>
      </c>
      <c r="M18" s="85">
        <v>43705</v>
      </c>
      <c r="N18" s="29">
        <v>0.2</v>
      </c>
      <c r="O18" s="84">
        <v>1</v>
      </c>
      <c r="P18" s="29">
        <v>0.2</v>
      </c>
      <c r="Q18" s="85">
        <v>43694</v>
      </c>
      <c r="R18" s="29">
        <v>24.045524193548392</v>
      </c>
      <c r="S18" s="29">
        <v>153.96233595032902</v>
      </c>
    </row>
    <row r="19" spans="1:19" x14ac:dyDescent="0.2">
      <c r="A19" s="51" t="s">
        <v>4</v>
      </c>
      <c r="B19" s="29">
        <v>12.632033333333336</v>
      </c>
      <c r="C19" s="29">
        <v>25.488999999999997</v>
      </c>
      <c r="D19" s="29">
        <v>18.254057638888884</v>
      </c>
      <c r="E19" s="29">
        <v>31.46</v>
      </c>
      <c r="F19" s="85">
        <v>43710</v>
      </c>
      <c r="G19" s="29">
        <v>6.8869999999999996</v>
      </c>
      <c r="H19" s="85">
        <v>43732</v>
      </c>
      <c r="I19" s="29">
        <v>71.16521527777779</v>
      </c>
      <c r="J19" s="29">
        <v>536.9699999999998</v>
      </c>
      <c r="K19" s="29">
        <v>2.0090770833333331</v>
      </c>
      <c r="L19" s="29">
        <v>29.3</v>
      </c>
      <c r="M19" s="85">
        <v>43713</v>
      </c>
      <c r="N19" s="29">
        <v>50.999999999999993</v>
      </c>
      <c r="O19" s="84">
        <v>6</v>
      </c>
      <c r="P19" s="29">
        <v>14.4</v>
      </c>
      <c r="Q19" s="85">
        <v>43713</v>
      </c>
      <c r="R19" s="29">
        <v>20.896868055555561</v>
      </c>
      <c r="S19" s="29">
        <v>109.25059386534394</v>
      </c>
    </row>
    <row r="20" spans="1:19" x14ac:dyDescent="0.2">
      <c r="A20" s="51" t="s">
        <v>5</v>
      </c>
      <c r="B20" s="29">
        <v>7.2246451612903231</v>
      </c>
      <c r="C20" s="29">
        <v>17.59158064516128</v>
      </c>
      <c r="D20" s="29">
        <v>11.793021505376343</v>
      </c>
      <c r="E20" s="29">
        <v>26.11</v>
      </c>
      <c r="F20" s="85">
        <v>43744</v>
      </c>
      <c r="G20" s="29">
        <v>0.77500000000000002</v>
      </c>
      <c r="H20" s="85">
        <v>43768</v>
      </c>
      <c r="I20" s="29">
        <v>76.015537634408602</v>
      </c>
      <c r="J20" s="29">
        <v>317.62800000000004</v>
      </c>
      <c r="K20" s="29">
        <v>2.2607123655913983</v>
      </c>
      <c r="L20" s="29">
        <v>15.48</v>
      </c>
      <c r="M20" s="85">
        <v>43744</v>
      </c>
      <c r="N20" s="29">
        <v>38.6</v>
      </c>
      <c r="O20" s="84">
        <v>11</v>
      </c>
      <c r="P20" s="29">
        <v>17.2</v>
      </c>
      <c r="Q20" s="85">
        <v>43769</v>
      </c>
      <c r="R20" s="29">
        <v>14.242088037634408</v>
      </c>
      <c r="S20" s="29">
        <v>62.919457839094505</v>
      </c>
    </row>
    <row r="21" spans="1:19" x14ac:dyDescent="0.2">
      <c r="A21" s="51" t="s">
        <v>6</v>
      </c>
      <c r="B21" s="29">
        <v>4.7848000000000006</v>
      </c>
      <c r="C21" s="29">
        <v>12.612033333333333</v>
      </c>
      <c r="D21" s="29">
        <v>8.3513812499999993</v>
      </c>
      <c r="E21" s="29">
        <v>18.57</v>
      </c>
      <c r="F21" s="85">
        <v>43780</v>
      </c>
      <c r="G21" s="29">
        <v>-0.85799999999999998</v>
      </c>
      <c r="H21" s="85">
        <v>43798</v>
      </c>
      <c r="I21" s="29">
        <v>78.416611111111095</v>
      </c>
      <c r="J21" s="29">
        <v>193.03299999999999</v>
      </c>
      <c r="K21" s="29">
        <v>2.0724340277777782</v>
      </c>
      <c r="L21" s="29">
        <v>19.600000000000001</v>
      </c>
      <c r="M21" s="85">
        <v>43779</v>
      </c>
      <c r="N21" s="29">
        <v>63.199999999999996</v>
      </c>
      <c r="O21" s="84">
        <v>17</v>
      </c>
      <c r="P21" s="29">
        <v>19.2</v>
      </c>
      <c r="Q21" s="85">
        <v>43789</v>
      </c>
      <c r="R21" s="29">
        <v>9.286827083333332</v>
      </c>
      <c r="S21" s="29">
        <v>34.226034356415504</v>
      </c>
    </row>
    <row r="22" spans="1:19" ht="13.5" thickBot="1" x14ac:dyDescent="0.25">
      <c r="A22" s="60" t="s">
        <v>7</v>
      </c>
      <c r="B22" s="61">
        <v>2.5287096774193558</v>
      </c>
      <c r="C22" s="61">
        <v>11.684483870967743</v>
      </c>
      <c r="D22" s="61">
        <v>6.9246619623655929</v>
      </c>
      <c r="E22" s="61">
        <v>15.39</v>
      </c>
      <c r="F22" s="86">
        <v>43814</v>
      </c>
      <c r="G22" s="61">
        <v>-2.423</v>
      </c>
      <c r="H22" s="86">
        <v>43826</v>
      </c>
      <c r="I22" s="61">
        <v>76.381270161290317</v>
      </c>
      <c r="J22" s="61">
        <v>181.42099999999999</v>
      </c>
      <c r="K22" s="61">
        <v>2.0930006720430105</v>
      </c>
      <c r="L22" s="61">
        <v>16.37</v>
      </c>
      <c r="M22" s="86">
        <v>43812</v>
      </c>
      <c r="N22" s="61">
        <v>23.200000000000003</v>
      </c>
      <c r="O22" s="62">
        <v>7</v>
      </c>
      <c r="P22" s="61">
        <v>16.600000000000001</v>
      </c>
      <c r="Q22" s="86">
        <v>43812</v>
      </c>
      <c r="R22" s="61">
        <v>6.6910194892473118</v>
      </c>
      <c r="S22" s="61">
        <v>29.671281172997649</v>
      </c>
    </row>
    <row r="23" spans="1:19" ht="13.5" thickTop="1" x14ac:dyDescent="0.2">
      <c r="A23" s="51" t="s">
        <v>51</v>
      </c>
      <c r="B23" s="29">
        <v>7.0770157578084998</v>
      </c>
      <c r="C23" s="29">
        <v>17.348102816180237</v>
      </c>
      <c r="D23" s="29">
        <v>11.812215766342378</v>
      </c>
      <c r="E23" s="29">
        <v>35.340000000000003</v>
      </c>
      <c r="F23" s="85">
        <v>43318</v>
      </c>
      <c r="G23" s="29">
        <v>-6.351</v>
      </c>
      <c r="H23" s="85">
        <v>43158</v>
      </c>
      <c r="I23" s="29">
        <v>75.65297119548984</v>
      </c>
      <c r="J23" s="29">
        <v>5119.1720000000005</v>
      </c>
      <c r="K23" s="29">
        <v>2.3219283146121357</v>
      </c>
      <c r="L23" s="29">
        <v>29.3</v>
      </c>
      <c r="M23" s="85">
        <v>43348</v>
      </c>
      <c r="N23" s="29">
        <v>664.00000000000011</v>
      </c>
      <c r="O23" s="84">
        <v>148</v>
      </c>
      <c r="P23" s="29">
        <v>33</v>
      </c>
      <c r="Q23" s="85">
        <v>43252</v>
      </c>
      <c r="R23" s="29">
        <v>13.381127365751409</v>
      </c>
      <c r="S23" s="29">
        <v>970.34155998000199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-0.85799999999999998</v>
      </c>
      <c r="G28" s="47" t="s">
        <v>35</v>
      </c>
      <c r="H28" s="49">
        <v>43433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-2.7E-2</v>
      </c>
      <c r="G29" s="47" t="s">
        <v>35</v>
      </c>
      <c r="H29" s="49">
        <v>43180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252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15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7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4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2</v>
      </c>
      <c r="G37" s="47" t="s">
        <v>50</v>
      </c>
      <c r="H37" s="47"/>
      <c r="I37" s="47"/>
      <c r="J37" s="47"/>
    </row>
  </sheetData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C39" sqref="C39"/>
    </sheetView>
  </sheetViews>
  <sheetFormatPr baseColWidth="10" defaultRowHeight="12.75" x14ac:dyDescent="0.2"/>
  <cols>
    <col min="1" max="1" width="11.42578125" style="101"/>
    <col min="2" max="2" width="6.140625" style="101" customWidth="1"/>
    <col min="3" max="4" width="7.5703125" style="101" bestFit="1" customWidth="1"/>
    <col min="5" max="5" width="6.42578125" style="101" bestFit="1" customWidth="1"/>
    <col min="6" max="6" width="7.5703125" style="101" customWidth="1"/>
    <col min="7" max="7" width="5.7109375" style="101" customWidth="1"/>
    <col min="8" max="8" width="7.5703125" style="101" customWidth="1"/>
    <col min="9" max="9" width="7.5703125" style="101" bestFit="1" customWidth="1"/>
    <col min="10" max="11" width="7.5703125" style="101" customWidth="1"/>
    <col min="12" max="12" width="8.140625" style="101" bestFit="1" customWidth="1"/>
    <col min="13" max="13" width="7.5703125" style="101" bestFit="1" customWidth="1"/>
    <col min="14" max="14" width="5.5703125" style="101" bestFit="1" customWidth="1"/>
    <col min="15" max="15" width="7.7109375" style="101" bestFit="1" customWidth="1"/>
    <col min="16" max="16" width="5.42578125" style="101" bestFit="1" customWidth="1"/>
    <col min="17" max="17" width="7.5703125" style="101" bestFit="1" customWidth="1"/>
    <col min="18" max="18" width="7.5703125" style="101" customWidth="1"/>
    <col min="19" max="19" width="6.5703125" style="101" customWidth="1"/>
    <col min="20" max="16384" width="11.42578125" style="101"/>
  </cols>
  <sheetData>
    <row r="1" spans="1:19" x14ac:dyDescent="0.2">
      <c r="B1" s="51" t="s">
        <v>112</v>
      </c>
    </row>
    <row r="2" spans="1:19" x14ac:dyDescent="0.2">
      <c r="B2" s="51" t="s">
        <v>68</v>
      </c>
    </row>
    <row r="3" spans="1:19" x14ac:dyDescent="0.2">
      <c r="B3" s="5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102">
        <v>1.2149032258064516</v>
      </c>
      <c r="C11" s="102">
        <v>8.3767096774193526</v>
      </c>
      <c r="D11" s="102">
        <v>4.6602607526881714</v>
      </c>
      <c r="E11" s="102">
        <v>14.77</v>
      </c>
      <c r="F11" s="103">
        <v>43861</v>
      </c>
      <c r="G11" s="102">
        <v>-2.76</v>
      </c>
      <c r="H11" s="103">
        <v>43837</v>
      </c>
      <c r="I11" s="102">
        <v>73.175134408602133</v>
      </c>
      <c r="J11" s="102">
        <v>161.506</v>
      </c>
      <c r="K11" s="102">
        <v>2.7751095430107529</v>
      </c>
      <c r="L11" s="102">
        <v>19.600000000000001</v>
      </c>
      <c r="M11" s="103">
        <v>43861</v>
      </c>
      <c r="N11" s="102">
        <v>42.600000000000009</v>
      </c>
      <c r="O11" s="104">
        <v>16</v>
      </c>
      <c r="P11" s="102">
        <v>9.4000000000000021</v>
      </c>
      <c r="Q11" s="103">
        <v>43854</v>
      </c>
      <c r="R11" s="102">
        <v>4.6761888440860222</v>
      </c>
      <c r="S11" s="102">
        <v>34.810620737451977</v>
      </c>
    </row>
    <row r="12" spans="1:19" x14ac:dyDescent="0.2">
      <c r="A12" s="51" t="s">
        <v>10</v>
      </c>
      <c r="B12" s="102">
        <v>1.387</v>
      </c>
      <c r="C12" s="102">
        <v>12.469964285714285</v>
      </c>
      <c r="D12" s="102">
        <v>6.280873511904761</v>
      </c>
      <c r="E12" s="102">
        <v>20</v>
      </c>
      <c r="F12" s="103">
        <v>43523</v>
      </c>
      <c r="G12" s="102">
        <v>-1.879</v>
      </c>
      <c r="H12" s="103">
        <v>43500</v>
      </c>
      <c r="I12" s="102">
        <v>71.620617559523808</v>
      </c>
      <c r="J12" s="102">
        <v>336.14</v>
      </c>
      <c r="K12" s="102">
        <v>2.317516369047619</v>
      </c>
      <c r="L12" s="102">
        <v>21.85</v>
      </c>
      <c r="M12" s="103">
        <v>43497</v>
      </c>
      <c r="N12" s="102">
        <v>24.199999999999996</v>
      </c>
      <c r="O12" s="104">
        <v>3</v>
      </c>
      <c r="P12" s="102">
        <v>12.599999999999994</v>
      </c>
      <c r="Q12" s="103">
        <v>43498</v>
      </c>
      <c r="R12" s="102">
        <v>6.1284918154761892</v>
      </c>
      <c r="S12" s="102">
        <v>46.450046218479621</v>
      </c>
    </row>
    <row r="13" spans="1:19" x14ac:dyDescent="0.2">
      <c r="A13" s="51" t="s">
        <v>11</v>
      </c>
      <c r="B13" s="102">
        <v>2.4958709677419355</v>
      </c>
      <c r="C13" s="102">
        <v>15.411612903225812</v>
      </c>
      <c r="D13" s="102">
        <v>8.666243951612902</v>
      </c>
      <c r="E13" s="102">
        <v>22.93</v>
      </c>
      <c r="F13" s="103">
        <v>43527</v>
      </c>
      <c r="G13" s="102">
        <v>-0.44900000000000001</v>
      </c>
      <c r="H13" s="103">
        <v>43546</v>
      </c>
      <c r="I13" s="102">
        <v>61.04501344086021</v>
      </c>
      <c r="J13" s="102">
        <v>520.00800000000004</v>
      </c>
      <c r="K13" s="102">
        <v>2.7194643817204298</v>
      </c>
      <c r="L13" s="102">
        <v>21.17</v>
      </c>
      <c r="M13" s="103">
        <v>43528</v>
      </c>
      <c r="N13" s="102">
        <v>10.6</v>
      </c>
      <c r="O13" s="104">
        <v>6</v>
      </c>
      <c r="P13" s="102">
        <v>3.6000000000000005</v>
      </c>
      <c r="Q13" s="103">
        <v>43543</v>
      </c>
      <c r="R13" s="102">
        <v>9.0179422043010753</v>
      </c>
      <c r="S13" s="102">
        <v>89.346458140457827</v>
      </c>
    </row>
    <row r="14" spans="1:19" x14ac:dyDescent="0.2">
      <c r="A14" s="51" t="s">
        <v>12</v>
      </c>
      <c r="B14" s="102">
        <v>4.9299999999999988</v>
      </c>
      <c r="C14" s="102">
        <v>15.279333333333334</v>
      </c>
      <c r="D14" s="102">
        <v>9.8040333333333347</v>
      </c>
      <c r="E14" s="102">
        <v>21.35</v>
      </c>
      <c r="F14" s="103">
        <v>43584</v>
      </c>
      <c r="G14" s="102">
        <v>-0.92600000000000005</v>
      </c>
      <c r="H14" s="103">
        <v>43559</v>
      </c>
      <c r="I14" s="102">
        <v>69.267673611111107</v>
      </c>
      <c r="J14" s="102">
        <v>518.50199999999995</v>
      </c>
      <c r="K14" s="102">
        <v>2.6185854166666678</v>
      </c>
      <c r="L14" s="102">
        <v>17.64</v>
      </c>
      <c r="M14" s="103">
        <v>43580</v>
      </c>
      <c r="N14" s="102">
        <v>64.2</v>
      </c>
      <c r="O14" s="104">
        <v>16</v>
      </c>
      <c r="P14" s="102">
        <v>25.6</v>
      </c>
      <c r="Q14" s="103">
        <v>43573</v>
      </c>
      <c r="R14" s="102">
        <v>11.310323611111111</v>
      </c>
      <c r="S14" s="102">
        <v>89.279170983840984</v>
      </c>
    </row>
    <row r="15" spans="1:19" x14ac:dyDescent="0.2">
      <c r="A15" s="51" t="s">
        <v>0</v>
      </c>
      <c r="B15" s="102">
        <v>6.6502580645161284</v>
      </c>
      <c r="C15" s="102">
        <v>18.638064516129035</v>
      </c>
      <c r="D15" s="102">
        <v>12.459747983870969</v>
      </c>
      <c r="E15" s="102">
        <v>28.08</v>
      </c>
      <c r="F15" s="103">
        <v>43616</v>
      </c>
      <c r="G15" s="102">
        <v>9.5000000000000001E-2</v>
      </c>
      <c r="H15" s="103">
        <v>43591</v>
      </c>
      <c r="I15" s="102">
        <v>63.552284946236568</v>
      </c>
      <c r="J15" s="102">
        <v>654.06000000000017</v>
      </c>
      <c r="K15" s="102">
        <v>2.439129032258065</v>
      </c>
      <c r="L15" s="102">
        <v>21.27</v>
      </c>
      <c r="M15" s="103">
        <v>43593</v>
      </c>
      <c r="N15" s="102">
        <v>42.6</v>
      </c>
      <c r="O15" s="104">
        <v>10</v>
      </c>
      <c r="P15" s="102">
        <v>18.8</v>
      </c>
      <c r="Q15" s="103">
        <v>43601</v>
      </c>
      <c r="R15" s="102">
        <v>15.100544354838707</v>
      </c>
      <c r="S15" s="102">
        <v>122.20758587644509</v>
      </c>
    </row>
    <row r="16" spans="1:19" x14ac:dyDescent="0.2">
      <c r="A16" s="51" t="s">
        <v>1</v>
      </c>
      <c r="B16" s="102">
        <v>10.248500000000002</v>
      </c>
      <c r="C16" s="102">
        <v>26.419666666666672</v>
      </c>
      <c r="D16" s="102">
        <v>17.815385416666665</v>
      </c>
      <c r="E16" s="102">
        <v>38.9</v>
      </c>
      <c r="F16" s="103">
        <v>43645</v>
      </c>
      <c r="G16" s="102">
        <v>4.1769999999999996</v>
      </c>
      <c r="H16" s="103">
        <v>43629</v>
      </c>
      <c r="I16" s="102">
        <v>59.823586111111105</v>
      </c>
      <c r="J16" s="102">
        <v>738.88599999999997</v>
      </c>
      <c r="K16" s="102">
        <v>2.3250909722222217</v>
      </c>
      <c r="L16" s="102">
        <v>14.8</v>
      </c>
      <c r="M16" s="103">
        <v>43623</v>
      </c>
      <c r="N16" s="102">
        <v>38.799999999999997</v>
      </c>
      <c r="O16" s="104">
        <v>8</v>
      </c>
      <c r="P16" s="102">
        <v>14.6</v>
      </c>
      <c r="Q16" s="103">
        <v>43621</v>
      </c>
      <c r="R16" s="102">
        <v>20.153666666666666</v>
      </c>
      <c r="S16" s="102">
        <v>164.11516036377898</v>
      </c>
    </row>
    <row r="17" spans="1:19" x14ac:dyDescent="0.2">
      <c r="A17" s="51" t="s">
        <v>2</v>
      </c>
      <c r="B17" s="102">
        <v>14.384516129032257</v>
      </c>
      <c r="C17" s="102">
        <v>28.389354838709679</v>
      </c>
      <c r="D17" s="102">
        <v>20.595349462365593</v>
      </c>
      <c r="E17" s="102">
        <v>36.65</v>
      </c>
      <c r="F17" s="103">
        <v>43669</v>
      </c>
      <c r="G17" s="102">
        <v>9.4700000000000006</v>
      </c>
      <c r="H17" s="103">
        <v>43677</v>
      </c>
      <c r="I17" s="102">
        <v>61.39101478494625</v>
      </c>
      <c r="J17" s="102">
        <v>696.34100000000012</v>
      </c>
      <c r="K17" s="102">
        <v>2.3679986559139778</v>
      </c>
      <c r="L17" s="102">
        <v>24.01</v>
      </c>
      <c r="M17" s="103">
        <v>43671</v>
      </c>
      <c r="N17" s="102">
        <v>39.799999999999997</v>
      </c>
      <c r="O17" s="104">
        <v>10</v>
      </c>
      <c r="P17" s="102">
        <v>8.1999999999999993</v>
      </c>
      <c r="Q17" s="103">
        <v>43654</v>
      </c>
      <c r="R17" s="102">
        <v>23.716115591397852</v>
      </c>
      <c r="S17" s="102">
        <v>169.94913509038375</v>
      </c>
    </row>
    <row r="18" spans="1:19" x14ac:dyDescent="0.2">
      <c r="A18" s="51" t="s">
        <v>3</v>
      </c>
      <c r="B18" s="102">
        <v>13.973225806451612</v>
      </c>
      <c r="C18" s="102">
        <v>28.385806451612908</v>
      </c>
      <c r="D18" s="102">
        <v>20.245053763440858</v>
      </c>
      <c r="E18" s="102">
        <v>34.07</v>
      </c>
      <c r="F18" s="103">
        <v>43694</v>
      </c>
      <c r="G18" s="102">
        <v>10.15</v>
      </c>
      <c r="H18" s="103">
        <v>43690</v>
      </c>
      <c r="I18" s="102">
        <v>61.861686827957008</v>
      </c>
      <c r="J18" s="102">
        <v>674.54200000000003</v>
      </c>
      <c r="K18" s="102">
        <v>2.2509684139784949</v>
      </c>
      <c r="L18" s="102">
        <v>12.64</v>
      </c>
      <c r="M18" s="103">
        <v>43702</v>
      </c>
      <c r="N18" s="102">
        <v>25.8</v>
      </c>
      <c r="O18" s="104">
        <v>9</v>
      </c>
      <c r="P18" s="102">
        <v>17.400000000000002</v>
      </c>
      <c r="Q18" s="103">
        <v>43678</v>
      </c>
      <c r="R18" s="102">
        <v>23.503340053763438</v>
      </c>
      <c r="S18" s="102">
        <v>158.42956683559777</v>
      </c>
    </row>
    <row r="19" spans="1:19" x14ac:dyDescent="0.2">
      <c r="A19" s="51" t="s">
        <v>4</v>
      </c>
      <c r="B19" s="102">
        <v>11.396866666666666</v>
      </c>
      <c r="C19" s="102">
        <v>23.567999999999998</v>
      </c>
      <c r="D19" s="102">
        <v>16.881403472222221</v>
      </c>
      <c r="E19" s="102">
        <v>29.51</v>
      </c>
      <c r="F19" s="103">
        <v>43737</v>
      </c>
      <c r="G19" s="102">
        <v>7.0960000000000001</v>
      </c>
      <c r="H19" s="103">
        <v>43717</v>
      </c>
      <c r="I19" s="102">
        <v>65.469666666666669</v>
      </c>
      <c r="J19" s="102">
        <v>498.553</v>
      </c>
      <c r="K19" s="102">
        <v>2.3214798611111109</v>
      </c>
      <c r="L19" s="102">
        <v>13.72</v>
      </c>
      <c r="M19" s="103">
        <v>43718</v>
      </c>
      <c r="N19" s="102">
        <v>28.199999999999996</v>
      </c>
      <c r="O19" s="104">
        <v>8</v>
      </c>
      <c r="P19" s="102">
        <v>8</v>
      </c>
      <c r="Q19" s="103">
        <v>43726</v>
      </c>
      <c r="R19" s="102">
        <v>20.088055555555556</v>
      </c>
      <c r="S19" s="102">
        <v>106.75757703018448</v>
      </c>
    </row>
    <row r="20" spans="1:19" x14ac:dyDescent="0.2">
      <c r="A20" s="51" t="s">
        <v>5</v>
      </c>
      <c r="B20" s="102">
        <v>9.3173225806451612</v>
      </c>
      <c r="C20" s="102">
        <v>20.45225806451613</v>
      </c>
      <c r="D20" s="102">
        <v>14.383497311827961</v>
      </c>
      <c r="E20" s="102">
        <v>28.29</v>
      </c>
      <c r="F20" s="103">
        <v>43751</v>
      </c>
      <c r="G20" s="102">
        <v>3.7029999999999998</v>
      </c>
      <c r="H20" s="103">
        <v>43759</v>
      </c>
      <c r="I20" s="102">
        <v>67.09156586021507</v>
      </c>
      <c r="J20" s="102">
        <v>370.28899999999999</v>
      </c>
      <c r="K20" s="102">
        <v>2.2874610215053766</v>
      </c>
      <c r="L20" s="102">
        <v>15.09</v>
      </c>
      <c r="M20" s="103">
        <v>43752</v>
      </c>
      <c r="N20" s="102">
        <v>45.6</v>
      </c>
      <c r="O20" s="104">
        <v>10</v>
      </c>
      <c r="P20" s="102">
        <v>14.4</v>
      </c>
      <c r="Q20" s="103">
        <v>43758</v>
      </c>
      <c r="R20" s="102">
        <v>16.117049731182792</v>
      </c>
      <c r="S20" s="102">
        <v>79.27375921981573</v>
      </c>
    </row>
    <row r="21" spans="1:19" x14ac:dyDescent="0.2">
      <c r="A21" s="51" t="s">
        <v>6</v>
      </c>
      <c r="B21" s="102">
        <v>5.4781333333333331</v>
      </c>
      <c r="C21" s="102">
        <v>12.248600000000001</v>
      </c>
      <c r="D21" s="102">
        <v>8.6731562499999999</v>
      </c>
      <c r="E21" s="102">
        <v>21.77</v>
      </c>
      <c r="F21" s="103">
        <v>43770</v>
      </c>
      <c r="G21" s="102">
        <v>0.57199999999999995</v>
      </c>
      <c r="H21" s="103">
        <v>43789</v>
      </c>
      <c r="I21" s="102">
        <v>71.803715277777755</v>
      </c>
      <c r="J21" s="102">
        <v>187.98600000000005</v>
      </c>
      <c r="K21" s="102">
        <v>3.8247923611111121</v>
      </c>
      <c r="L21" s="102">
        <v>23.91</v>
      </c>
      <c r="M21" s="103">
        <v>43772</v>
      </c>
      <c r="N21" s="102">
        <v>89.199999999999989</v>
      </c>
      <c r="O21" s="104">
        <v>25</v>
      </c>
      <c r="P21" s="102">
        <v>12.2</v>
      </c>
      <c r="Q21" s="103">
        <v>43782</v>
      </c>
      <c r="R21" s="102">
        <v>8.9525736111111129</v>
      </c>
      <c r="S21" s="102">
        <v>49.656249791847991</v>
      </c>
    </row>
    <row r="22" spans="1:19" ht="13.5" thickBot="1" x14ac:dyDescent="0.25">
      <c r="A22" s="60" t="s">
        <v>7</v>
      </c>
      <c r="B22" s="61">
        <v>3.4806774193548393</v>
      </c>
      <c r="C22" s="61">
        <v>11.550451612903222</v>
      </c>
      <c r="D22" s="61">
        <v>7.2113749999999994</v>
      </c>
      <c r="E22" s="61">
        <v>17.899999999999999</v>
      </c>
      <c r="F22" s="86">
        <v>44186</v>
      </c>
      <c r="G22" s="61">
        <v>-3.9769999999999999</v>
      </c>
      <c r="H22" s="86">
        <v>44196</v>
      </c>
      <c r="I22" s="61">
        <v>74.461350806451605</v>
      </c>
      <c r="J22" s="61">
        <v>163.57800000000003</v>
      </c>
      <c r="K22" s="61">
        <v>3.0983427419354843</v>
      </c>
      <c r="L22" s="61">
        <v>30.18</v>
      </c>
      <c r="M22" s="86">
        <v>44186</v>
      </c>
      <c r="N22" s="61">
        <v>35.600000000000009</v>
      </c>
      <c r="O22" s="62">
        <v>14</v>
      </c>
      <c r="P22" s="61">
        <v>12.600000000000001</v>
      </c>
      <c r="Q22" s="86">
        <v>44185</v>
      </c>
      <c r="R22" s="61">
        <v>6.9598044354838704</v>
      </c>
      <c r="S22" s="61">
        <v>39.547415778686172</v>
      </c>
    </row>
    <row r="23" spans="1:19" ht="13.5" thickTop="1" x14ac:dyDescent="0.2">
      <c r="A23" s="51" t="s">
        <v>51</v>
      </c>
      <c r="B23" s="102">
        <v>7.0797728494623646</v>
      </c>
      <c r="C23" s="102">
        <v>18.432485195852539</v>
      </c>
      <c r="D23" s="102">
        <v>12.306365017494455</v>
      </c>
      <c r="E23" s="102">
        <v>38.9</v>
      </c>
      <c r="F23" s="103">
        <v>43645</v>
      </c>
      <c r="G23" s="102">
        <v>-3.9769999999999999</v>
      </c>
      <c r="H23" s="103">
        <v>43830</v>
      </c>
      <c r="I23" s="102">
        <v>66.713609191788279</v>
      </c>
      <c r="J23" s="102">
        <v>5520.3910000000005</v>
      </c>
      <c r="K23" s="102">
        <v>2.6121615642067759</v>
      </c>
      <c r="L23" s="102">
        <v>30.18</v>
      </c>
      <c r="M23" s="103">
        <v>43820</v>
      </c>
      <c r="N23" s="102">
        <v>487.20000000000005</v>
      </c>
      <c r="O23" s="104">
        <v>135</v>
      </c>
      <c r="P23" s="102">
        <v>25.6</v>
      </c>
      <c r="Q23" s="103">
        <v>43573</v>
      </c>
      <c r="R23" s="102">
        <v>13.810341372914534</v>
      </c>
      <c r="S23" s="102">
        <v>1149.8227460669705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-0.313</v>
      </c>
      <c r="G28" s="47" t="s">
        <v>35</v>
      </c>
      <c r="H28" s="49">
        <v>43803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-0.92600000000000005</v>
      </c>
      <c r="G29" s="47" t="s">
        <v>35</v>
      </c>
      <c r="H29" s="49">
        <v>43559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243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 s="101">
        <v>-1</v>
      </c>
      <c r="C34" s="101" t="s">
        <v>72</v>
      </c>
      <c r="D34" s="105">
        <v>0</v>
      </c>
      <c r="E34" s="101" t="s">
        <v>35</v>
      </c>
      <c r="F34" s="43">
        <v>12</v>
      </c>
      <c r="G34" s="47" t="s">
        <v>50</v>
      </c>
      <c r="H34" s="47"/>
      <c r="I34" s="47"/>
      <c r="J34" s="47"/>
    </row>
    <row r="35" spans="1:10" x14ac:dyDescent="0.2">
      <c r="A35" s="47"/>
      <c r="B35" s="101">
        <v>-2.5</v>
      </c>
      <c r="C35" s="101" t="s">
        <v>47</v>
      </c>
      <c r="D35" s="105">
        <v>-1</v>
      </c>
      <c r="E35" s="101" t="s">
        <v>35</v>
      </c>
      <c r="F35" s="43">
        <v>8</v>
      </c>
      <c r="G35" s="47" t="s">
        <v>50</v>
      </c>
      <c r="H35" s="47"/>
      <c r="I35" s="47"/>
      <c r="J35" s="47"/>
    </row>
    <row r="36" spans="1:10" x14ac:dyDescent="0.2">
      <c r="A36" s="47"/>
      <c r="B36" s="43">
        <v>-5</v>
      </c>
      <c r="C36" s="43" t="s">
        <v>47</v>
      </c>
      <c r="D36" s="66">
        <v>-2.5</v>
      </c>
      <c r="E36" s="47" t="s">
        <v>35</v>
      </c>
      <c r="F36" s="43">
        <v>4</v>
      </c>
      <c r="G36" s="47" t="s">
        <v>50</v>
      </c>
      <c r="H36" s="47"/>
      <c r="I36" s="47"/>
      <c r="J36" s="47"/>
    </row>
    <row r="37" spans="1:10" x14ac:dyDescent="0.2">
      <c r="A37" s="47"/>
      <c r="C37" s="43" t="s">
        <v>73</v>
      </c>
      <c r="D37" s="105">
        <v>-5</v>
      </c>
      <c r="E37" s="101" t="s">
        <v>35</v>
      </c>
      <c r="F37" s="43">
        <v>0</v>
      </c>
      <c r="G37" s="47" t="s">
        <v>50</v>
      </c>
      <c r="H37" s="47"/>
      <c r="I37" s="47"/>
      <c r="J37" s="47"/>
    </row>
  </sheetData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Normal="100" workbookViewId="0">
      <selection activeCell="S35" sqref="S35"/>
    </sheetView>
  </sheetViews>
  <sheetFormatPr baseColWidth="10" defaultRowHeight="12.75" x14ac:dyDescent="0.2"/>
  <cols>
    <col min="1" max="1" width="14.42578125" customWidth="1"/>
    <col min="2" max="2" width="5" bestFit="1" customWidth="1"/>
    <col min="3" max="3" width="5.5703125" bestFit="1" customWidth="1"/>
    <col min="4" max="4" width="4.5703125" bestFit="1" customWidth="1"/>
    <col min="5" max="5" width="6.85546875" bestFit="1" customWidth="1"/>
    <col min="6" max="6" width="8" customWidth="1"/>
    <col min="7" max="7" width="5.7109375" bestFit="1" customWidth="1"/>
    <col min="8" max="8" width="7.7109375" bestFit="1" customWidth="1"/>
    <col min="9" max="9" width="5.5703125" bestFit="1" customWidth="1"/>
    <col min="10" max="10" width="7.5703125" bestFit="1" customWidth="1"/>
    <col min="11" max="11" width="5.7109375" bestFit="1" customWidth="1"/>
    <col min="12" max="12" width="9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7109375" bestFit="1" customWidth="1"/>
    <col min="17" max="17" width="7.5703125" bestFit="1" customWidth="1"/>
    <col min="18" max="18" width="7.5703125" customWidth="1"/>
    <col min="19" max="19" width="6.42578125" bestFit="1" customWidth="1"/>
  </cols>
  <sheetData>
    <row r="1" spans="1:19" x14ac:dyDescent="0.2">
      <c r="B1" s="51" t="s">
        <v>8</v>
      </c>
    </row>
    <row r="2" spans="1:19" x14ac:dyDescent="0.2">
      <c r="A2" s="1"/>
      <c r="B2" s="51" t="s">
        <v>68</v>
      </c>
    </row>
    <row r="3" spans="1:19" x14ac:dyDescent="0.2">
      <c r="B3" s="1" t="s">
        <v>69</v>
      </c>
    </row>
    <row r="4" spans="1:19" x14ac:dyDescent="0.2">
      <c r="B4" s="47"/>
      <c r="C4" s="2"/>
      <c r="D4" s="2"/>
      <c r="E4" s="2"/>
      <c r="F4" s="2"/>
      <c r="G4" s="2"/>
      <c r="H4" s="2"/>
      <c r="I4" s="2"/>
      <c r="J4" s="2"/>
    </row>
    <row r="5" spans="1:19" x14ac:dyDescent="0.2">
      <c r="B5" s="47"/>
      <c r="C5" s="4"/>
      <c r="D5" s="4"/>
      <c r="E5" s="5"/>
      <c r="F5" s="5"/>
      <c r="G5" s="4"/>
      <c r="H5" s="4"/>
      <c r="I5" s="4"/>
      <c r="J5" s="4"/>
    </row>
    <row r="6" spans="1:19" x14ac:dyDescent="0.2">
      <c r="B6" s="51" t="s">
        <v>32</v>
      </c>
      <c r="C6" s="4"/>
      <c r="D6" s="4"/>
      <c r="E6" s="5"/>
      <c r="F6" s="5"/>
      <c r="G6" s="4"/>
      <c r="H6" s="4"/>
      <c r="I6" s="4"/>
      <c r="J6" s="4"/>
    </row>
    <row r="7" spans="1:19" x14ac:dyDescent="0.2">
      <c r="B7" s="51" t="s">
        <v>80</v>
      </c>
      <c r="C7" s="4"/>
      <c r="D7" s="4"/>
      <c r="E7" s="5"/>
      <c r="F7" s="4"/>
      <c r="G7" s="4"/>
      <c r="H7" s="4"/>
      <c r="I7" s="4"/>
      <c r="J7" s="4"/>
    </row>
    <row r="8" spans="1:19" x14ac:dyDescent="0.2">
      <c r="B8" s="4"/>
      <c r="C8" s="4"/>
      <c r="D8" s="4"/>
      <c r="E8" s="5"/>
      <c r="F8" s="5"/>
      <c r="G8" s="4"/>
      <c r="H8" s="4"/>
      <c r="I8" s="4"/>
      <c r="J8" s="4"/>
    </row>
    <row r="9" spans="1:19" x14ac:dyDescent="0.2"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22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92</v>
      </c>
      <c r="S9" s="8" t="s">
        <v>26</v>
      </c>
    </row>
    <row r="10" spans="1:19" x14ac:dyDescent="0.2"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57" t="s">
        <v>35</v>
      </c>
      <c r="S10" s="24" t="s">
        <v>31</v>
      </c>
    </row>
    <row r="11" spans="1:19" x14ac:dyDescent="0.2">
      <c r="A11" s="10" t="s">
        <v>9</v>
      </c>
      <c r="B11" s="4">
        <v>1.6290322580645162</v>
      </c>
      <c r="C11" s="4">
        <v>8.6903225806451605</v>
      </c>
      <c r="D11" s="4">
        <v>4.8387096774193559</v>
      </c>
      <c r="E11" s="16">
        <v>15</v>
      </c>
      <c r="F11" s="95">
        <v>37283</v>
      </c>
      <c r="G11" s="16">
        <v>-1.9</v>
      </c>
      <c r="H11" s="95">
        <v>37268</v>
      </c>
      <c r="I11" s="25">
        <v>83.9</v>
      </c>
      <c r="J11" s="32">
        <v>180</v>
      </c>
      <c r="K11" s="4">
        <v>2.4838709677419351</v>
      </c>
      <c r="L11" s="26">
        <v>15.8</v>
      </c>
      <c r="M11" s="95">
        <v>37279</v>
      </c>
      <c r="N11" s="4">
        <v>35.6</v>
      </c>
      <c r="O11" s="26">
        <v>12</v>
      </c>
      <c r="P11" s="16">
        <v>10.4</v>
      </c>
      <c r="Q11" s="95">
        <v>37259</v>
      </c>
      <c r="R11" s="26"/>
      <c r="S11" s="4">
        <v>26.21</v>
      </c>
    </row>
    <row r="12" spans="1:19" x14ac:dyDescent="0.2">
      <c r="A12" s="12" t="s">
        <v>10</v>
      </c>
      <c r="B12" s="4">
        <v>3.15</v>
      </c>
      <c r="C12" s="4">
        <v>11.64642857142857</v>
      </c>
      <c r="D12" s="4">
        <v>6.9821428571428568</v>
      </c>
      <c r="E12" s="16">
        <v>17.100000000000001</v>
      </c>
      <c r="F12" s="95">
        <v>37300</v>
      </c>
      <c r="G12" s="16">
        <v>-1.9</v>
      </c>
      <c r="H12" s="95">
        <v>37289</v>
      </c>
      <c r="I12" s="25">
        <v>72.2</v>
      </c>
      <c r="J12" s="32">
        <v>256.10000000000002</v>
      </c>
      <c r="K12" s="4">
        <v>2.7071428571428564</v>
      </c>
      <c r="L12" s="26">
        <v>15.4</v>
      </c>
      <c r="M12" s="95">
        <v>37290</v>
      </c>
      <c r="N12" s="4">
        <v>18.600000000000001</v>
      </c>
      <c r="O12" s="26">
        <v>11</v>
      </c>
      <c r="P12" s="16">
        <v>5.2</v>
      </c>
      <c r="Q12" s="95">
        <v>37300</v>
      </c>
      <c r="R12" s="26"/>
      <c r="S12" s="4">
        <v>44.7</v>
      </c>
    </row>
    <row r="13" spans="1:19" x14ac:dyDescent="0.2">
      <c r="A13" s="12" t="s">
        <v>11</v>
      </c>
      <c r="B13" s="4">
        <v>3.8161290322580634</v>
      </c>
      <c r="C13" s="4">
        <v>14.232258064516127</v>
      </c>
      <c r="D13" s="4">
        <v>8.7451612903225815</v>
      </c>
      <c r="E13" s="16">
        <v>23.7</v>
      </c>
      <c r="F13" s="95">
        <v>37336</v>
      </c>
      <c r="G13" s="26">
        <v>0</v>
      </c>
      <c r="H13" s="95">
        <v>37317</v>
      </c>
      <c r="I13" s="5">
        <v>67.8</v>
      </c>
      <c r="J13" s="34">
        <v>450.1</v>
      </c>
      <c r="K13" s="26">
        <v>2.8</v>
      </c>
      <c r="L13" s="26">
        <v>17.5</v>
      </c>
      <c r="M13" s="95">
        <v>37333</v>
      </c>
      <c r="N13" s="4">
        <v>15.8</v>
      </c>
      <c r="O13" s="26">
        <v>13</v>
      </c>
      <c r="P13" s="16">
        <v>2.6</v>
      </c>
      <c r="Q13" s="95">
        <v>37322</v>
      </c>
      <c r="R13" s="26"/>
      <c r="S13" s="4">
        <v>78.8</v>
      </c>
    </row>
    <row r="14" spans="1:19" x14ac:dyDescent="0.2">
      <c r="A14" s="12" t="s">
        <v>12</v>
      </c>
      <c r="B14" s="4">
        <v>4.1366666666666658</v>
      </c>
      <c r="C14" s="4">
        <v>15.52</v>
      </c>
      <c r="D14" s="4">
        <v>9.42</v>
      </c>
      <c r="E14" s="16">
        <v>23.6</v>
      </c>
      <c r="F14" s="95">
        <v>37370</v>
      </c>
      <c r="G14" s="26">
        <v>-1</v>
      </c>
      <c r="H14" s="95">
        <v>37351</v>
      </c>
      <c r="I14" s="25">
        <v>69.099999999999994</v>
      </c>
      <c r="J14" s="32">
        <v>567.4</v>
      </c>
      <c r="K14" s="26">
        <v>2.1</v>
      </c>
      <c r="L14" s="26">
        <v>14.7</v>
      </c>
      <c r="M14" s="95">
        <v>37348</v>
      </c>
      <c r="N14" s="26">
        <v>51.4</v>
      </c>
      <c r="O14" s="26">
        <v>14</v>
      </c>
      <c r="P14" s="16">
        <v>19.2</v>
      </c>
      <c r="Q14" s="95">
        <v>37357</v>
      </c>
      <c r="R14" s="26"/>
      <c r="S14" s="4">
        <v>92.8</v>
      </c>
    </row>
    <row r="15" spans="1:19" x14ac:dyDescent="0.2">
      <c r="A15" s="12" t="s">
        <v>0</v>
      </c>
      <c r="B15" s="14">
        <v>6.5</v>
      </c>
      <c r="C15" s="14">
        <v>17.7</v>
      </c>
      <c r="D15" s="14">
        <v>11.9</v>
      </c>
      <c r="E15" s="14">
        <v>28.8</v>
      </c>
      <c r="F15" s="94">
        <v>37407</v>
      </c>
      <c r="G15" s="13">
        <v>2.9</v>
      </c>
      <c r="H15" s="94">
        <v>37380</v>
      </c>
      <c r="I15" s="20">
        <v>73.5</v>
      </c>
      <c r="J15" s="42">
        <v>589.20000000000005</v>
      </c>
      <c r="K15" s="14">
        <v>2.1</v>
      </c>
      <c r="L15" s="13">
        <v>13.4</v>
      </c>
      <c r="M15" s="94">
        <v>37385</v>
      </c>
      <c r="N15" s="14">
        <v>113.4</v>
      </c>
      <c r="O15" s="13">
        <v>20</v>
      </c>
      <c r="P15" s="69">
        <v>8.8000000000000007</v>
      </c>
      <c r="Q15" s="94">
        <v>37385</v>
      </c>
      <c r="R15" s="13"/>
      <c r="S15" s="4">
        <v>104</v>
      </c>
    </row>
    <row r="16" spans="1:19" x14ac:dyDescent="0.2">
      <c r="A16" s="12" t="s">
        <v>1</v>
      </c>
      <c r="B16" s="4">
        <v>10.69</v>
      </c>
      <c r="C16" s="4">
        <v>23.39</v>
      </c>
      <c r="D16" s="4">
        <v>16.403333333333329</v>
      </c>
      <c r="E16" s="14">
        <v>34.700000000000003</v>
      </c>
      <c r="F16" s="94">
        <v>37429</v>
      </c>
      <c r="G16" s="13">
        <v>4.8</v>
      </c>
      <c r="H16" s="94">
        <v>37414</v>
      </c>
      <c r="I16" s="20">
        <v>72.2</v>
      </c>
      <c r="J16" s="32">
        <v>611.29999999999995</v>
      </c>
      <c r="K16" s="4">
        <v>1.7266666666666672</v>
      </c>
      <c r="L16" s="13">
        <v>9.3000000000000007</v>
      </c>
      <c r="M16" s="94">
        <v>37434</v>
      </c>
      <c r="N16" s="5">
        <v>49.8</v>
      </c>
      <c r="O16" s="13">
        <v>14</v>
      </c>
      <c r="P16" s="69">
        <v>15.2</v>
      </c>
      <c r="Q16" s="94">
        <v>37411</v>
      </c>
      <c r="R16" s="13"/>
      <c r="S16" s="5">
        <v>124</v>
      </c>
    </row>
    <row r="17" spans="1:19" x14ac:dyDescent="0.2">
      <c r="A17" s="12" t="s">
        <v>2</v>
      </c>
      <c r="B17" s="4">
        <v>11.290322580645162</v>
      </c>
      <c r="C17" s="4">
        <v>25.470967741935485</v>
      </c>
      <c r="D17" s="4">
        <v>17.635483870967743</v>
      </c>
      <c r="E17" s="14">
        <v>33.799999999999997</v>
      </c>
      <c r="F17" s="94">
        <v>37456</v>
      </c>
      <c r="G17" s="13">
        <v>6</v>
      </c>
      <c r="H17" s="94">
        <v>37438</v>
      </c>
      <c r="I17" s="20">
        <v>66.599999999999994</v>
      </c>
      <c r="J17" s="32">
        <v>688.6</v>
      </c>
      <c r="K17" s="4">
        <v>2.0354838709677416</v>
      </c>
      <c r="L17">
        <v>13.4</v>
      </c>
      <c r="M17" s="94">
        <v>37446</v>
      </c>
      <c r="N17" s="4">
        <v>27.6</v>
      </c>
      <c r="O17" s="13">
        <v>10</v>
      </c>
      <c r="P17" s="69">
        <v>8.8000000000000007</v>
      </c>
      <c r="Q17" s="94">
        <v>37446</v>
      </c>
      <c r="R17" s="13"/>
      <c r="S17" s="4">
        <v>145.5</v>
      </c>
    </row>
    <row r="18" spans="1:19" x14ac:dyDescent="0.2">
      <c r="A18" s="12" t="s">
        <v>3</v>
      </c>
      <c r="B18" s="4">
        <v>12.054838709677421</v>
      </c>
      <c r="C18" s="4">
        <v>24.145161290322584</v>
      </c>
      <c r="D18" s="4">
        <v>17.219354838709677</v>
      </c>
      <c r="E18" s="14">
        <v>32.6</v>
      </c>
      <c r="F18" s="94">
        <v>37486</v>
      </c>
      <c r="G18" s="13">
        <v>7.3</v>
      </c>
      <c r="H18" s="94">
        <v>37469</v>
      </c>
      <c r="I18" s="20">
        <v>70.3</v>
      </c>
      <c r="J18" s="32">
        <v>572.1</v>
      </c>
      <c r="K18" s="4">
        <v>1.9677419354838708</v>
      </c>
      <c r="L18" s="13">
        <v>10</v>
      </c>
      <c r="M18" s="94">
        <v>37473</v>
      </c>
      <c r="N18" s="28">
        <v>64.2</v>
      </c>
      <c r="O18" s="13">
        <v>9</v>
      </c>
      <c r="P18" s="69">
        <v>16</v>
      </c>
      <c r="Q18" s="94">
        <v>37477</v>
      </c>
      <c r="R18" s="13"/>
      <c r="S18" s="4">
        <v>123</v>
      </c>
    </row>
    <row r="19" spans="1:19" x14ac:dyDescent="0.2">
      <c r="A19" s="12" t="s">
        <v>4</v>
      </c>
      <c r="B19" s="3">
        <v>9.3733333333333331</v>
      </c>
      <c r="C19" s="3">
        <v>22.09</v>
      </c>
      <c r="D19" s="3">
        <v>15.36</v>
      </c>
      <c r="E19" s="15">
        <v>26.3</v>
      </c>
      <c r="F19" s="94">
        <v>37517</v>
      </c>
      <c r="G19" s="13">
        <v>3.6</v>
      </c>
      <c r="H19" s="94">
        <v>37525</v>
      </c>
      <c r="I19" s="20">
        <v>69</v>
      </c>
      <c r="J19" s="31">
        <v>513.29999999999995</v>
      </c>
      <c r="K19" s="3">
        <v>1.966666666666667</v>
      </c>
      <c r="L19">
        <v>10.7</v>
      </c>
      <c r="M19" s="94">
        <v>37507</v>
      </c>
      <c r="N19" s="3">
        <v>13.4</v>
      </c>
      <c r="O19" s="13">
        <v>12</v>
      </c>
      <c r="P19" s="69">
        <v>4.2</v>
      </c>
      <c r="Q19" s="94">
        <v>37507</v>
      </c>
      <c r="R19" s="13"/>
      <c r="S19" s="3">
        <v>96.515230960558682</v>
      </c>
    </row>
    <row r="20" spans="1:19" x14ac:dyDescent="0.2">
      <c r="A20" s="12" t="s">
        <v>5</v>
      </c>
      <c r="B20" s="16">
        <v>8.3000000000000007</v>
      </c>
      <c r="C20" s="16">
        <v>17.7</v>
      </c>
      <c r="D20" s="16">
        <v>12.8</v>
      </c>
      <c r="E20" s="15">
        <v>22.9</v>
      </c>
      <c r="F20" s="94">
        <v>37536</v>
      </c>
      <c r="G20" s="13">
        <v>1.9</v>
      </c>
      <c r="H20" s="94">
        <v>37547</v>
      </c>
      <c r="I20" s="20">
        <v>72.8</v>
      </c>
      <c r="J20" s="78">
        <v>331</v>
      </c>
      <c r="K20" s="16">
        <v>2.4</v>
      </c>
      <c r="L20" s="13">
        <v>19.5</v>
      </c>
      <c r="M20" s="94">
        <v>37551</v>
      </c>
      <c r="N20" s="16">
        <v>67.8</v>
      </c>
      <c r="O20" s="13">
        <v>12</v>
      </c>
      <c r="P20" s="69">
        <v>29.8</v>
      </c>
      <c r="Q20" s="94">
        <v>37538</v>
      </c>
      <c r="R20" s="13"/>
      <c r="S20" s="16">
        <v>65.3</v>
      </c>
    </row>
    <row r="21" spans="1:19" x14ac:dyDescent="0.2">
      <c r="A21" s="12" t="s">
        <v>6</v>
      </c>
      <c r="B21" s="16">
        <v>5.4</v>
      </c>
      <c r="C21" s="16">
        <v>13.1</v>
      </c>
      <c r="D21" s="16">
        <v>9.1</v>
      </c>
      <c r="E21" s="13">
        <v>20.100000000000001</v>
      </c>
      <c r="F21" s="96">
        <v>37562</v>
      </c>
      <c r="G21" s="13">
        <v>0.9</v>
      </c>
      <c r="H21" s="96">
        <v>37584</v>
      </c>
      <c r="I21" s="20">
        <v>74.3</v>
      </c>
      <c r="J21" s="78">
        <v>222.9</v>
      </c>
      <c r="K21" s="16">
        <v>2.8</v>
      </c>
      <c r="L21" s="13">
        <v>17.7</v>
      </c>
      <c r="M21" s="96">
        <v>37573</v>
      </c>
      <c r="N21" s="16">
        <v>38.4</v>
      </c>
      <c r="O21" s="13">
        <v>16</v>
      </c>
      <c r="P21" s="69">
        <v>7.8</v>
      </c>
      <c r="Q21" s="96">
        <v>37579</v>
      </c>
      <c r="R21" s="13"/>
      <c r="S21" s="16">
        <v>43.2</v>
      </c>
    </row>
    <row r="22" spans="1:19" ht="13.5" thickBot="1" x14ac:dyDescent="0.25">
      <c r="A22" s="17" t="s">
        <v>7</v>
      </c>
      <c r="B22" s="18">
        <v>4.3</v>
      </c>
      <c r="C22" s="18">
        <v>10.3</v>
      </c>
      <c r="D22" s="18">
        <v>7.2</v>
      </c>
      <c r="E22" s="19">
        <v>17.3</v>
      </c>
      <c r="F22" s="97">
        <v>37616</v>
      </c>
      <c r="G22" s="19">
        <v>-0.3</v>
      </c>
      <c r="H22" s="97">
        <v>37603</v>
      </c>
      <c r="I22" s="21">
        <v>78.400000000000006</v>
      </c>
      <c r="J22" s="79">
        <v>156.5</v>
      </c>
      <c r="K22" s="18">
        <v>2.9</v>
      </c>
      <c r="L22" s="19">
        <v>20.6</v>
      </c>
      <c r="M22" s="97">
        <v>37616</v>
      </c>
      <c r="N22" s="18">
        <v>41</v>
      </c>
      <c r="O22" s="19">
        <v>21</v>
      </c>
      <c r="P22" s="70">
        <v>10.8</v>
      </c>
      <c r="Q22" s="97">
        <v>37595</v>
      </c>
      <c r="R22" s="19"/>
      <c r="S22" s="18">
        <v>33.1</v>
      </c>
    </row>
    <row r="23" spans="1:19" ht="13.5" thickTop="1" x14ac:dyDescent="0.2">
      <c r="A23" s="1" t="s">
        <v>51</v>
      </c>
      <c r="B23" s="71">
        <f>AVERAGE(B11:B22)</f>
        <v>6.7200268817204298</v>
      </c>
      <c r="C23" s="71">
        <f>AVERAGE(C11:C22)</f>
        <v>16.998761520737329</v>
      </c>
      <c r="D23" s="71">
        <f>AVERAGE(D11:D22)</f>
        <v>11.467015488991294</v>
      </c>
      <c r="E23" s="71">
        <f>MAX(E11:E22)</f>
        <v>34.700000000000003</v>
      </c>
      <c r="F23" s="72">
        <v>37429</v>
      </c>
      <c r="G23" s="71">
        <f>MIN(G11:G22)</f>
        <v>-1.9</v>
      </c>
      <c r="H23" s="72">
        <v>37268</v>
      </c>
      <c r="I23" s="73">
        <f>AVERAGE(I11:I22)</f>
        <v>72.508333333333312</v>
      </c>
      <c r="J23" s="80">
        <f>SUM(J11:J22)</f>
        <v>5138.4999999999991</v>
      </c>
      <c r="K23" s="73">
        <f>AVERAGE(K11:K22)</f>
        <v>2.3322977470558115</v>
      </c>
      <c r="L23" s="1">
        <f>MAX(L11:L22)</f>
        <v>20.6</v>
      </c>
      <c r="M23" s="72">
        <v>37616</v>
      </c>
      <c r="N23" s="73">
        <f>SUM(N11:N22)</f>
        <v>537</v>
      </c>
      <c r="O23" s="1">
        <f>SUM(O11:O22)</f>
        <v>164</v>
      </c>
      <c r="P23" s="71">
        <f>MAX(P11:P22)</f>
        <v>29.8</v>
      </c>
      <c r="Q23" s="72">
        <v>37538</v>
      </c>
      <c r="R23" s="72"/>
      <c r="S23" s="71">
        <f>SUM(S11:S22)</f>
        <v>977.12523096055872</v>
      </c>
    </row>
    <row r="24" spans="1:19" x14ac:dyDescent="0.2">
      <c r="A24" s="1"/>
      <c r="B24" s="71"/>
      <c r="C24" s="71"/>
      <c r="D24" s="71"/>
      <c r="E24" s="1"/>
      <c r="F24" s="72"/>
      <c r="G24" s="1"/>
      <c r="H24" s="72">
        <v>37289</v>
      </c>
      <c r="I24" s="73"/>
      <c r="J24" s="81"/>
      <c r="K24" s="73"/>
      <c r="L24" s="1"/>
      <c r="M24" s="72"/>
      <c r="N24" s="73"/>
      <c r="O24" s="1"/>
      <c r="P24" s="1"/>
      <c r="Q24" s="72"/>
      <c r="R24" s="72"/>
      <c r="S24" s="71"/>
    </row>
    <row r="25" spans="1:19" x14ac:dyDescent="0.2">
      <c r="A25" s="23"/>
      <c r="B25" s="23"/>
      <c r="C25" s="23"/>
      <c r="D25" s="23"/>
      <c r="E25" s="23"/>
      <c r="F25" s="23"/>
      <c r="G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x14ac:dyDescent="0.2">
      <c r="A26" s="63" t="s">
        <v>33</v>
      </c>
      <c r="B26" s="63"/>
      <c r="C26" s="63"/>
      <c r="D26" s="47"/>
      <c r="E26" s="47"/>
      <c r="F26" s="47"/>
      <c r="G26" s="47"/>
      <c r="H26" s="47"/>
    </row>
    <row r="27" spans="1:19" x14ac:dyDescent="0.2">
      <c r="A27" s="63"/>
      <c r="B27" s="63"/>
      <c r="C27" s="63"/>
      <c r="D27" s="47"/>
      <c r="E27" s="47"/>
      <c r="F27" s="47"/>
      <c r="G27" s="47"/>
      <c r="H27" s="47"/>
    </row>
    <row r="28" spans="1:19" x14ac:dyDescent="0.2">
      <c r="A28" s="47" t="s">
        <v>34</v>
      </c>
      <c r="B28" s="47"/>
      <c r="C28" s="47"/>
      <c r="D28" s="47">
        <v>-0.3</v>
      </c>
      <c r="E28" s="47" t="s">
        <v>35</v>
      </c>
      <c r="F28" s="47" t="s">
        <v>48</v>
      </c>
      <c r="G28" s="47"/>
      <c r="H28" s="47"/>
    </row>
    <row r="29" spans="1:19" x14ac:dyDescent="0.2">
      <c r="A29" s="47" t="s">
        <v>36</v>
      </c>
      <c r="B29" s="47"/>
      <c r="C29" s="47"/>
      <c r="D29" s="47">
        <v>-1</v>
      </c>
      <c r="E29" s="47" t="s">
        <v>35</v>
      </c>
      <c r="F29" t="s">
        <v>49</v>
      </c>
      <c r="G29" s="47"/>
      <c r="H29" s="64"/>
    </row>
    <row r="30" spans="1:19" x14ac:dyDescent="0.2">
      <c r="A30" s="47" t="s">
        <v>37</v>
      </c>
      <c r="B30" s="47"/>
      <c r="C30" s="47"/>
      <c r="D30" s="47">
        <v>251</v>
      </c>
      <c r="E30" s="47" t="s">
        <v>50</v>
      </c>
      <c r="G30" s="47"/>
      <c r="H30" s="64"/>
    </row>
    <row r="31" spans="1:19" x14ac:dyDescent="0.2">
      <c r="A31" s="47"/>
      <c r="B31" s="47"/>
      <c r="C31" s="47"/>
      <c r="D31" s="47"/>
      <c r="E31" s="43"/>
      <c r="G31" s="47"/>
      <c r="H31" s="47"/>
      <c r="L31" s="2"/>
      <c r="M31" s="2"/>
      <c r="N31" s="2"/>
      <c r="O31" s="2"/>
      <c r="P31" s="2"/>
      <c r="Q31" s="2"/>
      <c r="R31" s="2"/>
      <c r="S31" s="2"/>
    </row>
    <row r="32" spans="1:19" x14ac:dyDescent="0.2">
      <c r="A32" s="63" t="s">
        <v>45</v>
      </c>
      <c r="B32" s="47"/>
      <c r="C32" s="47"/>
      <c r="D32" s="47"/>
      <c r="E32" s="47"/>
      <c r="F32" s="47"/>
      <c r="G32" s="47"/>
      <c r="H32" s="47"/>
      <c r="L32" s="6"/>
      <c r="M32" s="6"/>
      <c r="N32" s="6"/>
      <c r="O32" s="7"/>
      <c r="P32" s="7"/>
      <c r="Q32" s="6"/>
      <c r="R32" s="6"/>
      <c r="S32" s="6"/>
    </row>
    <row r="33" spans="1:19" x14ac:dyDescent="0.2">
      <c r="A33" s="63"/>
      <c r="B33" s="63"/>
      <c r="C33" s="63"/>
      <c r="D33" s="63"/>
      <c r="E33" s="63"/>
      <c r="F33" s="63"/>
      <c r="G33" s="63"/>
      <c r="H33" s="63"/>
      <c r="L33" s="6"/>
      <c r="M33" s="6"/>
      <c r="N33" s="6"/>
      <c r="O33" s="7"/>
      <c r="P33" s="7"/>
      <c r="Q33" s="6"/>
      <c r="R33" s="6"/>
      <c r="S33" s="6"/>
    </row>
    <row r="34" spans="1:19" x14ac:dyDescent="0.2">
      <c r="A34" s="47"/>
      <c r="B34" s="47">
        <v>-1</v>
      </c>
      <c r="C34" s="47" t="s">
        <v>46</v>
      </c>
      <c r="D34" s="47">
        <v>0</v>
      </c>
      <c r="E34" s="47" t="s">
        <v>35</v>
      </c>
      <c r="F34" s="43">
        <v>6</v>
      </c>
      <c r="G34" s="47" t="s">
        <v>50</v>
      </c>
      <c r="H34" s="47"/>
    </row>
    <row r="35" spans="1:19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5</v>
      </c>
      <c r="G35" s="47" t="s">
        <v>50</v>
      </c>
      <c r="H35" s="47"/>
    </row>
    <row r="36" spans="1:19" x14ac:dyDescent="0.2">
      <c r="E36" s="23"/>
    </row>
    <row r="50" spans="5:5" x14ac:dyDescent="0.2">
      <c r="E50" s="23"/>
    </row>
  </sheetData>
  <phoneticPr fontId="0" type="noConversion"/>
  <pageMargins left="0.75" right="0.75" top="1" bottom="1" header="0" footer="0"/>
  <pageSetup paperSize="9" orientation="landscape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sqref="A1:IV65536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113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1.3411612903225807</v>
      </c>
      <c r="C11" s="29">
        <v>9.1398387096774201</v>
      </c>
      <c r="D11" s="29">
        <v>4.9983622311827949</v>
      </c>
      <c r="E11" s="29">
        <v>17.16</v>
      </c>
      <c r="F11" s="85">
        <v>44592</v>
      </c>
      <c r="G11" s="29">
        <v>-4.181</v>
      </c>
      <c r="H11" s="85">
        <v>44562</v>
      </c>
      <c r="I11" s="29">
        <v>79.899731182795705</v>
      </c>
      <c r="J11" s="29">
        <v>193.547</v>
      </c>
      <c r="K11" s="29">
        <v>2.1122600806451617</v>
      </c>
      <c r="L11" s="29">
        <v>17.440000000000001</v>
      </c>
      <c r="M11" s="85">
        <v>44589</v>
      </c>
      <c r="N11" s="29">
        <v>44.20000000000001</v>
      </c>
      <c r="O11" s="84">
        <v>14</v>
      </c>
      <c r="P11" s="29">
        <v>21.400000000000002</v>
      </c>
      <c r="Q11" s="85">
        <v>44579</v>
      </c>
      <c r="R11" s="29">
        <v>4.915433467741936</v>
      </c>
      <c r="S11" s="29">
        <v>28.795414660124518</v>
      </c>
    </row>
    <row r="12" spans="1:19" x14ac:dyDescent="0.2">
      <c r="A12" s="51" t="s">
        <v>10</v>
      </c>
      <c r="B12" s="29">
        <v>3.3766206896551729</v>
      </c>
      <c r="C12" s="29">
        <v>14.669482758620688</v>
      </c>
      <c r="D12" s="29">
        <v>8.7094612068965525</v>
      </c>
      <c r="E12" s="29">
        <v>21.23</v>
      </c>
      <c r="F12" s="85">
        <v>44230</v>
      </c>
      <c r="G12" s="29">
        <v>-1.2529999999999999</v>
      </c>
      <c r="H12" s="85">
        <v>44233</v>
      </c>
      <c r="I12" s="29">
        <v>72.131716954022991</v>
      </c>
      <c r="J12" s="29">
        <v>311.54900000000015</v>
      </c>
      <c r="K12" s="29">
        <v>2.146349137931034</v>
      </c>
      <c r="L12" s="29">
        <v>21.17</v>
      </c>
      <c r="M12" s="85">
        <v>44256</v>
      </c>
      <c r="N12" s="29">
        <v>8.4</v>
      </c>
      <c r="O12" s="84">
        <v>6</v>
      </c>
      <c r="P12" s="29">
        <v>4.4000000000000004</v>
      </c>
      <c r="Q12" s="85">
        <v>44244</v>
      </c>
      <c r="R12" s="29">
        <v>8.0417708333333309</v>
      </c>
      <c r="S12" s="29">
        <v>51.252242155773871</v>
      </c>
    </row>
    <row r="13" spans="1:19" x14ac:dyDescent="0.2">
      <c r="A13" s="51" t="s">
        <v>11</v>
      </c>
      <c r="B13" s="29">
        <v>3.2957741935483873</v>
      </c>
      <c r="C13" s="29">
        <v>13.442677419354835</v>
      </c>
      <c r="D13" s="29">
        <v>8.1043293010752695</v>
      </c>
      <c r="E13" s="29">
        <v>21.84</v>
      </c>
      <c r="F13" s="85">
        <v>44266</v>
      </c>
      <c r="G13" s="29">
        <v>-1.607</v>
      </c>
      <c r="H13" s="85">
        <v>44282</v>
      </c>
      <c r="I13" s="29">
        <v>77.288427419354804</v>
      </c>
      <c r="J13" s="29">
        <v>409.29200000000009</v>
      </c>
      <c r="K13" s="29">
        <v>3.0578756720430103</v>
      </c>
      <c r="L13" s="29">
        <v>29.11</v>
      </c>
      <c r="M13" s="85">
        <v>44257</v>
      </c>
      <c r="N13" s="29">
        <v>99.399999999999977</v>
      </c>
      <c r="O13" s="84">
        <v>11</v>
      </c>
      <c r="P13" s="29">
        <v>54.999999999999986</v>
      </c>
      <c r="Q13" s="85">
        <v>44271</v>
      </c>
      <c r="R13" s="29">
        <v>9.1917768817204308</v>
      </c>
      <c r="S13" s="29">
        <v>67.300004185799722</v>
      </c>
    </row>
    <row r="14" spans="1:19" x14ac:dyDescent="0.2">
      <c r="A14" s="51" t="s">
        <v>12</v>
      </c>
      <c r="B14" s="29">
        <v>7.3892333333333324</v>
      </c>
      <c r="C14" s="29">
        <v>15.625999999999999</v>
      </c>
      <c r="D14" s="29">
        <v>11.244540972222222</v>
      </c>
      <c r="E14" s="29">
        <v>19.739999999999998</v>
      </c>
      <c r="F14" s="85">
        <v>44311</v>
      </c>
      <c r="G14" s="29">
        <v>0.36799999999999999</v>
      </c>
      <c r="H14" s="85">
        <v>44290</v>
      </c>
      <c r="I14" s="29">
        <v>87.545937499999994</v>
      </c>
      <c r="J14" s="29">
        <v>396.5569999999999</v>
      </c>
      <c r="K14" s="29">
        <v>2.2428458333333334</v>
      </c>
      <c r="L14" s="29">
        <v>19.8</v>
      </c>
      <c r="M14" s="85">
        <v>44316</v>
      </c>
      <c r="N14" s="29">
        <v>60.600000000000009</v>
      </c>
      <c r="O14" s="84">
        <v>18</v>
      </c>
      <c r="P14" s="29">
        <v>8.9999999999999982</v>
      </c>
      <c r="Q14" s="85">
        <v>44307</v>
      </c>
      <c r="R14" s="29">
        <v>12.11417986111111</v>
      </c>
      <c r="S14" s="29">
        <v>66.952961867817066</v>
      </c>
    </row>
    <row r="15" spans="1:19" x14ac:dyDescent="0.2">
      <c r="A15" s="51" t="s">
        <v>0</v>
      </c>
      <c r="B15" s="29">
        <v>9.6117419354838702</v>
      </c>
      <c r="C15" s="29">
        <v>21.91612903225807</v>
      </c>
      <c r="D15" s="29">
        <v>15.506225134408604</v>
      </c>
      <c r="E15" s="29">
        <v>29.73</v>
      </c>
      <c r="F15" s="85">
        <v>44320</v>
      </c>
      <c r="G15" s="29">
        <v>4.6559999999999997</v>
      </c>
      <c r="H15" s="85">
        <v>44333</v>
      </c>
      <c r="I15" s="29">
        <v>74.863837365591394</v>
      </c>
      <c r="J15" s="29">
        <v>675.03699999999992</v>
      </c>
      <c r="K15" s="29">
        <v>2.1981209677419362</v>
      </c>
      <c r="L15" s="29">
        <v>17.350000000000001</v>
      </c>
      <c r="M15" s="85">
        <v>44317</v>
      </c>
      <c r="N15" s="29">
        <v>59.4</v>
      </c>
      <c r="O15" s="84">
        <v>11</v>
      </c>
      <c r="P15" s="29">
        <v>22.4</v>
      </c>
      <c r="Q15" s="85">
        <v>44328</v>
      </c>
      <c r="R15" s="29">
        <v>16.219401881720433</v>
      </c>
      <c r="S15" s="29">
        <v>127.16488902019678</v>
      </c>
    </row>
    <row r="16" spans="1:19" x14ac:dyDescent="0.2">
      <c r="A16" s="51" t="s">
        <v>1</v>
      </c>
      <c r="B16" s="29">
        <v>10.424399999999997</v>
      </c>
      <c r="C16" s="29">
        <v>23.263333333333335</v>
      </c>
      <c r="D16" s="29">
        <v>16.351986111111113</v>
      </c>
      <c r="E16" s="29">
        <v>31.84</v>
      </c>
      <c r="F16" s="85">
        <v>44371</v>
      </c>
      <c r="G16" s="29">
        <v>4.9290000000000003</v>
      </c>
      <c r="H16" s="85">
        <v>44359</v>
      </c>
      <c r="I16" s="29">
        <v>74.73985416666666</v>
      </c>
      <c r="J16" s="29">
        <v>628.97</v>
      </c>
      <c r="K16" s="29">
        <v>1.8829777777777779</v>
      </c>
      <c r="L16" s="29">
        <v>13.33</v>
      </c>
      <c r="M16" s="85">
        <v>44359</v>
      </c>
      <c r="N16" s="29">
        <v>75.399999999999991</v>
      </c>
      <c r="O16" s="84">
        <v>10</v>
      </c>
      <c r="P16" s="29">
        <v>29.599999999999994</v>
      </c>
      <c r="Q16" s="85">
        <v>44350</v>
      </c>
      <c r="R16" s="29">
        <v>18.273881944444444</v>
      </c>
      <c r="S16" s="29">
        <v>124.34070857468373</v>
      </c>
    </row>
    <row r="17" spans="1:19" x14ac:dyDescent="0.2">
      <c r="A17" s="51" t="s">
        <v>2</v>
      </c>
      <c r="B17" s="29">
        <v>12.982870967741936</v>
      </c>
      <c r="C17" s="29">
        <v>27.699032258064523</v>
      </c>
      <c r="D17" s="29">
        <v>19.666513440860214</v>
      </c>
      <c r="E17" s="29">
        <v>35.5</v>
      </c>
      <c r="F17" s="85">
        <v>44404</v>
      </c>
      <c r="G17" s="29">
        <v>7.649</v>
      </c>
      <c r="H17" s="85">
        <v>44381</v>
      </c>
      <c r="I17" s="29">
        <v>66.773111559139778</v>
      </c>
      <c r="J17" s="29">
        <v>739.25100000000009</v>
      </c>
      <c r="K17" s="29">
        <v>2.1563716397849464</v>
      </c>
      <c r="L17" s="29">
        <v>22.74</v>
      </c>
      <c r="M17" s="85">
        <v>44386</v>
      </c>
      <c r="N17" s="29">
        <v>33.200000000000003</v>
      </c>
      <c r="O17" s="84">
        <v>5</v>
      </c>
      <c r="P17" s="29">
        <v>22</v>
      </c>
      <c r="Q17" s="85">
        <v>44386</v>
      </c>
      <c r="R17" s="29">
        <v>21.881740591397843</v>
      </c>
      <c r="S17" s="29">
        <v>161.82753261152743</v>
      </c>
    </row>
    <row r="18" spans="1:19" x14ac:dyDescent="0.2">
      <c r="A18" s="51" t="s">
        <v>3</v>
      </c>
      <c r="B18" s="29">
        <v>13.614645161290321</v>
      </c>
      <c r="C18" s="29">
        <v>27.933548387096764</v>
      </c>
      <c r="D18" s="29">
        <v>19.919600134408597</v>
      </c>
      <c r="E18" s="29">
        <v>35.380000000000003</v>
      </c>
      <c r="F18" s="85">
        <v>44428</v>
      </c>
      <c r="G18" s="29">
        <v>6.4939999999999998</v>
      </c>
      <c r="H18" s="85">
        <v>44439</v>
      </c>
      <c r="I18" s="29">
        <v>65.838427419354815</v>
      </c>
      <c r="J18" s="29">
        <v>630.89800000000002</v>
      </c>
      <c r="K18" s="29">
        <v>2.2407822580645158</v>
      </c>
      <c r="L18" s="29">
        <v>15.78</v>
      </c>
      <c r="M18" s="85">
        <v>44420</v>
      </c>
      <c r="N18" s="29">
        <v>32.199999999999996</v>
      </c>
      <c r="O18" s="84">
        <v>7</v>
      </c>
      <c r="P18" s="29">
        <v>11</v>
      </c>
      <c r="Q18" s="85">
        <v>44415</v>
      </c>
      <c r="R18" s="29">
        <v>22.217795698924736</v>
      </c>
      <c r="S18" s="29">
        <v>149.30432427973417</v>
      </c>
    </row>
    <row r="19" spans="1:19" x14ac:dyDescent="0.2">
      <c r="A19" s="51" t="s">
        <v>4</v>
      </c>
      <c r="B19" s="29">
        <v>10.949266666666666</v>
      </c>
      <c r="C19" s="29">
        <v>24.177333333333344</v>
      </c>
      <c r="D19" s="29">
        <v>17.116769444444444</v>
      </c>
      <c r="E19" s="29">
        <v>31.02</v>
      </c>
      <c r="F19" s="85">
        <v>44452</v>
      </c>
      <c r="G19" s="29">
        <v>5.133</v>
      </c>
      <c r="H19" s="85">
        <v>44467</v>
      </c>
      <c r="I19" s="29">
        <v>62.746756944444442</v>
      </c>
      <c r="J19" s="29">
        <v>505.73700000000008</v>
      </c>
      <c r="K19" s="29">
        <v>2.4226965277777781</v>
      </c>
      <c r="L19" s="29">
        <v>17.05</v>
      </c>
      <c r="M19" s="85">
        <v>44463</v>
      </c>
      <c r="N19" s="29">
        <v>33</v>
      </c>
      <c r="O19" s="84">
        <v>9</v>
      </c>
      <c r="P19" s="29">
        <v>11.399999999999999</v>
      </c>
      <c r="Q19" s="85">
        <v>44458</v>
      </c>
      <c r="R19" s="29">
        <v>19.30652083333333</v>
      </c>
      <c r="S19" s="29">
        <v>112.73898827624811</v>
      </c>
    </row>
    <row r="20" spans="1:19" x14ac:dyDescent="0.2">
      <c r="A20" s="51" t="s">
        <v>5</v>
      </c>
      <c r="B20" s="29">
        <v>7.3641935483870968</v>
      </c>
      <c r="C20" s="29">
        <v>17.619354838709675</v>
      </c>
      <c r="D20" s="29">
        <v>12.166227565202471</v>
      </c>
      <c r="E20" s="29">
        <v>23.39</v>
      </c>
      <c r="F20" s="85">
        <v>44500</v>
      </c>
      <c r="G20" s="29">
        <v>1.048</v>
      </c>
      <c r="H20" s="85">
        <v>44486</v>
      </c>
      <c r="I20" s="29">
        <v>71.297517015557077</v>
      </c>
      <c r="J20" s="29">
        <v>328.97400000000005</v>
      </c>
      <c r="K20" s="29">
        <v>2.6628411118737132</v>
      </c>
      <c r="L20" s="29">
        <v>22.44</v>
      </c>
      <c r="M20" s="85">
        <v>44471</v>
      </c>
      <c r="N20" s="29">
        <v>44.4</v>
      </c>
      <c r="O20" s="84">
        <v>14</v>
      </c>
      <c r="P20" s="29">
        <v>16.399999999999999</v>
      </c>
      <c r="Q20" s="85">
        <v>44471</v>
      </c>
      <c r="R20" s="29">
        <v>12.895854781514524</v>
      </c>
      <c r="S20" s="29">
        <v>66.663604743366847</v>
      </c>
    </row>
    <row r="21" spans="1:19" x14ac:dyDescent="0.2">
      <c r="A21" s="51" t="s">
        <v>6</v>
      </c>
      <c r="B21" s="29">
        <v>5.0387999999999993</v>
      </c>
      <c r="C21" s="29">
        <v>13.923766666666669</v>
      </c>
      <c r="D21" s="29">
        <v>8.8352298611111113</v>
      </c>
      <c r="E21" s="29">
        <v>22.37</v>
      </c>
      <c r="F21" s="85">
        <v>44501</v>
      </c>
      <c r="G21" s="29">
        <v>-0.42299999999999999</v>
      </c>
      <c r="H21" s="85">
        <v>44522</v>
      </c>
      <c r="I21" s="29">
        <v>85.368284722222214</v>
      </c>
      <c r="J21" s="29">
        <v>201.65999999999997</v>
      </c>
      <c r="K21" s="29">
        <v>1.9845277777777779</v>
      </c>
      <c r="L21" s="29">
        <v>14.41</v>
      </c>
      <c r="M21" s="85">
        <v>44506</v>
      </c>
      <c r="N21" s="29">
        <v>34.199999999999996</v>
      </c>
      <c r="O21" s="84">
        <v>8</v>
      </c>
      <c r="P21" s="29">
        <v>20.399999999999999</v>
      </c>
      <c r="Q21" s="85">
        <v>44507</v>
      </c>
      <c r="R21" s="29">
        <v>9.8222076388888908</v>
      </c>
      <c r="S21" s="29">
        <v>29.91886075153479</v>
      </c>
    </row>
    <row r="22" spans="1:19" ht="13.5" thickBot="1" x14ac:dyDescent="0.25">
      <c r="A22" s="60" t="s">
        <v>7</v>
      </c>
      <c r="B22" s="61">
        <v>2.8457096774193542</v>
      </c>
      <c r="C22" s="61">
        <v>9.4857741935483872</v>
      </c>
      <c r="D22" s="61">
        <v>6.0905047043010754</v>
      </c>
      <c r="E22" s="61">
        <v>16.149999999999999</v>
      </c>
      <c r="F22" s="86">
        <v>44541</v>
      </c>
      <c r="G22" s="61">
        <v>-0.55500000000000005</v>
      </c>
      <c r="H22" s="86">
        <v>44548</v>
      </c>
      <c r="I22" s="61">
        <v>80.912983870967736</v>
      </c>
      <c r="J22" s="61">
        <v>165.58099999999999</v>
      </c>
      <c r="K22" s="61">
        <v>3.320577956989248</v>
      </c>
      <c r="L22" s="61">
        <v>28.91</v>
      </c>
      <c r="M22" s="86">
        <v>44557</v>
      </c>
      <c r="N22" s="61">
        <v>38.800000000000004</v>
      </c>
      <c r="O22" s="62">
        <v>22</v>
      </c>
      <c r="P22" s="61">
        <v>5.8000000000000007</v>
      </c>
      <c r="Q22" s="86">
        <v>44534</v>
      </c>
      <c r="R22" s="61">
        <v>6.2211700268817198</v>
      </c>
      <c r="S22" s="61">
        <v>30.69036288163166</v>
      </c>
    </row>
    <row r="23" spans="1:19" ht="13.5" thickTop="1" x14ac:dyDescent="0.2">
      <c r="A23" s="51" t="s">
        <v>51</v>
      </c>
      <c r="B23" s="29">
        <v>7.3528681219873917</v>
      </c>
      <c r="C23" s="29">
        <v>18.241355910888643</v>
      </c>
      <c r="D23" s="29">
        <v>12.392479175602039</v>
      </c>
      <c r="E23" s="29">
        <v>35.5</v>
      </c>
      <c r="F23" s="85">
        <v>44039</v>
      </c>
      <c r="G23" s="29">
        <v>-4.181</v>
      </c>
      <c r="H23" s="85">
        <v>43831</v>
      </c>
      <c r="I23" s="29">
        <v>74.950548843343142</v>
      </c>
      <c r="J23" s="29">
        <v>5187.0530000000008</v>
      </c>
      <c r="K23" s="29">
        <v>2.3690188951450195</v>
      </c>
      <c r="L23" s="29">
        <v>29.11</v>
      </c>
      <c r="M23" s="85">
        <v>43892</v>
      </c>
      <c r="N23" s="29">
        <v>563.19999999999993</v>
      </c>
      <c r="O23" s="84">
        <v>135</v>
      </c>
      <c r="P23" s="29">
        <v>54.999999999999986</v>
      </c>
      <c r="Q23" s="85">
        <v>43906</v>
      </c>
      <c r="R23" s="29">
        <v>13.425144536751057</v>
      </c>
      <c r="S23" s="29">
        <v>1016.9498940084387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-0.42299999999999999</v>
      </c>
      <c r="G28" s="47" t="s">
        <v>35</v>
      </c>
      <c r="H28" s="49">
        <v>44157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-0.313</v>
      </c>
      <c r="G29" s="47" t="s">
        <v>35</v>
      </c>
      <c r="H29" s="49">
        <v>43921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235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11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6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3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0</v>
      </c>
      <c r="G37" s="47" t="s">
        <v>50</v>
      </c>
      <c r="H37" s="47"/>
      <c r="I37" s="47"/>
      <c r="J37" s="47"/>
    </row>
  </sheetData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101"/>
    <col min="2" max="2" width="6.140625" style="101" customWidth="1"/>
    <col min="3" max="4" width="7.5703125" style="101" bestFit="1" customWidth="1"/>
    <col min="5" max="5" width="6.42578125" style="101" bestFit="1" customWidth="1"/>
    <col min="6" max="6" width="7.5703125" style="101" customWidth="1"/>
    <col min="7" max="7" width="5.7109375" style="101" customWidth="1"/>
    <col min="8" max="8" width="7.5703125" style="101" customWidth="1"/>
    <col min="9" max="9" width="7.5703125" style="101" bestFit="1" customWidth="1"/>
    <col min="10" max="11" width="7.5703125" style="101" customWidth="1"/>
    <col min="12" max="12" width="8.140625" style="101" bestFit="1" customWidth="1"/>
    <col min="13" max="13" width="7.5703125" style="101" bestFit="1" customWidth="1"/>
    <col min="14" max="14" width="5.5703125" style="101" bestFit="1" customWidth="1"/>
    <col min="15" max="15" width="7.7109375" style="101" bestFit="1" customWidth="1"/>
    <col min="16" max="16" width="5.42578125" style="101" bestFit="1" customWidth="1"/>
    <col min="17" max="17" width="7.5703125" style="101" bestFit="1" customWidth="1"/>
    <col min="18" max="18" width="7.5703125" style="101" customWidth="1"/>
    <col min="19" max="19" width="6.5703125" style="101" customWidth="1"/>
    <col min="20" max="16384" width="11.42578125" style="101"/>
  </cols>
  <sheetData>
    <row r="1" spans="1:19" x14ac:dyDescent="0.2">
      <c r="B1" s="51" t="s">
        <v>114</v>
      </c>
    </row>
    <row r="2" spans="1:19" x14ac:dyDescent="0.2">
      <c r="B2" s="51" t="s">
        <v>68</v>
      </c>
    </row>
    <row r="3" spans="1:19" x14ac:dyDescent="0.2">
      <c r="B3" s="5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102">
        <v>1.2443870967741932</v>
      </c>
      <c r="C11" s="102">
        <v>8.6216774193548389</v>
      </c>
      <c r="D11" s="102">
        <v>4.773206317204302</v>
      </c>
      <c r="E11" s="102">
        <v>19.27</v>
      </c>
      <c r="F11" s="103">
        <v>44589</v>
      </c>
      <c r="G11" s="102">
        <v>-4.37</v>
      </c>
      <c r="H11" s="103">
        <v>44568</v>
      </c>
      <c r="I11" s="102">
        <v>79.591209677419343</v>
      </c>
      <c r="J11" s="102">
        <v>208.32499999999996</v>
      </c>
      <c r="K11" s="102">
        <v>3.2799623655913988</v>
      </c>
      <c r="L11" s="102">
        <v>24.89</v>
      </c>
      <c r="M11" s="103">
        <v>44583</v>
      </c>
      <c r="N11" s="102">
        <v>55.6</v>
      </c>
      <c r="O11" s="104">
        <v>15</v>
      </c>
      <c r="P11" s="102">
        <v>29.599999999999998</v>
      </c>
      <c r="Q11" s="103">
        <v>44586</v>
      </c>
      <c r="R11" s="102">
        <v>4.2406384408602156</v>
      </c>
      <c r="S11" s="102">
        <v>36.298868946390684</v>
      </c>
    </row>
    <row r="12" spans="1:19" x14ac:dyDescent="0.2">
      <c r="A12" s="51" t="s">
        <v>10</v>
      </c>
      <c r="B12" s="102">
        <v>4.2591428571428569</v>
      </c>
      <c r="C12" s="102">
        <v>12.76332142857143</v>
      </c>
      <c r="D12" s="102">
        <v>8.4471897321428582</v>
      </c>
      <c r="E12" s="102">
        <v>19.89</v>
      </c>
      <c r="F12" s="103">
        <v>44247</v>
      </c>
      <c r="G12" s="102">
        <v>-0.56000000000000005</v>
      </c>
      <c r="H12" s="103">
        <v>44250</v>
      </c>
      <c r="I12" s="102">
        <v>82.394642857142827</v>
      </c>
      <c r="J12" s="102">
        <v>217.42699999999999</v>
      </c>
      <c r="K12" s="102">
        <v>2.7051874999999996</v>
      </c>
      <c r="L12" s="102">
        <v>22.44</v>
      </c>
      <c r="M12" s="103">
        <v>44228</v>
      </c>
      <c r="N12" s="102">
        <v>68.8</v>
      </c>
      <c r="O12" s="104">
        <v>13</v>
      </c>
      <c r="P12" s="102">
        <v>27.800000000000004</v>
      </c>
      <c r="Q12" s="103">
        <v>44249</v>
      </c>
      <c r="R12" s="102">
        <v>7.9393348214285728</v>
      </c>
      <c r="S12" s="102">
        <v>39.890136822562049</v>
      </c>
    </row>
    <row r="13" spans="1:19" x14ac:dyDescent="0.2">
      <c r="A13" s="51" t="s">
        <v>11</v>
      </c>
      <c r="B13" s="102">
        <v>3.1455483870967744</v>
      </c>
      <c r="C13" s="102">
        <v>12.988870967741935</v>
      </c>
      <c r="D13" s="102">
        <v>7.8231962365591405</v>
      </c>
      <c r="E13" s="102">
        <v>20.6</v>
      </c>
      <c r="F13" s="103">
        <v>44286</v>
      </c>
      <c r="G13" s="102">
        <v>-1.4419999999999999</v>
      </c>
      <c r="H13" s="103">
        <v>44265</v>
      </c>
      <c r="I13" s="102">
        <v>76.173353494623669</v>
      </c>
      <c r="J13" s="102">
        <v>433.18099999999998</v>
      </c>
      <c r="K13" s="102">
        <v>2.2973051075268813</v>
      </c>
      <c r="L13" s="102">
        <v>14.5</v>
      </c>
      <c r="M13" s="103">
        <v>44266</v>
      </c>
      <c r="N13" s="102">
        <v>15.399999999999999</v>
      </c>
      <c r="O13" s="104">
        <v>5</v>
      </c>
      <c r="P13" s="102">
        <v>7.1999999999999993</v>
      </c>
      <c r="Q13" s="103">
        <v>44267</v>
      </c>
      <c r="R13" s="102">
        <v>9.1359909917638973</v>
      </c>
      <c r="S13" s="102">
        <v>65.184779401302166</v>
      </c>
    </row>
    <row r="14" spans="1:19" x14ac:dyDescent="0.2">
      <c r="A14" s="51" t="s">
        <v>12</v>
      </c>
      <c r="B14" s="102">
        <v>4.2249999999999996</v>
      </c>
      <c r="C14" s="102">
        <v>13.976666666666665</v>
      </c>
      <c r="D14" s="102">
        <v>8.8482277777777778</v>
      </c>
      <c r="E14" s="102">
        <v>20.399999999999999</v>
      </c>
      <c r="F14" s="103">
        <v>44288</v>
      </c>
      <c r="G14" s="102">
        <v>-0.499</v>
      </c>
      <c r="H14" s="103">
        <v>44298</v>
      </c>
      <c r="I14" s="102">
        <v>75.205395833333341</v>
      </c>
      <c r="J14" s="102">
        <v>457.47400000000005</v>
      </c>
      <c r="K14" s="102">
        <v>2.2391118055555563</v>
      </c>
      <c r="L14" s="102">
        <v>11.66</v>
      </c>
      <c r="M14" s="103">
        <v>44310</v>
      </c>
      <c r="N14" s="102">
        <v>54.800000000000004</v>
      </c>
      <c r="O14" s="104">
        <v>14</v>
      </c>
      <c r="P14" s="102">
        <v>8.9999999999999982</v>
      </c>
      <c r="Q14" s="103">
        <v>44307</v>
      </c>
      <c r="R14" s="102">
        <v>11.534125</v>
      </c>
      <c r="S14" s="102">
        <v>72.529872176305304</v>
      </c>
    </row>
    <row r="15" spans="1:19" x14ac:dyDescent="0.2">
      <c r="A15" s="51" t="s">
        <v>0</v>
      </c>
      <c r="B15" s="102">
        <v>6.9681290322580658</v>
      </c>
      <c r="C15" s="102">
        <v>20.507419354838706</v>
      </c>
      <c r="D15" s="102">
        <v>13.205778225806451</v>
      </c>
      <c r="E15" s="102">
        <v>28.17</v>
      </c>
      <c r="F15" s="103">
        <v>44324</v>
      </c>
      <c r="G15" s="102">
        <v>2.0289999999999999</v>
      </c>
      <c r="H15" s="103">
        <v>44318</v>
      </c>
      <c r="I15" s="102">
        <v>70.942405913978476</v>
      </c>
      <c r="J15" s="102">
        <v>684.21899999999994</v>
      </c>
      <c r="K15" s="102">
        <v>2.2326055107526885</v>
      </c>
      <c r="L15" s="102">
        <v>15.39</v>
      </c>
      <c r="M15" s="103">
        <v>44328</v>
      </c>
      <c r="N15" s="102">
        <v>27.2</v>
      </c>
      <c r="O15" s="104">
        <v>10</v>
      </c>
      <c r="P15" s="102">
        <v>12.599999999999998</v>
      </c>
      <c r="Q15" s="103">
        <v>44329</v>
      </c>
      <c r="R15" s="102">
        <v>15.691075268817205</v>
      </c>
      <c r="S15" s="102">
        <v>124.1107790342983</v>
      </c>
    </row>
    <row r="16" spans="1:19" x14ac:dyDescent="0.2">
      <c r="A16" s="51" t="s">
        <v>1</v>
      </c>
      <c r="B16" s="102">
        <v>11.026466666666666</v>
      </c>
      <c r="C16" s="102">
        <v>23.980999999999998</v>
      </c>
      <c r="D16" s="102">
        <v>16.746426388888889</v>
      </c>
      <c r="E16" s="102">
        <v>32.159999999999997</v>
      </c>
      <c r="F16" s="103">
        <v>44360</v>
      </c>
      <c r="G16" s="102">
        <v>7.3940000000000001</v>
      </c>
      <c r="H16" s="103">
        <v>44375</v>
      </c>
      <c r="I16" s="102">
        <v>76.986979166666657</v>
      </c>
      <c r="J16" s="102">
        <v>646.48200000000008</v>
      </c>
      <c r="K16" s="102">
        <v>2.0023486111111115</v>
      </c>
      <c r="L16" s="102">
        <v>21.27</v>
      </c>
      <c r="M16" s="103">
        <v>44363</v>
      </c>
      <c r="N16" s="102">
        <v>107.80000000000001</v>
      </c>
      <c r="O16" s="104">
        <v>12</v>
      </c>
      <c r="P16" s="102">
        <v>29.399999999999995</v>
      </c>
      <c r="Q16" s="103">
        <v>44361</v>
      </c>
      <c r="R16" s="102">
        <v>19.7605</v>
      </c>
      <c r="S16" s="102">
        <v>129.25363134718347</v>
      </c>
    </row>
    <row r="17" spans="1:19" x14ac:dyDescent="0.2">
      <c r="A17" s="51" t="s">
        <v>2</v>
      </c>
      <c r="B17" s="102">
        <v>12.456774193548387</v>
      </c>
      <c r="C17" s="102">
        <v>27.041935483870965</v>
      </c>
      <c r="D17" s="102">
        <v>19.151955645161284</v>
      </c>
      <c r="E17" s="102">
        <v>36.67</v>
      </c>
      <c r="F17" s="103">
        <v>44399</v>
      </c>
      <c r="G17" s="102">
        <v>8.81</v>
      </c>
      <c r="H17" s="103">
        <v>44386</v>
      </c>
      <c r="I17" s="102">
        <v>68.007762096774186</v>
      </c>
      <c r="J17" s="102">
        <v>744.65400000000011</v>
      </c>
      <c r="K17" s="102">
        <v>2.2734885752688165</v>
      </c>
      <c r="L17" s="102">
        <v>15.09</v>
      </c>
      <c r="M17" s="103">
        <v>44400</v>
      </c>
      <c r="N17" s="102">
        <v>3.6</v>
      </c>
      <c r="O17" s="104">
        <v>4</v>
      </c>
      <c r="P17" s="102">
        <v>2</v>
      </c>
      <c r="Q17" s="103">
        <v>44408</v>
      </c>
      <c r="R17" s="102">
        <v>22.573689516129026</v>
      </c>
      <c r="S17" s="102">
        <v>163.5192166363465</v>
      </c>
    </row>
    <row r="18" spans="1:19" x14ac:dyDescent="0.2">
      <c r="A18" s="51" t="s">
        <v>3</v>
      </c>
      <c r="B18" s="102">
        <v>13.041290322580648</v>
      </c>
      <c r="C18" s="102">
        <v>27.990322580645167</v>
      </c>
      <c r="D18" s="102">
        <v>19.321646505376343</v>
      </c>
      <c r="E18" s="102">
        <v>40.04</v>
      </c>
      <c r="F18" s="103">
        <v>44422</v>
      </c>
      <c r="G18" s="102">
        <v>9.42</v>
      </c>
      <c r="H18" s="103">
        <v>44410</v>
      </c>
      <c r="I18" s="102">
        <v>68.281034946236545</v>
      </c>
      <c r="J18" s="102">
        <v>719.62599999999998</v>
      </c>
      <c r="K18" s="102">
        <v>2.2182862903225806</v>
      </c>
      <c r="L18" s="102">
        <v>12.25</v>
      </c>
      <c r="M18" s="103">
        <v>44413</v>
      </c>
      <c r="N18" s="102">
        <v>5.8000000000000007</v>
      </c>
      <c r="O18" s="104">
        <v>2</v>
      </c>
      <c r="P18" s="102">
        <v>3.6</v>
      </c>
      <c r="Q18" s="103">
        <v>44412</v>
      </c>
      <c r="R18" s="102">
        <v>24.576969086021514</v>
      </c>
      <c r="S18" s="102">
        <v>157.87934291472192</v>
      </c>
    </row>
    <row r="19" spans="1:19" x14ac:dyDescent="0.2">
      <c r="A19" s="51" t="s">
        <v>4</v>
      </c>
      <c r="B19" s="102">
        <v>12.824999999999998</v>
      </c>
      <c r="C19" s="102">
        <v>23.742000000000001</v>
      </c>
      <c r="D19" s="102">
        <v>17.460881944444445</v>
      </c>
      <c r="E19" s="102">
        <v>29.9</v>
      </c>
      <c r="F19" s="103">
        <v>44452</v>
      </c>
      <c r="G19" s="102">
        <v>8.8800000000000008</v>
      </c>
      <c r="H19" s="103">
        <v>44458</v>
      </c>
      <c r="I19" s="102">
        <v>77.328874999999996</v>
      </c>
      <c r="J19" s="102">
        <v>445.17200000000003</v>
      </c>
      <c r="K19" s="102">
        <v>2.0179645833333333</v>
      </c>
      <c r="L19" s="102">
        <v>12.45</v>
      </c>
      <c r="M19" s="103">
        <v>44464</v>
      </c>
      <c r="N19" s="102">
        <v>40.4</v>
      </c>
      <c r="O19" s="104">
        <v>16</v>
      </c>
      <c r="P19" s="102">
        <v>13.6</v>
      </c>
      <c r="Q19" s="103">
        <v>44440</v>
      </c>
      <c r="R19" s="102">
        <v>19.868347222222219</v>
      </c>
      <c r="S19" s="102">
        <v>93.497902363918342</v>
      </c>
    </row>
    <row r="20" spans="1:19" x14ac:dyDescent="0.2">
      <c r="A20" s="51" t="s">
        <v>5</v>
      </c>
      <c r="B20" s="102">
        <v>6.8460967741935495</v>
      </c>
      <c r="C20" s="102">
        <v>19.285483870967742</v>
      </c>
      <c r="D20" s="102">
        <v>12.425539650537633</v>
      </c>
      <c r="E20" s="102">
        <v>25.37</v>
      </c>
      <c r="F20" s="103">
        <v>44489</v>
      </c>
      <c r="G20" s="102">
        <v>2.3029999999999999</v>
      </c>
      <c r="H20" s="103">
        <v>44483</v>
      </c>
      <c r="I20" s="102">
        <v>72.275725806451618</v>
      </c>
      <c r="J20" s="102">
        <v>374.69099999999992</v>
      </c>
      <c r="K20" s="102">
        <v>2.0222768817204302</v>
      </c>
      <c r="L20" s="102">
        <v>13.62</v>
      </c>
      <c r="M20" s="103">
        <v>44489</v>
      </c>
      <c r="N20" s="102">
        <v>29.800000000000004</v>
      </c>
      <c r="O20" s="104">
        <v>8</v>
      </c>
      <c r="P20" s="102">
        <v>12.4</v>
      </c>
      <c r="Q20" s="103">
        <v>44472</v>
      </c>
      <c r="R20" s="102">
        <v>14.707325268817204</v>
      </c>
      <c r="S20" s="102">
        <v>67.921563624887398</v>
      </c>
    </row>
    <row r="21" spans="1:19" x14ac:dyDescent="0.2">
      <c r="A21" s="51" t="s">
        <v>6</v>
      </c>
      <c r="B21" s="102">
        <v>4.0619333333333341</v>
      </c>
      <c r="C21" s="102">
        <v>10.170300000000003</v>
      </c>
      <c r="D21" s="102">
        <v>6.890134722222224</v>
      </c>
      <c r="E21" s="102">
        <v>16.07</v>
      </c>
      <c r="F21" s="103">
        <v>44502</v>
      </c>
      <c r="G21" s="102">
        <v>5.3999999999999999E-2</v>
      </c>
      <c r="H21" s="103">
        <v>44520</v>
      </c>
      <c r="I21" s="102">
        <v>81.949798611111135</v>
      </c>
      <c r="J21" s="102">
        <v>167.71199999999996</v>
      </c>
      <c r="K21" s="102">
        <v>2.4990243055555559</v>
      </c>
      <c r="L21" s="102">
        <v>18.13</v>
      </c>
      <c r="M21" s="103">
        <v>44502</v>
      </c>
      <c r="N21" s="102">
        <v>107.19999999999999</v>
      </c>
      <c r="O21" s="104">
        <v>18</v>
      </c>
      <c r="P21" s="102">
        <v>42.599999999999994</v>
      </c>
      <c r="Q21" s="103">
        <v>44523</v>
      </c>
      <c r="R21" s="102">
        <v>8.5469270833333333</v>
      </c>
      <c r="S21" s="102">
        <v>29.055165396079619</v>
      </c>
    </row>
    <row r="22" spans="1:19" ht="13.5" thickBot="1" x14ac:dyDescent="0.25">
      <c r="A22" s="60" t="s">
        <v>7</v>
      </c>
      <c r="B22" s="61">
        <v>2.4898709677419353</v>
      </c>
      <c r="C22" s="61">
        <v>10.060516129032258</v>
      </c>
      <c r="D22" s="61">
        <v>5.9767876344086028</v>
      </c>
      <c r="E22" s="61">
        <v>17.91</v>
      </c>
      <c r="F22" s="86">
        <v>44926</v>
      </c>
      <c r="G22" s="61">
        <v>-3.6859999999999999</v>
      </c>
      <c r="H22" s="86">
        <v>44912</v>
      </c>
      <c r="I22" s="61">
        <v>83.271982526881729</v>
      </c>
      <c r="J22" s="61">
        <v>150.607</v>
      </c>
      <c r="K22" s="61">
        <v>2.7810678763440864</v>
      </c>
      <c r="L22" s="61">
        <v>18.82</v>
      </c>
      <c r="M22" s="86">
        <v>44902</v>
      </c>
      <c r="N22" s="61">
        <v>27.199999999999989</v>
      </c>
      <c r="O22" s="62">
        <v>22</v>
      </c>
      <c r="P22" s="61">
        <v>8</v>
      </c>
      <c r="Q22" s="86">
        <v>44900</v>
      </c>
      <c r="R22" s="61">
        <v>6.3988864247311819</v>
      </c>
      <c r="S22" s="61">
        <v>28.402034858936748</v>
      </c>
    </row>
    <row r="23" spans="1:19" ht="13.5" thickTop="1" x14ac:dyDescent="0.2">
      <c r="A23" s="51" t="s">
        <v>51</v>
      </c>
      <c r="B23" s="102">
        <v>6.8824699692780342</v>
      </c>
      <c r="C23" s="102">
        <v>17.594126158474143</v>
      </c>
      <c r="D23" s="102">
        <v>11.755914231710831</v>
      </c>
      <c r="E23" s="102">
        <v>40.04</v>
      </c>
      <c r="F23" s="103">
        <v>44422</v>
      </c>
      <c r="G23" s="102">
        <v>-4.37</v>
      </c>
      <c r="H23" s="103">
        <v>44203</v>
      </c>
      <c r="I23" s="102">
        <v>76.034097160884969</v>
      </c>
      <c r="J23" s="102">
        <v>5249.5699999999988</v>
      </c>
      <c r="K23" s="102">
        <v>2.3807191177568696</v>
      </c>
      <c r="L23" s="102">
        <v>24.89</v>
      </c>
      <c r="M23" s="103">
        <v>44218</v>
      </c>
      <c r="N23" s="102">
        <v>543.60000000000014</v>
      </c>
      <c r="O23" s="104">
        <v>139</v>
      </c>
      <c r="P23" s="102">
        <v>42.599999999999994</v>
      </c>
      <c r="Q23" s="103">
        <v>44523</v>
      </c>
      <c r="R23" s="102">
        <v>13.747817427010366</v>
      </c>
      <c r="S23" s="102">
        <v>1007.5432935229325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-1.579</v>
      </c>
      <c r="G28" s="47" t="s">
        <v>35</v>
      </c>
      <c r="H28" s="49">
        <v>44544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-0.15</v>
      </c>
      <c r="G29" s="47" t="s">
        <v>35</v>
      </c>
      <c r="H29" s="49">
        <v>44303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240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 s="101">
        <v>-1</v>
      </c>
      <c r="C34" s="101" t="s">
        <v>72</v>
      </c>
      <c r="D34" s="105">
        <v>0</v>
      </c>
      <c r="E34" s="101" t="s">
        <v>35</v>
      </c>
      <c r="F34" s="43">
        <v>11</v>
      </c>
      <c r="G34" s="47" t="s">
        <v>50</v>
      </c>
      <c r="H34" s="47"/>
      <c r="I34" s="47"/>
      <c r="J34" s="47"/>
    </row>
    <row r="35" spans="1:10" x14ac:dyDescent="0.2">
      <c r="A35" s="47"/>
      <c r="B35" s="101">
        <v>-2.5</v>
      </c>
      <c r="C35" s="101" t="s">
        <v>47</v>
      </c>
      <c r="D35" s="105">
        <v>-1</v>
      </c>
      <c r="E35" s="101" t="s">
        <v>35</v>
      </c>
      <c r="F35" s="43">
        <v>12</v>
      </c>
      <c r="G35" s="47" t="s">
        <v>50</v>
      </c>
      <c r="H35" s="47"/>
      <c r="I35" s="47"/>
      <c r="J35" s="47"/>
    </row>
    <row r="36" spans="1:10" x14ac:dyDescent="0.2">
      <c r="A36" s="47"/>
      <c r="B36" s="43">
        <v>-5</v>
      </c>
      <c r="C36" s="43" t="s">
        <v>47</v>
      </c>
      <c r="D36" s="66">
        <v>-2.5</v>
      </c>
      <c r="E36" s="47" t="s">
        <v>35</v>
      </c>
      <c r="F36" s="43">
        <v>8</v>
      </c>
      <c r="G36" s="47" t="s">
        <v>50</v>
      </c>
      <c r="H36" s="47"/>
      <c r="I36" s="47"/>
      <c r="J36" s="47"/>
    </row>
    <row r="37" spans="1:10" x14ac:dyDescent="0.2">
      <c r="A37" s="47"/>
      <c r="C37" s="43" t="s">
        <v>73</v>
      </c>
      <c r="D37" s="105">
        <v>-5</v>
      </c>
      <c r="E37" s="101" t="s">
        <v>35</v>
      </c>
      <c r="F37" s="43">
        <v>0</v>
      </c>
      <c r="G37" s="47" t="s">
        <v>50</v>
      </c>
      <c r="H37" s="47"/>
      <c r="I37" s="47"/>
      <c r="J37" s="4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IV65536"/>
    </sheetView>
  </sheetViews>
  <sheetFormatPr baseColWidth="10" defaultRowHeight="12.75" x14ac:dyDescent="0.2"/>
  <cols>
    <col min="1" max="1" width="11.42578125" style="101"/>
    <col min="2" max="2" width="6.140625" style="101" customWidth="1"/>
    <col min="3" max="4" width="7.5703125" style="101" bestFit="1" customWidth="1"/>
    <col min="5" max="5" width="6.42578125" style="101" bestFit="1" customWidth="1"/>
    <col min="6" max="6" width="7.5703125" style="101" customWidth="1"/>
    <col min="7" max="7" width="5.7109375" style="101" customWidth="1"/>
    <col min="8" max="8" width="7.5703125" style="101" customWidth="1"/>
    <col min="9" max="9" width="7.5703125" style="101" bestFit="1" customWidth="1"/>
    <col min="10" max="11" width="7.5703125" style="101" customWidth="1"/>
    <col min="12" max="12" width="8.140625" style="101" bestFit="1" customWidth="1"/>
    <col min="13" max="13" width="7.5703125" style="101" bestFit="1" customWidth="1"/>
    <col min="14" max="14" width="5.5703125" style="101" bestFit="1" customWidth="1"/>
    <col min="15" max="15" width="7.7109375" style="101" bestFit="1" customWidth="1"/>
    <col min="16" max="16" width="5.42578125" style="101" bestFit="1" customWidth="1"/>
    <col min="17" max="17" width="7.5703125" style="101" bestFit="1" customWidth="1"/>
    <col min="18" max="18" width="7.5703125" style="101" customWidth="1"/>
    <col min="19" max="19" width="6.5703125" style="101" customWidth="1"/>
    <col min="20" max="16384" width="11.42578125" style="101"/>
  </cols>
  <sheetData>
    <row r="1" spans="1:19" x14ac:dyDescent="0.2">
      <c r="B1" s="51" t="s">
        <v>115</v>
      </c>
    </row>
    <row r="2" spans="1:19" x14ac:dyDescent="0.2">
      <c r="B2" s="51" t="s">
        <v>68</v>
      </c>
    </row>
    <row r="3" spans="1:19" x14ac:dyDescent="0.2">
      <c r="B3" s="5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94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102">
        <v>0.48135483870967732</v>
      </c>
      <c r="C11" s="102">
        <v>9.7913225806451596</v>
      </c>
      <c r="D11" s="102">
        <v>4.321133064516129</v>
      </c>
      <c r="E11" s="102">
        <v>18.05</v>
      </c>
      <c r="F11" s="103">
        <v>44929</v>
      </c>
      <c r="G11" s="102">
        <v>-3.3439999999999999</v>
      </c>
      <c r="H11" s="103">
        <v>44949</v>
      </c>
      <c r="I11" s="102">
        <v>75.618501344086013</v>
      </c>
      <c r="J11" s="102">
        <v>261.74799999999993</v>
      </c>
      <c r="K11" s="102">
        <v>2.2917520161290321</v>
      </c>
      <c r="L11" s="102">
        <v>17.149999999999999</v>
      </c>
      <c r="M11" s="103">
        <v>44930</v>
      </c>
      <c r="N11" s="102">
        <v>13.6</v>
      </c>
      <c r="O11" s="104">
        <v>10</v>
      </c>
      <c r="P11" s="102">
        <v>6.3999999999999995</v>
      </c>
      <c r="Q11" s="103">
        <v>44930</v>
      </c>
      <c r="R11" s="102">
        <v>4.7754247311827962</v>
      </c>
      <c r="S11" s="102">
        <v>32.993425854568798</v>
      </c>
    </row>
    <row r="12" spans="1:19" x14ac:dyDescent="0.2">
      <c r="A12" s="51" t="s">
        <v>10</v>
      </c>
      <c r="B12" s="102">
        <v>1.6085357142857144</v>
      </c>
      <c r="C12" s="102">
        <v>12.441857142857144</v>
      </c>
      <c r="D12" s="102">
        <v>6.7507872023809536</v>
      </c>
      <c r="E12" s="102">
        <v>17.84</v>
      </c>
      <c r="F12" s="103">
        <v>44610</v>
      </c>
      <c r="G12" s="102">
        <v>-2.0579999999999998</v>
      </c>
      <c r="H12" s="103">
        <v>44618</v>
      </c>
      <c r="I12" s="102">
        <v>72.779925595238097</v>
      </c>
      <c r="J12" s="102">
        <v>301</v>
      </c>
      <c r="K12" s="102">
        <v>2.2617232142857144</v>
      </c>
      <c r="L12" s="102">
        <v>19.399999999999999</v>
      </c>
      <c r="M12" s="103">
        <v>44606</v>
      </c>
      <c r="N12" s="102">
        <v>5.6000000000000005</v>
      </c>
      <c r="O12" s="104">
        <v>7</v>
      </c>
      <c r="P12" s="102">
        <v>2.2000000000000002</v>
      </c>
      <c r="Q12" s="103">
        <v>44606</v>
      </c>
      <c r="R12" s="102">
        <v>6.6725305059523814</v>
      </c>
      <c r="S12" s="102">
        <v>44.578684116214887</v>
      </c>
    </row>
    <row r="13" spans="1:19" x14ac:dyDescent="0.2">
      <c r="A13" s="51" t="s">
        <v>11</v>
      </c>
      <c r="B13" s="102">
        <v>4.1312258064516127</v>
      </c>
      <c r="C13" s="102">
        <v>11.524451612903228</v>
      </c>
      <c r="D13" s="102">
        <v>7.5470168010752694</v>
      </c>
      <c r="E13" s="102">
        <v>18.25</v>
      </c>
      <c r="F13" s="103">
        <v>44621</v>
      </c>
      <c r="G13" s="102">
        <v>0.32100000000000001</v>
      </c>
      <c r="H13" s="103">
        <v>44627</v>
      </c>
      <c r="I13" s="102">
        <v>81.802963709677442</v>
      </c>
      <c r="J13" s="102">
        <v>302.29400000000004</v>
      </c>
      <c r="K13" s="102">
        <v>3.0251874999999999</v>
      </c>
      <c r="L13" s="102">
        <v>14.99</v>
      </c>
      <c r="M13" s="103">
        <v>44642</v>
      </c>
      <c r="N13" s="102">
        <v>69.800000000000011</v>
      </c>
      <c r="O13" s="104">
        <v>18</v>
      </c>
      <c r="P13" s="102">
        <v>22.000000000000004</v>
      </c>
      <c r="Q13" s="103">
        <v>44623</v>
      </c>
      <c r="R13" s="102">
        <v>8.5167405913978502</v>
      </c>
      <c r="S13" s="102">
        <v>51.692901722424843</v>
      </c>
    </row>
    <row r="14" spans="1:19" x14ac:dyDescent="0.2">
      <c r="A14" s="51" t="s">
        <v>12</v>
      </c>
      <c r="B14" s="102">
        <v>4.1680666666666673</v>
      </c>
      <c r="C14" s="102">
        <v>14.7951</v>
      </c>
      <c r="D14" s="102">
        <v>9.0693576388888868</v>
      </c>
      <c r="E14" s="102">
        <v>23.06</v>
      </c>
      <c r="F14" s="103">
        <v>44662</v>
      </c>
      <c r="G14" s="102">
        <v>-2.7970000000000002</v>
      </c>
      <c r="H14" s="103">
        <v>44656</v>
      </c>
      <c r="I14" s="102">
        <v>77.34511805555556</v>
      </c>
      <c r="J14" s="102">
        <v>520.13599999999997</v>
      </c>
      <c r="K14" s="102">
        <v>2.4823263888888891</v>
      </c>
      <c r="L14" s="102">
        <v>19.399999999999999</v>
      </c>
      <c r="M14" s="103">
        <v>44674</v>
      </c>
      <c r="N14" s="102">
        <v>68.400000000000006</v>
      </c>
      <c r="O14" s="104">
        <v>14</v>
      </c>
      <c r="P14" s="102">
        <v>16.599999999999994</v>
      </c>
      <c r="Q14" s="103">
        <v>44670</v>
      </c>
      <c r="R14" s="102">
        <v>11.185792361111114</v>
      </c>
      <c r="S14" s="102">
        <v>82.698107217386095</v>
      </c>
    </row>
    <row r="15" spans="1:19" x14ac:dyDescent="0.2">
      <c r="A15" s="51" t="s">
        <v>0</v>
      </c>
      <c r="B15" s="102">
        <v>8.9980967741935505</v>
      </c>
      <c r="C15" s="102">
        <v>22.376129032258067</v>
      </c>
      <c r="D15" s="102">
        <v>15.378149193548385</v>
      </c>
      <c r="E15" s="102">
        <v>30.67</v>
      </c>
      <c r="F15" s="103">
        <v>44700</v>
      </c>
      <c r="G15" s="102">
        <v>4.68</v>
      </c>
      <c r="H15" s="103">
        <v>44687</v>
      </c>
      <c r="I15" s="102">
        <v>71.435517473118281</v>
      </c>
      <c r="J15" s="102">
        <v>691.89799999999991</v>
      </c>
      <c r="K15" s="102">
        <v>1.9680821510278788</v>
      </c>
      <c r="L15" s="102">
        <v>14.11</v>
      </c>
      <c r="M15" s="103">
        <v>44703</v>
      </c>
      <c r="N15" s="102">
        <v>18.399999999999999</v>
      </c>
      <c r="O15" s="104">
        <v>7</v>
      </c>
      <c r="P15" s="102">
        <v>10.199999999999999</v>
      </c>
      <c r="Q15" s="103">
        <v>44683</v>
      </c>
      <c r="R15" s="102">
        <v>16.996975806451612</v>
      </c>
      <c r="S15" s="102">
        <v>130.93122368346724</v>
      </c>
    </row>
    <row r="16" spans="1:19" x14ac:dyDescent="0.2">
      <c r="A16" s="51" t="s">
        <v>1</v>
      </c>
      <c r="B16" s="102">
        <v>12.499466666666665</v>
      </c>
      <c r="C16" s="102">
        <v>27.741666666666667</v>
      </c>
      <c r="D16" s="102">
        <v>19.487336805555561</v>
      </c>
      <c r="E16" s="102">
        <v>40.4</v>
      </c>
      <c r="F16" s="103">
        <v>44730</v>
      </c>
      <c r="G16" s="102">
        <v>6.2220000000000004</v>
      </c>
      <c r="H16" s="103">
        <v>44740</v>
      </c>
      <c r="I16" s="102">
        <v>63.506152777777778</v>
      </c>
      <c r="J16" s="102">
        <v>695.94399999999996</v>
      </c>
      <c r="K16" s="102">
        <v>2.1673694444444442</v>
      </c>
      <c r="L16" s="102">
        <v>17.149999999999999</v>
      </c>
      <c r="M16" s="103">
        <v>44730</v>
      </c>
      <c r="N16" s="102">
        <v>18.399999999999995</v>
      </c>
      <c r="O16" s="104">
        <v>10</v>
      </c>
      <c r="P16" s="102">
        <v>6.8</v>
      </c>
      <c r="Q16" s="103">
        <v>44729</v>
      </c>
      <c r="R16" s="102">
        <v>22.45140277777778</v>
      </c>
      <c r="S16" s="102">
        <v>161.74336078111872</v>
      </c>
    </row>
    <row r="17" spans="1:19" x14ac:dyDescent="0.2">
      <c r="A17" s="51" t="s">
        <v>2</v>
      </c>
      <c r="B17" s="102">
        <v>14.495096774193547</v>
      </c>
      <c r="C17" s="102">
        <v>30.085806451612907</v>
      </c>
      <c r="D17" s="102">
        <v>21.742271505376344</v>
      </c>
      <c r="E17" s="102">
        <v>39.729999999999997</v>
      </c>
      <c r="F17" s="103">
        <v>44760</v>
      </c>
      <c r="G17" s="102">
        <v>6.3579999999999997</v>
      </c>
      <c r="H17" s="103">
        <v>44743</v>
      </c>
      <c r="I17" s="102">
        <v>56.761135752688176</v>
      </c>
      <c r="J17" s="102">
        <v>795.63699999999994</v>
      </c>
      <c r="K17" s="102">
        <v>2.3045678763440858</v>
      </c>
      <c r="L17" s="102">
        <v>12.15</v>
      </c>
      <c r="M17" s="103">
        <v>44761</v>
      </c>
      <c r="N17" s="102">
        <v>1.2</v>
      </c>
      <c r="O17" s="104">
        <v>1</v>
      </c>
      <c r="P17" s="102">
        <v>1.2</v>
      </c>
      <c r="Q17" s="103">
        <v>44748</v>
      </c>
      <c r="R17" s="102">
        <v>26.672674731182791</v>
      </c>
      <c r="S17" s="102">
        <v>189.25262302950924</v>
      </c>
    </row>
    <row r="18" spans="1:19" x14ac:dyDescent="0.2">
      <c r="A18" s="51" t="s">
        <v>3</v>
      </c>
      <c r="B18" s="102">
        <v>15.384516129032257</v>
      </c>
      <c r="C18" s="102">
        <v>29.93967741935484</v>
      </c>
      <c r="D18" s="102">
        <v>21.698897849462369</v>
      </c>
      <c r="E18" s="102">
        <v>36.74</v>
      </c>
      <c r="F18" s="103">
        <v>44785</v>
      </c>
      <c r="G18" s="102">
        <v>11.73</v>
      </c>
      <c r="H18" s="103">
        <v>44790</v>
      </c>
      <c r="I18" s="102">
        <v>62.557338709677417</v>
      </c>
      <c r="J18" s="102">
        <v>660.50200000000007</v>
      </c>
      <c r="K18" s="102">
        <v>2.3013286290322577</v>
      </c>
      <c r="L18" s="102">
        <v>17.64</v>
      </c>
      <c r="M18" s="103">
        <v>44801</v>
      </c>
      <c r="N18" s="102">
        <v>35.799999999999997</v>
      </c>
      <c r="O18" s="104">
        <v>9</v>
      </c>
      <c r="P18" s="102">
        <v>12.399999999999997</v>
      </c>
      <c r="Q18" s="103">
        <v>44797</v>
      </c>
      <c r="R18" s="102">
        <v>25.519475806451613</v>
      </c>
      <c r="S18" s="102">
        <v>163.6638708576877</v>
      </c>
    </row>
    <row r="19" spans="1:19" x14ac:dyDescent="0.2">
      <c r="A19" s="51" t="s">
        <v>4</v>
      </c>
      <c r="B19" s="102">
        <v>11.982233333333333</v>
      </c>
      <c r="C19" s="102">
        <v>24.449333333333335</v>
      </c>
      <c r="D19" s="102">
        <v>17.624627083333333</v>
      </c>
      <c r="E19" s="102">
        <v>31.51</v>
      </c>
      <c r="F19" s="103">
        <v>44815</v>
      </c>
      <c r="G19" s="102">
        <v>6.9029999999999996</v>
      </c>
      <c r="H19" s="103">
        <v>44826</v>
      </c>
      <c r="I19" s="102">
        <v>59.711652777777786</v>
      </c>
      <c r="J19" s="102">
        <v>502.96799999999996</v>
      </c>
      <c r="K19" s="102">
        <v>2.390724305555556</v>
      </c>
      <c r="L19" s="102">
        <v>15.68</v>
      </c>
      <c r="M19" s="103">
        <v>44817</v>
      </c>
      <c r="N19" s="102">
        <v>15</v>
      </c>
      <c r="O19" s="104">
        <v>6</v>
      </c>
      <c r="P19" s="102">
        <v>8.1999999999999993</v>
      </c>
      <c r="Q19" s="103">
        <v>44828</v>
      </c>
      <c r="R19" s="102">
        <v>21.661909722222223</v>
      </c>
      <c r="S19" s="102">
        <v>119.01533921618702</v>
      </c>
    </row>
    <row r="20" spans="1:19" x14ac:dyDescent="0.2">
      <c r="A20" s="51" t="s">
        <v>5</v>
      </c>
      <c r="B20" s="102">
        <v>10.381741935483875</v>
      </c>
      <c r="C20" s="102">
        <v>23.275161290322579</v>
      </c>
      <c r="D20" s="102">
        <v>16.564791666666668</v>
      </c>
      <c r="E20" s="102">
        <v>28.79</v>
      </c>
      <c r="F20" s="103">
        <v>44861</v>
      </c>
      <c r="G20" s="102">
        <v>6.29</v>
      </c>
      <c r="H20" s="103">
        <v>44835</v>
      </c>
      <c r="I20" s="102">
        <v>64.257923387096781</v>
      </c>
      <c r="J20" s="102">
        <v>371.65299999999996</v>
      </c>
      <c r="K20" s="102">
        <v>2.2302735215053766</v>
      </c>
      <c r="L20" s="102">
        <v>17.54</v>
      </c>
      <c r="M20" s="103">
        <v>44857</v>
      </c>
      <c r="N20" s="102">
        <v>26.399999999999995</v>
      </c>
      <c r="O20" s="104">
        <v>11</v>
      </c>
      <c r="P20" s="102">
        <v>12.2</v>
      </c>
      <c r="Q20" s="103">
        <v>44845</v>
      </c>
      <c r="R20" s="102">
        <v>16.898534946236559</v>
      </c>
      <c r="S20" s="102">
        <v>88.14581986758769</v>
      </c>
    </row>
    <row r="21" spans="1:19" x14ac:dyDescent="0.2">
      <c r="A21" s="51" t="s">
        <v>6</v>
      </c>
      <c r="B21" s="102">
        <v>5.5094999999999983</v>
      </c>
      <c r="C21" s="102">
        <v>15.130333333333331</v>
      </c>
      <c r="D21" s="102">
        <v>10.045567361111113</v>
      </c>
      <c r="E21" s="102">
        <v>19.27</v>
      </c>
      <c r="F21" s="103">
        <v>44873</v>
      </c>
      <c r="G21" s="102">
        <v>-0.16300000000000001</v>
      </c>
      <c r="H21" s="103">
        <v>44892</v>
      </c>
      <c r="I21" s="102">
        <v>72.994291666666669</v>
      </c>
      <c r="J21" s="102">
        <v>228.00099999999992</v>
      </c>
      <c r="K21" s="102">
        <v>2.7697013888888895</v>
      </c>
      <c r="L21" s="102">
        <v>19.399999999999999</v>
      </c>
      <c r="M21" s="103">
        <v>44888</v>
      </c>
      <c r="N21" s="102">
        <v>41.800000000000004</v>
      </c>
      <c r="O21" s="104">
        <v>13</v>
      </c>
      <c r="P21" s="102">
        <v>14.8</v>
      </c>
      <c r="Q21" s="103">
        <v>44889</v>
      </c>
      <c r="R21" s="102">
        <v>10.973033333333335</v>
      </c>
      <c r="S21" s="102">
        <v>47.002224819362056</v>
      </c>
    </row>
    <row r="22" spans="1:19" ht="13.5" thickBot="1" x14ac:dyDescent="0.25">
      <c r="A22" s="60" t="s">
        <v>7</v>
      </c>
      <c r="B22" s="61">
        <v>4.3854516129032266</v>
      </c>
      <c r="C22" s="61">
        <v>11.236612903225808</v>
      </c>
      <c r="D22" s="61">
        <v>7.6280819892473115</v>
      </c>
      <c r="E22" s="61">
        <v>18.13</v>
      </c>
      <c r="F22" s="86">
        <v>45291</v>
      </c>
      <c r="G22" s="61">
        <v>-0.98099999999999998</v>
      </c>
      <c r="H22" s="86">
        <v>45264</v>
      </c>
      <c r="I22" s="61">
        <v>84.478494623655919</v>
      </c>
      <c r="J22" s="61">
        <v>144.22</v>
      </c>
      <c r="K22" s="61">
        <v>2.1096290322580651</v>
      </c>
      <c r="L22" s="61">
        <v>15.29</v>
      </c>
      <c r="M22" s="86">
        <v>45281</v>
      </c>
      <c r="N22" s="61">
        <v>41.2</v>
      </c>
      <c r="O22" s="62">
        <v>15</v>
      </c>
      <c r="P22" s="61">
        <v>7.2000000000000011</v>
      </c>
      <c r="Q22" s="86">
        <v>45272</v>
      </c>
      <c r="R22" s="61">
        <v>7.7009072580645164</v>
      </c>
      <c r="S22" s="61">
        <v>26.109837236284843</v>
      </c>
    </row>
    <row r="23" spans="1:19" ht="13.5" thickTop="1" x14ac:dyDescent="0.2">
      <c r="A23" s="51" t="s">
        <v>51</v>
      </c>
      <c r="B23" s="102">
        <v>7.8354405209933438</v>
      </c>
      <c r="C23" s="102">
        <v>19.398954313876089</v>
      </c>
      <c r="D23" s="102">
        <v>13.154834846763528</v>
      </c>
      <c r="E23" s="102">
        <v>40.4</v>
      </c>
      <c r="F23" s="103">
        <v>44730</v>
      </c>
      <c r="G23" s="102">
        <v>-3.3439999999999999</v>
      </c>
      <c r="H23" s="103">
        <v>44584</v>
      </c>
      <c r="I23" s="102">
        <v>70.270751322751323</v>
      </c>
      <c r="J23" s="102">
        <v>5476.0010000000011</v>
      </c>
      <c r="K23" s="102">
        <v>2.358555455696683</v>
      </c>
      <c r="L23" s="102">
        <v>19.399999999999999</v>
      </c>
      <c r="M23" s="103">
        <v>44606</v>
      </c>
      <c r="N23" s="102">
        <v>355.6</v>
      </c>
      <c r="O23" s="104">
        <v>121</v>
      </c>
      <c r="P23" s="102">
        <v>22.000000000000004</v>
      </c>
      <c r="Q23" s="103">
        <v>44623</v>
      </c>
      <c r="R23" s="102">
        <v>15.00211688094705</v>
      </c>
      <c r="S23" s="102">
        <v>1137.8274184017992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-0.16300000000000001</v>
      </c>
      <c r="G28" s="47" t="s">
        <v>35</v>
      </c>
      <c r="H28" s="49">
        <v>44892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-0.42099999999999999</v>
      </c>
      <c r="G29" s="47" t="s">
        <v>35</v>
      </c>
      <c r="H29" s="49">
        <v>44657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234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 s="101">
        <v>-1</v>
      </c>
      <c r="C34" s="101" t="s">
        <v>72</v>
      </c>
      <c r="D34" s="105">
        <v>0</v>
      </c>
      <c r="E34" s="101" t="s">
        <v>35</v>
      </c>
      <c r="F34" s="43">
        <v>12</v>
      </c>
      <c r="G34" s="47" t="s">
        <v>50</v>
      </c>
      <c r="H34" s="47"/>
      <c r="I34" s="47"/>
      <c r="J34" s="47"/>
    </row>
    <row r="35" spans="1:10" x14ac:dyDescent="0.2">
      <c r="A35" s="47"/>
      <c r="B35" s="101">
        <v>-2.5</v>
      </c>
      <c r="C35" s="101" t="s">
        <v>47</v>
      </c>
      <c r="D35" s="105">
        <v>-1</v>
      </c>
      <c r="E35" s="101" t="s">
        <v>35</v>
      </c>
      <c r="F35" s="43">
        <v>9</v>
      </c>
      <c r="G35" s="47" t="s">
        <v>50</v>
      </c>
      <c r="H35" s="47"/>
      <c r="I35" s="47"/>
      <c r="J35" s="47"/>
    </row>
    <row r="36" spans="1:10" x14ac:dyDescent="0.2">
      <c r="A36" s="47"/>
      <c r="B36" s="43">
        <v>-5</v>
      </c>
      <c r="C36" s="43" t="s">
        <v>47</v>
      </c>
      <c r="D36" s="66">
        <v>-2.5</v>
      </c>
      <c r="E36" s="47" t="s">
        <v>35</v>
      </c>
      <c r="F36" s="43">
        <v>8</v>
      </c>
      <c r="G36" s="47" t="s">
        <v>50</v>
      </c>
      <c r="H36" s="47"/>
      <c r="I36" s="47"/>
      <c r="J36" s="47"/>
    </row>
    <row r="37" spans="1:10" x14ac:dyDescent="0.2">
      <c r="A37" s="47"/>
      <c r="C37" s="43" t="s">
        <v>73</v>
      </c>
      <c r="D37" s="105">
        <v>-5</v>
      </c>
      <c r="E37" s="101" t="s">
        <v>35</v>
      </c>
      <c r="F37" s="43">
        <v>0</v>
      </c>
      <c r="G37" s="47" t="s">
        <v>50</v>
      </c>
      <c r="H37" s="47"/>
      <c r="I37" s="47"/>
      <c r="J37" s="4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B11" sqref="B11:T23"/>
    </sheetView>
  </sheetViews>
  <sheetFormatPr baseColWidth="10" defaultRowHeight="12.75" x14ac:dyDescent="0.2"/>
  <cols>
    <col min="1" max="1" width="11.42578125" style="47"/>
    <col min="2" max="2" width="6.140625" style="47" customWidth="1"/>
    <col min="3" max="4" width="7.5703125" style="47" bestFit="1" customWidth="1"/>
    <col min="5" max="5" width="6.42578125" style="47" bestFit="1" customWidth="1"/>
    <col min="6" max="6" width="7.5703125" style="47" customWidth="1"/>
    <col min="7" max="7" width="5.7109375" style="47" customWidth="1"/>
    <col min="8" max="8" width="7.5703125" style="47" customWidth="1"/>
    <col min="9" max="9" width="7.5703125" style="47" bestFit="1" customWidth="1"/>
    <col min="10" max="11" width="7.5703125" style="47" customWidth="1"/>
    <col min="12" max="12" width="8.140625" style="47" bestFit="1" customWidth="1"/>
    <col min="13" max="13" width="7.5703125" style="47" bestFit="1" customWidth="1"/>
    <col min="14" max="14" width="5.5703125" style="47" bestFit="1" customWidth="1"/>
    <col min="15" max="15" width="7.7109375" style="47" bestFit="1" customWidth="1"/>
    <col min="16" max="16" width="5.42578125" style="47" bestFit="1" customWidth="1"/>
    <col min="17" max="17" width="7.5703125" style="47" bestFit="1" customWidth="1"/>
    <col min="18" max="18" width="9.42578125" style="47" customWidth="1"/>
    <col min="19" max="19" width="9" style="47" customWidth="1"/>
    <col min="20" max="20" width="6.5703125" style="47" customWidth="1"/>
    <col min="21" max="16384" width="11.42578125" style="47"/>
  </cols>
  <sheetData>
    <row r="1" spans="1:20" x14ac:dyDescent="0.2">
      <c r="B1" s="51" t="s">
        <v>138</v>
      </c>
      <c r="C1" s="108">
        <v>2023</v>
      </c>
    </row>
    <row r="2" spans="1:20" x14ac:dyDescent="0.2">
      <c r="B2" s="51" t="s">
        <v>68</v>
      </c>
    </row>
    <row r="3" spans="1:20" x14ac:dyDescent="0.2">
      <c r="B3" s="51" t="s">
        <v>69</v>
      </c>
    </row>
    <row r="6" spans="1:20" x14ac:dyDescent="0.2">
      <c r="B6" s="51" t="s">
        <v>139</v>
      </c>
      <c r="F6" s="109" t="s">
        <v>140</v>
      </c>
    </row>
    <row r="7" spans="1:20" x14ac:dyDescent="0.2">
      <c r="B7" s="51"/>
      <c r="E7" s="110" t="s">
        <v>141</v>
      </c>
      <c r="F7" s="109" t="s">
        <v>142</v>
      </c>
    </row>
    <row r="9" spans="1:20" x14ac:dyDescent="0.2"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143</v>
      </c>
      <c r="S9" s="8" t="s">
        <v>144</v>
      </c>
      <c r="T9" s="8" t="s">
        <v>70</v>
      </c>
    </row>
    <row r="10" spans="1:20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35</v>
      </c>
      <c r="T10" s="57" t="s">
        <v>61</v>
      </c>
    </row>
    <row r="11" spans="1:20" x14ac:dyDescent="0.2">
      <c r="A11" s="51" t="s">
        <v>9</v>
      </c>
      <c r="B11" s="91">
        <v>1.2580645161290323</v>
      </c>
      <c r="C11" s="91">
        <v>8.9160000000000021</v>
      </c>
      <c r="D11" s="91">
        <v>4.7789032258064532</v>
      </c>
      <c r="E11" s="91">
        <v>19.14</v>
      </c>
      <c r="F11" s="92">
        <v>45658</v>
      </c>
      <c r="G11" s="91">
        <v>-1.8660000000000001</v>
      </c>
      <c r="H11" s="92">
        <v>45663</v>
      </c>
      <c r="I11" s="91">
        <v>76.346193548387092</v>
      </c>
      <c r="J11" s="91">
        <v>166.52900000000002</v>
      </c>
      <c r="K11" s="91">
        <v>2.91558064516129</v>
      </c>
      <c r="L11" s="91">
        <v>24.6</v>
      </c>
      <c r="M11" s="92">
        <v>45674</v>
      </c>
      <c r="N11" s="91">
        <v>41.000000000000007</v>
      </c>
      <c r="O11" s="59">
        <v>17</v>
      </c>
      <c r="P11" s="91">
        <v>10.8</v>
      </c>
      <c r="Q11" s="92">
        <v>45672</v>
      </c>
      <c r="R11" s="91">
        <v>5.3784516129032269</v>
      </c>
      <c r="S11" s="91">
        <v>6.1819999999999986</v>
      </c>
      <c r="T11" s="91">
        <v>34.134000000000007</v>
      </c>
    </row>
    <row r="12" spans="1:20" x14ac:dyDescent="0.2">
      <c r="A12" s="51" t="s">
        <v>10</v>
      </c>
      <c r="B12" s="91">
        <v>-0.45082142857142848</v>
      </c>
      <c r="C12" s="91">
        <v>9.2014642857142839</v>
      </c>
      <c r="D12" s="91">
        <v>3.722142857142857</v>
      </c>
      <c r="E12" s="91">
        <v>16.010000000000002</v>
      </c>
      <c r="F12" s="92">
        <v>45338</v>
      </c>
      <c r="G12" s="91">
        <v>-5.0549999999999997</v>
      </c>
      <c r="H12" s="92">
        <v>45333</v>
      </c>
      <c r="I12" s="91">
        <v>74.577964285714287</v>
      </c>
      <c r="J12" s="91">
        <v>283.64200000000005</v>
      </c>
      <c r="K12" s="91">
        <v>1.9760714285714285</v>
      </c>
      <c r="L12" s="91">
        <v>12.45</v>
      </c>
      <c r="M12" s="92">
        <v>45349</v>
      </c>
      <c r="N12" s="91">
        <v>35.000000000000007</v>
      </c>
      <c r="O12" s="59">
        <v>8</v>
      </c>
      <c r="P12" s="91">
        <v>20.6</v>
      </c>
      <c r="Q12" s="92">
        <v>45345</v>
      </c>
      <c r="R12" s="91">
        <v>4.8434285714285723</v>
      </c>
      <c r="S12" s="91">
        <v>5.3514642857142851</v>
      </c>
      <c r="T12" s="91">
        <v>35.803000000000004</v>
      </c>
    </row>
    <row r="13" spans="1:20" x14ac:dyDescent="0.2">
      <c r="A13" s="51" t="s">
        <v>11</v>
      </c>
      <c r="B13" s="91">
        <v>4.6236774193548396</v>
      </c>
      <c r="C13" s="91">
        <v>16.165258064516131</v>
      </c>
      <c r="D13" s="91">
        <v>10.43248387096774</v>
      </c>
      <c r="E13" s="91">
        <v>22.61</v>
      </c>
      <c r="F13" s="92">
        <v>45381</v>
      </c>
      <c r="G13" s="91">
        <v>-1.8660000000000001</v>
      </c>
      <c r="H13" s="92">
        <v>45356</v>
      </c>
      <c r="I13" s="91">
        <v>62.68561290322581</v>
      </c>
      <c r="J13" s="91">
        <v>467.0689999999999</v>
      </c>
      <c r="K13" s="91">
        <v>3.1919354838709673</v>
      </c>
      <c r="L13" s="91">
        <v>23.03</v>
      </c>
      <c r="M13" s="92">
        <v>45364</v>
      </c>
      <c r="N13" s="91">
        <v>6.4</v>
      </c>
      <c r="O13" s="59">
        <v>8</v>
      </c>
      <c r="P13" s="91">
        <v>4</v>
      </c>
      <c r="Q13" s="92">
        <v>45369</v>
      </c>
      <c r="R13" s="91">
        <v>9.6327419354838693</v>
      </c>
      <c r="S13" s="91">
        <v>9.330193548387097</v>
      </c>
      <c r="T13" s="91">
        <v>93.851999999999975</v>
      </c>
    </row>
    <row r="14" spans="1:20" x14ac:dyDescent="0.2">
      <c r="A14" s="51" t="s">
        <v>12</v>
      </c>
      <c r="B14" s="91">
        <v>5.4660666666666673</v>
      </c>
      <c r="C14" s="91">
        <v>19.779333333333334</v>
      </c>
      <c r="D14" s="91">
        <v>12.240133333333331</v>
      </c>
      <c r="E14" s="91">
        <v>26.14</v>
      </c>
      <c r="F14" s="92">
        <v>45409</v>
      </c>
      <c r="G14" s="91">
        <v>-0.3</v>
      </c>
      <c r="H14" s="92">
        <v>45387</v>
      </c>
      <c r="I14" s="91">
        <v>60.612499999999997</v>
      </c>
      <c r="J14" s="91">
        <v>627.54600000000016</v>
      </c>
      <c r="K14" s="91">
        <v>2.4521999999999999</v>
      </c>
      <c r="L14" s="91">
        <v>16.27</v>
      </c>
      <c r="M14" s="92">
        <v>45396</v>
      </c>
      <c r="N14" s="91">
        <v>30.6</v>
      </c>
      <c r="O14" s="59">
        <v>9</v>
      </c>
      <c r="P14" s="91">
        <v>12.2</v>
      </c>
      <c r="Q14" s="92">
        <v>45394</v>
      </c>
      <c r="R14" s="91">
        <v>14.301833333333331</v>
      </c>
      <c r="S14" s="91">
        <v>13.755400000000002</v>
      </c>
      <c r="T14" s="91">
        <v>115.15899999999999</v>
      </c>
    </row>
    <row r="15" spans="1:20" x14ac:dyDescent="0.2">
      <c r="A15" s="51" t="s">
        <v>0</v>
      </c>
      <c r="B15" s="91">
        <v>8.1784516129032259</v>
      </c>
      <c r="C15" s="91">
        <v>20.027419354838706</v>
      </c>
      <c r="D15" s="91">
        <v>13.648161290322584</v>
      </c>
      <c r="E15" s="91">
        <v>27.17</v>
      </c>
      <c r="F15" s="92">
        <v>45415</v>
      </c>
      <c r="G15" s="91">
        <v>2.6840000000000002</v>
      </c>
      <c r="H15" s="92">
        <v>45428</v>
      </c>
      <c r="I15" s="91">
        <v>64.981032258064531</v>
      </c>
      <c r="J15" s="91">
        <v>592.81600000000003</v>
      </c>
      <c r="K15" s="91">
        <v>2.1919354838709677</v>
      </c>
      <c r="L15" s="91">
        <v>14.6</v>
      </c>
      <c r="M15" s="92">
        <v>45441</v>
      </c>
      <c r="N15" s="91">
        <v>43.599999999999994</v>
      </c>
      <c r="O15" s="59">
        <v>13</v>
      </c>
      <c r="P15" s="91">
        <v>16.399999999999999</v>
      </c>
      <c r="Q15" s="92">
        <v>45441</v>
      </c>
      <c r="R15" s="91">
        <v>17.113225806451613</v>
      </c>
      <c r="S15" s="91">
        <v>16.644612903225809</v>
      </c>
      <c r="T15" s="91">
        <v>117.393</v>
      </c>
    </row>
    <row r="16" spans="1:20" x14ac:dyDescent="0.2">
      <c r="A16" s="51" t="s">
        <v>1</v>
      </c>
      <c r="B16" s="91">
        <v>13.293333333333331</v>
      </c>
      <c r="C16" s="91">
        <v>25.255666666666663</v>
      </c>
      <c r="D16" s="91">
        <v>18.389099999999996</v>
      </c>
      <c r="E16" s="91">
        <v>33.82</v>
      </c>
      <c r="F16" s="92">
        <v>45467</v>
      </c>
      <c r="G16" s="91">
        <v>9.76</v>
      </c>
      <c r="H16" s="92">
        <v>45458</v>
      </c>
      <c r="I16" s="91">
        <v>72.6999</v>
      </c>
      <c r="J16" s="91">
        <v>571.25199999999995</v>
      </c>
      <c r="K16" s="91">
        <v>1.8522333333333334</v>
      </c>
      <c r="L16" s="91">
        <v>19.399999999999999</v>
      </c>
      <c r="M16" s="92">
        <v>45460</v>
      </c>
      <c r="N16" s="91">
        <v>68.40000000000002</v>
      </c>
      <c r="O16" s="59">
        <v>16</v>
      </c>
      <c r="P16" s="91">
        <v>13</v>
      </c>
      <c r="Q16" s="92">
        <v>45460</v>
      </c>
      <c r="R16" s="91">
        <v>20.820066666666669</v>
      </c>
      <c r="S16" s="91">
        <v>20.224400000000003</v>
      </c>
      <c r="T16" s="91">
        <v>124.57900000000002</v>
      </c>
    </row>
    <row r="17" spans="1:20" x14ac:dyDescent="0.2">
      <c r="A17" s="51" t="s">
        <v>2</v>
      </c>
      <c r="B17" s="91">
        <v>13.90258064516129</v>
      </c>
      <c r="C17" s="91">
        <v>29.19580645161291</v>
      </c>
      <c r="D17" s="91">
        <v>20.448838709677425</v>
      </c>
      <c r="E17" s="91">
        <v>38.1</v>
      </c>
      <c r="F17" s="92">
        <v>45491</v>
      </c>
      <c r="G17" s="91">
        <v>10.92</v>
      </c>
      <c r="H17" s="92">
        <v>45499</v>
      </c>
      <c r="I17" s="91">
        <v>63.675935483870965</v>
      </c>
      <c r="J17" s="91">
        <v>784.28699999999981</v>
      </c>
      <c r="K17" s="91">
        <v>2.1398387096774192</v>
      </c>
      <c r="L17" s="91">
        <v>13.03</v>
      </c>
      <c r="M17" s="92">
        <v>45500</v>
      </c>
      <c r="N17" s="91">
        <v>10.8</v>
      </c>
      <c r="O17" s="59">
        <v>4</v>
      </c>
      <c r="P17" s="91">
        <v>5.8</v>
      </c>
      <c r="Q17" s="92">
        <v>45480</v>
      </c>
      <c r="R17" s="91">
        <v>25.391290322580648</v>
      </c>
      <c r="S17" s="91">
        <v>24.339967741935471</v>
      </c>
      <c r="T17" s="91">
        <v>176.571</v>
      </c>
    </row>
    <row r="18" spans="1:20" x14ac:dyDescent="0.2">
      <c r="A18" s="51" t="s">
        <v>3</v>
      </c>
      <c r="B18" s="91">
        <v>14.665806451612902</v>
      </c>
      <c r="C18" s="91">
        <v>30.626129032258071</v>
      </c>
      <c r="D18" s="91">
        <v>21.678290322580647</v>
      </c>
      <c r="E18" s="91">
        <v>40.340000000000003</v>
      </c>
      <c r="F18" s="92">
        <v>45528</v>
      </c>
      <c r="G18" s="91">
        <v>9.01</v>
      </c>
      <c r="H18" s="92">
        <v>45509</v>
      </c>
      <c r="I18" s="91">
        <v>57.786999999999999</v>
      </c>
      <c r="J18" s="91">
        <v>701.28200000000004</v>
      </c>
      <c r="K18" s="91">
        <v>2.2277741935483877</v>
      </c>
      <c r="L18" s="91">
        <v>12.84</v>
      </c>
      <c r="M18" s="92">
        <v>45513</v>
      </c>
      <c r="N18" s="91">
        <v>4.0000000000000009</v>
      </c>
      <c r="O18" s="59">
        <v>7</v>
      </c>
      <c r="P18" s="91">
        <v>2.2000000000000002</v>
      </c>
      <c r="Q18" s="92">
        <v>45531</v>
      </c>
      <c r="R18" s="91">
        <v>27.633741935483869</v>
      </c>
      <c r="S18" s="91">
        <v>26.7771935483871</v>
      </c>
      <c r="T18" s="91">
        <v>172.34300000000002</v>
      </c>
    </row>
    <row r="19" spans="1:20" x14ac:dyDescent="0.2">
      <c r="A19" s="51" t="s">
        <v>4</v>
      </c>
      <c r="B19" s="91">
        <v>13.428999999999998</v>
      </c>
      <c r="C19" s="91">
        <v>25.644333333333336</v>
      </c>
      <c r="D19" s="91">
        <v>18.956433333333333</v>
      </c>
      <c r="E19" s="91">
        <v>31.71</v>
      </c>
      <c r="F19" s="92">
        <v>45536</v>
      </c>
      <c r="G19" s="91">
        <v>8.1300000000000008</v>
      </c>
      <c r="H19" s="92">
        <v>45558</v>
      </c>
      <c r="I19" s="91">
        <v>66.946166666666642</v>
      </c>
      <c r="J19" s="91">
        <v>480.053</v>
      </c>
      <c r="K19" s="91">
        <v>2.1762000000000001</v>
      </c>
      <c r="L19" s="91">
        <v>13.33</v>
      </c>
      <c r="M19" s="92">
        <v>45538</v>
      </c>
      <c r="N19" s="91">
        <v>37.800000000000004</v>
      </c>
      <c r="O19" s="59">
        <v>10</v>
      </c>
      <c r="P19" s="91">
        <v>10.4</v>
      </c>
      <c r="Q19" s="92">
        <v>45537</v>
      </c>
      <c r="R19" s="91">
        <v>21.195866666666667</v>
      </c>
      <c r="S19" s="91">
        <v>21.421466666666667</v>
      </c>
      <c r="T19" s="91">
        <v>107.35100000000001</v>
      </c>
    </row>
    <row r="20" spans="1:20" x14ac:dyDescent="0.2">
      <c r="A20" s="51" t="s">
        <v>5</v>
      </c>
      <c r="B20" s="91">
        <v>11.635967741935481</v>
      </c>
      <c r="C20" s="91">
        <v>22.753225806451614</v>
      </c>
      <c r="D20" s="91">
        <v>16.800903225806447</v>
      </c>
      <c r="E20" s="91">
        <v>31.71</v>
      </c>
      <c r="F20" s="92">
        <v>45566</v>
      </c>
      <c r="G20" s="91">
        <v>4.1829999999999998</v>
      </c>
      <c r="H20" s="92">
        <v>45587</v>
      </c>
      <c r="I20" s="91">
        <v>57.855161290322577</v>
      </c>
      <c r="J20" s="91">
        <v>374.83100000000002</v>
      </c>
      <c r="K20" s="91">
        <v>2.9239677419354835</v>
      </c>
      <c r="L20" s="91">
        <v>20.190000000000001</v>
      </c>
      <c r="M20" s="92">
        <v>45585</v>
      </c>
      <c r="N20" s="91">
        <v>38</v>
      </c>
      <c r="O20" s="59">
        <v>10</v>
      </c>
      <c r="P20" s="91">
        <v>11.8</v>
      </c>
      <c r="Q20" s="92">
        <v>45594</v>
      </c>
      <c r="R20" s="91">
        <v>18.010419354838714</v>
      </c>
      <c r="S20" s="91">
        <v>18.517870967741931</v>
      </c>
      <c r="T20" s="91">
        <v>96.179000000000002</v>
      </c>
    </row>
    <row r="21" spans="1:20" x14ac:dyDescent="0.2">
      <c r="A21" s="51" t="s">
        <v>6</v>
      </c>
      <c r="B21" s="91">
        <v>7.0208333333333339</v>
      </c>
      <c r="C21" s="91">
        <v>15.467333333333334</v>
      </c>
      <c r="D21" s="91">
        <v>11.078766666666667</v>
      </c>
      <c r="E21" s="91">
        <v>21.19</v>
      </c>
      <c r="F21" s="92">
        <v>45609</v>
      </c>
      <c r="G21" s="91">
        <v>-0.504</v>
      </c>
      <c r="H21" s="92">
        <v>45622</v>
      </c>
      <c r="I21" s="91">
        <v>72.251833333333323</v>
      </c>
      <c r="J21" s="91">
        <v>227.69700000000003</v>
      </c>
      <c r="K21" s="91">
        <v>3.329366666666667</v>
      </c>
      <c r="L21" s="91">
        <v>27.24</v>
      </c>
      <c r="M21" s="92">
        <v>45597</v>
      </c>
      <c r="N21" s="91">
        <v>54.599999999999994</v>
      </c>
      <c r="O21" s="59">
        <v>13</v>
      </c>
      <c r="P21" s="91">
        <v>17.8</v>
      </c>
      <c r="Q21" s="92">
        <v>45626</v>
      </c>
      <c r="R21" s="91">
        <v>10.886466666666669</v>
      </c>
      <c r="S21" s="91">
        <v>11.63676666666667</v>
      </c>
      <c r="T21" s="91">
        <v>51.19400000000001</v>
      </c>
    </row>
    <row r="22" spans="1:20" ht="13.5" thickBot="1" x14ac:dyDescent="0.25">
      <c r="A22" s="60" t="s">
        <v>7</v>
      </c>
      <c r="B22" s="61">
        <v>2.8428064516129039</v>
      </c>
      <c r="C22" s="61">
        <v>11.199451612903223</v>
      </c>
      <c r="D22" s="61">
        <v>6.8777419354838711</v>
      </c>
      <c r="E22" s="61">
        <v>17.989999999999998</v>
      </c>
      <c r="F22" s="86">
        <v>45635</v>
      </c>
      <c r="G22" s="61">
        <v>-3.0110000000000001</v>
      </c>
      <c r="H22" s="86">
        <v>45652</v>
      </c>
      <c r="I22" s="61">
        <v>75.735967741935468</v>
      </c>
      <c r="J22" s="61">
        <v>188.28700000000001</v>
      </c>
      <c r="K22" s="61">
        <v>2.3187741935483874</v>
      </c>
      <c r="L22" s="61">
        <v>16.95</v>
      </c>
      <c r="M22" s="86">
        <v>45627</v>
      </c>
      <c r="N22" s="61">
        <v>22.199999999999996</v>
      </c>
      <c r="O22" s="62">
        <v>11</v>
      </c>
      <c r="P22" s="61">
        <v>7.2</v>
      </c>
      <c r="Q22" s="86">
        <v>45633</v>
      </c>
      <c r="R22" s="61">
        <v>7.2750322580645168</v>
      </c>
      <c r="S22" s="61">
        <v>8.0201935483870965</v>
      </c>
      <c r="T22" s="61">
        <v>30.257000000000001</v>
      </c>
    </row>
    <row r="23" spans="1:20" ht="13.5" thickTop="1" x14ac:dyDescent="0.2">
      <c r="A23" s="51" t="s">
        <v>51</v>
      </c>
      <c r="B23" s="91">
        <v>7.9888138952892973</v>
      </c>
      <c r="C23" s="91">
        <v>19.519285106246802</v>
      </c>
      <c r="D23" s="91">
        <v>13.254324897593447</v>
      </c>
      <c r="E23" s="91">
        <v>40.340000000000003</v>
      </c>
      <c r="F23" s="92">
        <v>45162</v>
      </c>
      <c r="G23" s="91">
        <v>-5.0549999999999997</v>
      </c>
      <c r="H23" s="92">
        <v>44968</v>
      </c>
      <c r="I23" s="91">
        <v>67.179605625960065</v>
      </c>
      <c r="J23" s="91">
        <v>5465.2910000000002</v>
      </c>
      <c r="K23" s="91">
        <v>2.4746564900153611</v>
      </c>
      <c r="L23" s="91">
        <v>27.24</v>
      </c>
      <c r="M23" s="92">
        <v>45231</v>
      </c>
      <c r="N23" s="91">
        <v>392.40000000000003</v>
      </c>
      <c r="O23" s="59">
        <v>126</v>
      </c>
      <c r="P23" s="91">
        <v>20.6</v>
      </c>
      <c r="Q23" s="92">
        <v>44980</v>
      </c>
      <c r="R23" s="91">
        <v>15.206880427547366</v>
      </c>
      <c r="S23" s="91">
        <v>15.183460823092675</v>
      </c>
      <c r="T23" s="91">
        <v>1154.8150000000001</v>
      </c>
    </row>
    <row r="26" spans="1:20" x14ac:dyDescent="0.2">
      <c r="A26" s="63" t="s">
        <v>57</v>
      </c>
      <c r="B26" s="63"/>
      <c r="C26" s="63"/>
    </row>
    <row r="28" spans="1:20" x14ac:dyDescent="0.2">
      <c r="B28" s="47" t="s">
        <v>34</v>
      </c>
      <c r="F28" s="47">
        <v>-0.23200000000000001</v>
      </c>
      <c r="G28" s="47" t="s">
        <v>35</v>
      </c>
      <c r="H28" s="49">
        <v>45237</v>
      </c>
      <c r="I28" s="64"/>
    </row>
    <row r="29" spans="1:20" x14ac:dyDescent="0.2">
      <c r="B29" s="47" t="s">
        <v>36</v>
      </c>
      <c r="F29" s="47">
        <v>-0.3</v>
      </c>
      <c r="G29" s="47" t="s">
        <v>35</v>
      </c>
      <c r="H29" s="49">
        <v>45021</v>
      </c>
      <c r="I29" s="64"/>
    </row>
    <row r="30" spans="1:20" x14ac:dyDescent="0.2">
      <c r="B30" s="47" t="s">
        <v>37</v>
      </c>
      <c r="F30" s="44">
        <v>215</v>
      </c>
      <c r="G30" s="47" t="s">
        <v>50</v>
      </c>
    </row>
    <row r="32" spans="1:20" x14ac:dyDescent="0.2">
      <c r="A32" s="63" t="s">
        <v>71</v>
      </c>
      <c r="B32" s="63"/>
      <c r="C32" s="63"/>
      <c r="D32" s="63"/>
      <c r="E32" s="63"/>
      <c r="F32" s="63"/>
      <c r="G32" s="63"/>
      <c r="H32" s="63"/>
    </row>
    <row r="34" spans="2:7" x14ac:dyDescent="0.2">
      <c r="B34" s="47">
        <v>-1</v>
      </c>
      <c r="C34" s="47" t="s">
        <v>72</v>
      </c>
      <c r="D34" s="66">
        <v>0</v>
      </c>
      <c r="E34" s="47" t="s">
        <v>35</v>
      </c>
      <c r="F34" s="43">
        <v>18</v>
      </c>
      <c r="G34" s="47" t="s">
        <v>50</v>
      </c>
    </row>
    <row r="35" spans="2:7" x14ac:dyDescent="0.2">
      <c r="B35" s="47">
        <v>-2.5</v>
      </c>
      <c r="C35" s="47" t="s">
        <v>47</v>
      </c>
      <c r="D35" s="66">
        <v>-1</v>
      </c>
      <c r="E35" s="47" t="s">
        <v>35</v>
      </c>
      <c r="F35" s="43">
        <v>17</v>
      </c>
      <c r="G35" s="47" t="s">
        <v>50</v>
      </c>
    </row>
    <row r="36" spans="2:7" x14ac:dyDescent="0.2">
      <c r="B36" s="43">
        <v>-5</v>
      </c>
      <c r="C36" s="43" t="s">
        <v>47</v>
      </c>
      <c r="D36" s="66">
        <v>-2.5</v>
      </c>
      <c r="E36" s="47" t="s">
        <v>35</v>
      </c>
      <c r="F36" s="43">
        <v>7</v>
      </c>
      <c r="G36" s="47" t="s">
        <v>50</v>
      </c>
    </row>
    <row r="37" spans="2:7" x14ac:dyDescent="0.2">
      <c r="C37" s="43" t="s">
        <v>73</v>
      </c>
      <c r="D37" s="66">
        <v>-5</v>
      </c>
      <c r="E37" s="47" t="s">
        <v>35</v>
      </c>
      <c r="F37" s="43">
        <v>1</v>
      </c>
      <c r="G37" s="47" t="s">
        <v>50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Normal="100" workbookViewId="0">
      <selection activeCell="C17" sqref="C17"/>
    </sheetView>
  </sheetViews>
  <sheetFormatPr baseColWidth="10" defaultRowHeight="12.75" x14ac:dyDescent="0.2"/>
  <cols>
    <col min="2" max="2" width="6.85546875" customWidth="1"/>
    <col min="3" max="3" width="5.28515625" bestFit="1" customWidth="1"/>
    <col min="4" max="4" width="4.85546875" bestFit="1" customWidth="1"/>
    <col min="5" max="5" width="5.28515625" bestFit="1" customWidth="1"/>
    <col min="6" max="6" width="4.85546875" bestFit="1" customWidth="1"/>
    <col min="7" max="8" width="5.28515625" bestFit="1" customWidth="1"/>
    <col min="9" max="9" width="5.5703125" bestFit="1" customWidth="1"/>
    <col min="10" max="10" width="5.85546875" customWidth="1"/>
    <col min="11" max="11" width="6.140625" customWidth="1"/>
    <col min="12" max="12" width="7.42578125" bestFit="1" customWidth="1"/>
    <col min="13" max="13" width="6" bestFit="1" customWidth="1"/>
    <col min="14" max="14" width="6.140625" bestFit="1" customWidth="1"/>
    <col min="15" max="15" width="5.28515625" bestFit="1" customWidth="1"/>
    <col min="16" max="16" width="6" customWidth="1"/>
    <col min="17" max="17" width="5.28515625" bestFit="1" customWidth="1"/>
    <col min="18" max="19" width="5.28515625" customWidth="1"/>
    <col min="20" max="20" width="5.5703125" customWidth="1"/>
    <col min="21" max="21" width="5.28515625" customWidth="1"/>
    <col min="22" max="22" width="6" bestFit="1" customWidth="1"/>
    <col min="23" max="23" width="5.28515625" bestFit="1" customWidth="1"/>
    <col min="24" max="24" width="12.28515625" bestFit="1" customWidth="1"/>
  </cols>
  <sheetData>
    <row r="1" spans="1:26" x14ac:dyDescent="0.2">
      <c r="A1" s="47"/>
      <c r="B1" s="51" t="s">
        <v>101</v>
      </c>
      <c r="C1" s="51">
        <v>2002</v>
      </c>
      <c r="D1" s="47" t="s">
        <v>100</v>
      </c>
      <c r="E1" s="90">
        <v>2023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6" x14ac:dyDescent="0.2">
      <c r="A2" s="47"/>
      <c r="B2" s="51" t="s">
        <v>68</v>
      </c>
      <c r="C2" s="51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6" x14ac:dyDescent="0.2">
      <c r="B3" s="1" t="s">
        <v>69</v>
      </c>
      <c r="C3" s="1"/>
    </row>
    <row r="4" spans="1:26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2"/>
      <c r="O4" s="88"/>
      <c r="P4" s="47"/>
      <c r="Q4" s="47"/>
      <c r="R4" s="47"/>
      <c r="S4" s="47"/>
      <c r="T4" s="47"/>
      <c r="U4" s="47"/>
      <c r="V4" s="47"/>
      <c r="W4" s="47"/>
    </row>
    <row r="5" spans="1:26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2"/>
      <c r="O5" s="47"/>
      <c r="P5" s="47"/>
      <c r="Q5" s="47"/>
      <c r="R5" s="47"/>
      <c r="S5" s="47"/>
      <c r="T5" s="47"/>
      <c r="U5" s="47"/>
      <c r="V5" s="47"/>
      <c r="W5" s="47"/>
    </row>
    <row r="6" spans="1:26" x14ac:dyDescent="0.2">
      <c r="A6" s="47"/>
      <c r="B6" s="51" t="s">
        <v>32</v>
      </c>
      <c r="C6" s="51"/>
      <c r="D6" s="47"/>
      <c r="E6" s="47"/>
      <c r="F6" s="47"/>
      <c r="G6" s="47"/>
      <c r="H6" s="47"/>
      <c r="I6" s="47"/>
      <c r="J6" s="47"/>
      <c r="K6" s="47"/>
      <c r="L6" s="47"/>
      <c r="M6" s="47"/>
      <c r="N6" s="42"/>
      <c r="O6" s="47"/>
      <c r="P6" s="47"/>
      <c r="Q6" s="47"/>
      <c r="R6" s="47"/>
      <c r="S6" s="47"/>
      <c r="T6" s="47"/>
      <c r="U6" s="47"/>
      <c r="V6" s="47"/>
      <c r="W6" s="47"/>
      <c r="Y6" s="1" t="s">
        <v>106</v>
      </c>
    </row>
    <row r="7" spans="1:26" x14ac:dyDescent="0.2">
      <c r="A7" s="51"/>
      <c r="B7" s="51" t="s">
        <v>85</v>
      </c>
      <c r="C7" s="51"/>
      <c r="D7" s="47"/>
      <c r="E7" s="47"/>
      <c r="F7" s="47"/>
      <c r="G7" s="47"/>
      <c r="H7" s="47"/>
      <c r="I7" s="47"/>
      <c r="J7" s="47"/>
      <c r="K7" s="47"/>
      <c r="L7" s="51"/>
      <c r="M7" s="51"/>
      <c r="N7" s="51"/>
      <c r="O7" s="47"/>
      <c r="P7" s="47"/>
      <c r="Q7" s="47"/>
      <c r="R7" s="47"/>
      <c r="S7" s="47"/>
      <c r="T7" s="47"/>
      <c r="U7" s="47"/>
      <c r="V7" s="47"/>
      <c r="W7" s="47"/>
    </row>
    <row r="8" spans="1:26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56"/>
    </row>
    <row r="9" spans="1:26" x14ac:dyDescent="0.2">
      <c r="A9" s="47"/>
      <c r="B9" s="8" t="s">
        <v>13</v>
      </c>
      <c r="C9" s="8"/>
      <c r="D9" s="8" t="s">
        <v>14</v>
      </c>
      <c r="E9" s="8"/>
      <c r="F9" s="8" t="s">
        <v>15</v>
      </c>
      <c r="G9" s="74"/>
      <c r="H9" s="75" t="s">
        <v>16</v>
      </c>
      <c r="I9" s="75" t="s">
        <v>18</v>
      </c>
      <c r="J9" s="8" t="s">
        <v>19</v>
      </c>
      <c r="K9" s="8"/>
      <c r="L9" s="8" t="s">
        <v>20</v>
      </c>
      <c r="M9" s="8"/>
      <c r="N9" s="8" t="s">
        <v>21</v>
      </c>
      <c r="O9" s="8"/>
      <c r="P9" s="8" t="s">
        <v>23</v>
      </c>
      <c r="Q9" s="8"/>
      <c r="R9" s="8" t="s">
        <v>91</v>
      </c>
      <c r="S9" s="8"/>
      <c r="T9" s="89" t="s">
        <v>92</v>
      </c>
      <c r="U9" s="8"/>
      <c r="V9" s="8" t="s">
        <v>70</v>
      </c>
      <c r="W9" s="47"/>
      <c r="Y9" s="75" t="s">
        <v>107</v>
      </c>
      <c r="Z9" s="75" t="s">
        <v>108</v>
      </c>
    </row>
    <row r="10" spans="1:26" x14ac:dyDescent="0.2">
      <c r="A10" s="56"/>
      <c r="B10" s="57" t="s">
        <v>35</v>
      </c>
      <c r="C10" s="76" t="s">
        <v>84</v>
      </c>
      <c r="D10" s="57" t="s">
        <v>35</v>
      </c>
      <c r="E10" s="76" t="s">
        <v>84</v>
      </c>
      <c r="F10" s="57" t="s">
        <v>35</v>
      </c>
      <c r="G10" s="76" t="s">
        <v>84</v>
      </c>
      <c r="H10" s="24" t="s">
        <v>27</v>
      </c>
      <c r="I10" s="24" t="s">
        <v>27</v>
      </c>
      <c r="J10" s="57" t="s">
        <v>60</v>
      </c>
      <c r="K10" s="76" t="s">
        <v>84</v>
      </c>
      <c r="L10" s="57" t="s">
        <v>29</v>
      </c>
      <c r="M10" s="76" t="s">
        <v>84</v>
      </c>
      <c r="N10" s="57" t="s">
        <v>30</v>
      </c>
      <c r="O10" s="76" t="s">
        <v>84</v>
      </c>
      <c r="P10" s="57" t="s">
        <v>61</v>
      </c>
      <c r="Q10" s="76" t="s">
        <v>84</v>
      </c>
      <c r="R10" s="76"/>
      <c r="S10" s="76" t="s">
        <v>84</v>
      </c>
      <c r="T10" s="57" t="s">
        <v>35</v>
      </c>
      <c r="U10" s="76" t="s">
        <v>84</v>
      </c>
      <c r="V10" s="57" t="s">
        <v>61</v>
      </c>
      <c r="W10" s="76" t="s">
        <v>84</v>
      </c>
      <c r="Y10" s="93" t="s">
        <v>31</v>
      </c>
      <c r="Z10" s="93" t="s">
        <v>31</v>
      </c>
    </row>
    <row r="11" spans="1:26" x14ac:dyDescent="0.2">
      <c r="A11" s="51" t="s">
        <v>9</v>
      </c>
      <c r="B11" s="42">
        <f>AVERAGE('2002:2023'!B11)</f>
        <v>1.4076436950146627</v>
      </c>
      <c r="C11" s="82">
        <f>STDEV('2002:2023'!B11)/SQRT(1+$E$1-$C$1)</f>
        <v>0.22199809965791964</v>
      </c>
      <c r="D11" s="42">
        <f>AVERAGE('2002:2023'!C11)</f>
        <v>8.7869413489736061</v>
      </c>
      <c r="E11" s="82">
        <f>STDEV('2002:2023'!C11)/SQRT(1+$E$1-$C$1)</f>
        <v>0.30607321731933118</v>
      </c>
      <c r="F11" s="42">
        <f>AVERAGE('2002:2023'!D11)</f>
        <v>4.8745056207233626</v>
      </c>
      <c r="G11" s="82">
        <f>STDEV('2002:2023'!D11)/SQRT(1+$E$1-$C$1)</f>
        <v>0.25107793673335882</v>
      </c>
      <c r="H11" s="42">
        <f>MAX('2002:2023'!E11)</f>
        <v>19.27</v>
      </c>
      <c r="I11" s="42">
        <f>MIN('2002:2023'!G11)</f>
        <v>-9.2200000000000006</v>
      </c>
      <c r="J11" s="42">
        <f>AVERAGE('2002:2023'!I11)</f>
        <v>79.096137707722406</v>
      </c>
      <c r="K11" s="82">
        <f>STDEV('2002:2023'!I11)/SQRT(1+$E$1-$C$1)</f>
        <v>0.74745077479036692</v>
      </c>
      <c r="L11" s="42">
        <f>AVERAGE('2002:2023'!J11)</f>
        <v>185.89177272727272</v>
      </c>
      <c r="M11" s="82">
        <f>STDEV('2002:2023'!J11)/SQRT(1+$E$1-$C$1)</f>
        <v>6.1373593535985052</v>
      </c>
      <c r="N11" s="42">
        <f>AVERAGE('2002:2023'!K11)</f>
        <v>2.69646297653959</v>
      </c>
      <c r="O11" s="82">
        <f>STDEV('2002:2023'!K11)/SQRT(1+$E$1-$C$1)</f>
        <v>0.10873630643617412</v>
      </c>
      <c r="P11" s="42">
        <f>AVERAGE('2002:2023'!N11)</f>
        <v>37.890909090909091</v>
      </c>
      <c r="Q11" s="82">
        <f>STDEV('2002:2023'!N11)/SQRT(1+$E$1-$C$1)</f>
        <v>4.3833752689593215</v>
      </c>
      <c r="R11" s="42">
        <f>AVERAGE('2002:2023'!O11)</f>
        <v>14.090909090909092</v>
      </c>
      <c r="S11" s="82">
        <f>STDEV('2002:2023'!O11)/SQRT(1+$E$1-$C$1)</f>
        <v>0.80018691244268025</v>
      </c>
      <c r="T11" s="42">
        <f>AVERAGE('2005:2023'!R11)</f>
        <v>4.915460703169213</v>
      </c>
      <c r="U11" s="82">
        <f>STDEV('2005:2023'!R11)/SQRT(1+$E$1-$C$1-6)</f>
        <v>0.17571624102366465</v>
      </c>
      <c r="V11" s="42">
        <f>AVERAGE('2002:2023'!S11)</f>
        <v>30.177567207026929</v>
      </c>
      <c r="W11" s="82">
        <f>STDEV('2002:2023'!S11)/SQRT(1+$E$1-$C$1)</f>
        <v>1.5740778734728789</v>
      </c>
      <c r="X11" s="87"/>
      <c r="Y11">
        <f>MAX('2002:2023'!N11)</f>
        <v>89.199999999999989</v>
      </c>
      <c r="Z11">
        <f>MIN('2002:2023'!N11)</f>
        <v>13</v>
      </c>
    </row>
    <row r="12" spans="1:26" x14ac:dyDescent="0.2">
      <c r="A12" s="51" t="s">
        <v>10</v>
      </c>
      <c r="B12" s="42">
        <f>AVERAGE('2002:2023'!B12)</f>
        <v>1.50053039632781</v>
      </c>
      <c r="C12" s="82">
        <f>STDEV('2002:2023'!B12)/SQRT(1+$E$1-$C$1)</f>
        <v>0.31533040348307118</v>
      </c>
      <c r="D12" s="42">
        <f>AVERAGE('2002:2023'!C12)</f>
        <v>9.797085199283476</v>
      </c>
      <c r="E12" s="82">
        <f>STDEV('2002:2023'!C12)/SQRT(1+$E$1-$C$1)</f>
        <v>0.53283121417413559</v>
      </c>
      <c r="F12" s="42">
        <f>AVERAGE('2002:2023'!D12)</f>
        <v>5.3912746317080895</v>
      </c>
      <c r="G12" s="82">
        <f>STDEV('2002:2023'!D12)/SQRT(1+$E$1-$C$1)</f>
        <v>0.40503980894279407</v>
      </c>
      <c r="H12" s="42">
        <f>MAX('2002:2023'!E12)</f>
        <v>21.23</v>
      </c>
      <c r="I12" s="42">
        <f>MIN('2002:2023'!G12)</f>
        <v>-8.68</v>
      </c>
      <c r="J12" s="42">
        <f>AVERAGE('2002:2023'!I12)</f>
        <v>76.032860091469971</v>
      </c>
      <c r="K12" s="82">
        <f>STDEV('2002:2023'!I12)/SQRT(1+$E$1-$C$1)</f>
        <v>1.0596870453084579</v>
      </c>
      <c r="L12" s="42">
        <f>AVERAGE('2002:2023'!J12)</f>
        <v>251.43872727272728</v>
      </c>
      <c r="M12" s="82">
        <f>STDEV('2002:2023'!J12)/SQRT(1+$E$1-$C$1)</f>
        <v>7.6144467098901645</v>
      </c>
      <c r="N12" s="42">
        <f>AVERAGE('2002:2023'!K12)</f>
        <v>2.8160284440774741</v>
      </c>
      <c r="O12" s="82">
        <f>STDEV('2002:2023'!K12)/SQRT(1+$E$1-$C$1)</f>
        <v>0.11632285064575365</v>
      </c>
      <c r="P12" s="42">
        <f>AVERAGE('2002:2023'!N12)</f>
        <v>35.390909090909091</v>
      </c>
      <c r="Q12" s="82">
        <f>STDEV('2002:2023'!N12)/SQRT(1+$E$1-$C$1)</f>
        <v>5.0047678959415434</v>
      </c>
      <c r="R12" s="42">
        <f>AVERAGE('2002:2023'!O12)</f>
        <v>12.681818181818182</v>
      </c>
      <c r="S12" s="82">
        <f>STDEV('2002:2023'!O12)/SQRT(1+$E$1-$C$1)</f>
        <v>1.0798957053144311</v>
      </c>
      <c r="T12" s="42">
        <f>AVERAGE('2005:2023'!R12)</f>
        <v>5.7090331918157462</v>
      </c>
      <c r="U12" s="82">
        <f>STDEV('2005:2023'!R12)/SQRT(1+$E$1-$C$1-6)</f>
        <v>0.33910959406331248</v>
      </c>
      <c r="V12" s="42">
        <f>AVERAGE('2002:2023'!S12)</f>
        <v>38.877180695469811</v>
      </c>
      <c r="W12" s="82">
        <f>STDEV('2002:2023'!S12)/SQRT(1+$E$1-$C$1)</f>
        <v>2.2395786669975122</v>
      </c>
      <c r="X12" s="87"/>
      <c r="Y12">
        <f>MAX('2002:2023'!N12)</f>
        <v>113.6</v>
      </c>
      <c r="Z12">
        <f>MIN('2002:2023'!N12)</f>
        <v>5.6000000000000005</v>
      </c>
    </row>
    <row r="13" spans="1:26" x14ac:dyDescent="0.2">
      <c r="A13" s="51" t="s">
        <v>11</v>
      </c>
      <c r="B13" s="42">
        <f>AVERAGE('2002:2023'!B13)</f>
        <v>3.101259530791789</v>
      </c>
      <c r="C13" s="82">
        <f>STDEV('2002:2023'!B13)/SQRT(1+$E$1-$C$1)</f>
        <v>0.1865134763743099</v>
      </c>
      <c r="D13" s="42">
        <f>AVERAGE('2002:2023'!C13)</f>
        <v>13.237231671554254</v>
      </c>
      <c r="E13" s="82">
        <f>STDEV('2002:2023'!C13)/SQRT(1+$E$1-$C$1)</f>
        <v>0.36029994816074701</v>
      </c>
      <c r="F13" s="42">
        <f>AVERAGE('2002:2023'!D13)</f>
        <v>7.8840249598334076</v>
      </c>
      <c r="G13" s="82">
        <f>STDEV('2002:2023'!D13)/SQRT(1+$E$1-$C$1)</f>
        <v>0.2388291380970351</v>
      </c>
      <c r="H13" s="42">
        <f>MAX('2002:2023'!E13)</f>
        <v>25.69</v>
      </c>
      <c r="I13" s="42">
        <f>MIN('2002:2023'!G13)</f>
        <v>-9.68</v>
      </c>
      <c r="J13" s="42">
        <f>AVERAGE('2002:2023'!I13)</f>
        <v>71.265227151837522</v>
      </c>
      <c r="K13" s="82">
        <f>STDEV('2002:2023'!I13)/SQRT(1+$E$1-$C$1)</f>
        <v>1.3829510562729228</v>
      </c>
      <c r="L13" s="42">
        <f>AVERAGE('2002:2023'!J13)</f>
        <v>419.6750454545454</v>
      </c>
      <c r="M13" s="82">
        <f>STDEV('2002:2023'!J13)/SQRT(1+$E$1-$C$1)</f>
        <v>11.391779849739267</v>
      </c>
      <c r="N13" s="42">
        <f>AVERAGE('2002:2023'!K13)</f>
        <v>2.8708532367540598</v>
      </c>
      <c r="O13" s="82">
        <f>STDEV('2002:2023'!K13)/SQRT(1+$E$1-$C$1)</f>
        <v>8.6743688697788396E-2</v>
      </c>
      <c r="P13" s="42">
        <f>AVERAGE('2002:2023'!N13)</f>
        <v>42.672727272727265</v>
      </c>
      <c r="Q13" s="82">
        <f>STDEV('2002:2023'!N13)/SQRT(1+$E$1-$C$1)</f>
        <v>5.9396757597243663</v>
      </c>
      <c r="R13" s="42">
        <f>AVERAGE('2002:2023'!O13)</f>
        <v>12.5</v>
      </c>
      <c r="S13" s="82">
        <f>STDEV('2002:2023'!O13)/SQRT(1+$E$1-$C$1)</f>
        <v>0.99945872797116975</v>
      </c>
      <c r="T13" s="42">
        <f>AVERAGE('2005:2023'!R13)</f>
        <v>8.4020776544570079</v>
      </c>
      <c r="U13" s="82">
        <f>STDEV('2005:2023'!R13)/SQRT(1+$E$1-$C$1-6)</f>
        <v>0.20160235205441646</v>
      </c>
      <c r="V13" s="42">
        <f>AVERAGE('2002:2023'!S13)</f>
        <v>67.17970260074614</v>
      </c>
      <c r="W13" s="82">
        <f>STDEV('2002:2023'!S13)/SQRT(1+$E$1-$C$1)</f>
        <v>3.5816825922238724</v>
      </c>
      <c r="X13" s="87"/>
      <c r="Y13">
        <f>MAX('2002:2023'!N13)</f>
        <v>103.6</v>
      </c>
      <c r="Z13">
        <f>MIN('2002:2023'!N13)</f>
        <v>6.4</v>
      </c>
    </row>
    <row r="14" spans="1:26" x14ac:dyDescent="0.2">
      <c r="A14" s="51" t="s">
        <v>12</v>
      </c>
      <c r="B14" s="42">
        <f>AVERAGE('2002:2023'!B14)</f>
        <v>4.8147656142707858</v>
      </c>
      <c r="C14" s="82">
        <f>STDEV('2002:2023'!B14)/SQRT(1+$E$1-$C$1)</f>
        <v>0.23111207061827846</v>
      </c>
      <c r="D14" s="42">
        <f>AVERAGE('2002:2023'!C14)</f>
        <v>15.768384848484846</v>
      </c>
      <c r="E14" s="82">
        <f>STDEV('2002:2023'!C14)/SQRT(1+$E$1-$C$1)</f>
        <v>0.36123183047375074</v>
      </c>
      <c r="F14" s="42">
        <f>AVERAGE('2002:2023'!D14)</f>
        <v>10.022596601716051</v>
      </c>
      <c r="G14" s="82">
        <f>STDEV('2002:2023'!D14)/SQRT(1+$E$1-$C$1)</f>
        <v>0.25668764743777311</v>
      </c>
      <c r="H14" s="42">
        <f>MAX('2002:2023'!E14)</f>
        <v>27.38</v>
      </c>
      <c r="I14" s="42">
        <f>MIN('2002:2023'!G14)</f>
        <v>-2.7970000000000002</v>
      </c>
      <c r="J14" s="42">
        <f>AVERAGE('2002:2023'!I14)</f>
        <v>72.780092267786557</v>
      </c>
      <c r="K14" s="82">
        <f>STDEV('2002:2023'!I14)/SQRT(1+$E$1-$C$1)</f>
        <v>1.1695389227104884</v>
      </c>
      <c r="L14" s="42">
        <f>AVERAGE('2002:2023'!J14)</f>
        <v>510.73413636363642</v>
      </c>
      <c r="M14" s="82">
        <f>STDEV('2002:2023'!J14)/SQRT(1+$E$1-$C$1)</f>
        <v>12.159439370921968</v>
      </c>
      <c r="N14" s="42">
        <f>AVERAGE('2002:2023'!K14)</f>
        <v>2.3974405934343435</v>
      </c>
      <c r="O14" s="82">
        <f>STDEV('2002:2023'!K14)/SQRT(1+$E$1-$C$1)</f>
        <v>5.9620923555183419E-2</v>
      </c>
      <c r="P14" s="42">
        <f>AVERAGE('2002:2023'!N14)</f>
        <v>51.400000000000006</v>
      </c>
      <c r="Q14" s="82">
        <f>STDEV('2002:2023'!N14)/SQRT(1+$E$1-$C$1)</f>
        <v>3.8183199315362586</v>
      </c>
      <c r="R14" s="42">
        <f>AVERAGE('2002:2023'!O14)</f>
        <v>14.681818181818182</v>
      </c>
      <c r="S14" s="82">
        <f>STDEV('2002:2023'!O14)/SQRT(1+$E$1-$C$1)</f>
        <v>0.86636615744853307</v>
      </c>
      <c r="T14" s="42">
        <f>AVERAGE('2005:2023'!R14)</f>
        <v>12.048686769005846</v>
      </c>
      <c r="U14" s="82">
        <f>STDEV('2005:2023'!R14)/SQRT(1+$E$1-$C$1-6)</f>
        <v>0.29215713760023859</v>
      </c>
      <c r="V14" s="42">
        <f>AVERAGE('2002:2023'!S14)</f>
        <v>81.57689659923463</v>
      </c>
      <c r="W14" s="82">
        <f>STDEV('2002:2023'!S14)/SQRT(1+$E$1-$C$1)</f>
        <v>3.7366477243382721</v>
      </c>
      <c r="X14" s="87"/>
      <c r="Y14">
        <f>MAX('2002:2023'!N14)</f>
        <v>86</v>
      </c>
      <c r="Z14">
        <f>MIN('2002:2023'!N14)</f>
        <v>16.600000000000001</v>
      </c>
    </row>
    <row r="15" spans="1:26" x14ac:dyDescent="0.2">
      <c r="A15" s="51" t="s">
        <v>0</v>
      </c>
      <c r="B15" s="42">
        <f>AVERAGE('2002:2023'!B15)</f>
        <v>7.4116612903225807</v>
      </c>
      <c r="C15" s="82">
        <f>STDEV('2002:2023'!B15)/SQRT(1+$E$1-$C$1)</f>
        <v>0.22697606660316769</v>
      </c>
      <c r="D15" s="42">
        <f>AVERAGE('2002:2023'!C15)</f>
        <v>19.565718475073314</v>
      </c>
      <c r="E15" s="82">
        <f>STDEV('2002:2023'!C15)/SQRT(1+$E$1-$C$1)</f>
        <v>0.43459912410708174</v>
      </c>
      <c r="F15" s="42">
        <f>AVERAGE('2002:2023'!D15)</f>
        <v>13.211636119257086</v>
      </c>
      <c r="G15" s="82">
        <f>STDEV('2002:2023'!D15)/SQRT(1+$E$1-$C$1)</f>
        <v>0.31269052893573168</v>
      </c>
      <c r="H15" s="42">
        <f>MAX('2002:2023'!E15)</f>
        <v>34.85</v>
      </c>
      <c r="I15" s="42">
        <f>MIN('2002:2023'!G15)</f>
        <v>-0.18</v>
      </c>
      <c r="J15" s="42">
        <f>AVERAGE('2002:2023'!I15)</f>
        <v>71.289337915444762</v>
      </c>
      <c r="K15" s="82">
        <f>STDEV('2002:2023'!I15)/SQRT(1+$E$1-$C$1)</f>
        <v>0.90699993004793833</v>
      </c>
      <c r="L15" s="42">
        <f>AVERAGE('2002:2023'!J15)</f>
        <v>623.14954545454532</v>
      </c>
      <c r="M15" s="82">
        <f>STDEV('2002:2023'!J15)/SQRT(1+$E$1-$C$1)</f>
        <v>12.752545449623257</v>
      </c>
      <c r="N15" s="42">
        <f>AVERAGE('2002:2023'!K15)</f>
        <v>2.0575532820359697</v>
      </c>
      <c r="O15" s="82">
        <f>STDEV('2002:2023'!K15)/SQRT(1+$E$1-$C$1)</f>
        <v>4.7394163489787852E-2</v>
      </c>
      <c r="P15" s="42">
        <f>AVERAGE('2002:2023'!N15)</f>
        <v>61.972727272727276</v>
      </c>
      <c r="Q15" s="82">
        <f>STDEV('2002:2023'!N15)/SQRT(1+$E$1-$C$1)</f>
        <v>9.952756762740476</v>
      </c>
      <c r="R15" s="42">
        <f>AVERAGE('2002:2023'!O15)</f>
        <v>12.681818181818182</v>
      </c>
      <c r="S15" s="82">
        <f>STDEV('2002:2023'!O15)/SQRT(1+$E$1-$C$1)</f>
        <v>0.93601893373652589</v>
      </c>
      <c r="T15" s="42">
        <f>AVERAGE('2005:2023'!R15)</f>
        <v>16.060619128466328</v>
      </c>
      <c r="U15" s="82">
        <f>STDEV('2005:2023'!R15)/SQRT(1+$E$1-$C$1-6)</f>
        <v>0.31568236844814335</v>
      </c>
      <c r="V15" s="42">
        <f>AVERAGE('2002:2023'!S15)</f>
        <v>109.37989643553402</v>
      </c>
      <c r="W15" s="82">
        <f>STDEV('2002:2023'!S15)/SQRT(1+$E$1-$C$1)</f>
        <v>5.3267988720272497</v>
      </c>
      <c r="X15" s="87"/>
      <c r="Y15">
        <f>MAX('2002:2023'!N15)</f>
        <v>219.2</v>
      </c>
      <c r="Z15">
        <f>MIN('2002:2023'!N15)</f>
        <v>4</v>
      </c>
    </row>
    <row r="16" spans="1:26" x14ac:dyDescent="0.2">
      <c r="A16" s="51" t="s">
        <v>1</v>
      </c>
      <c r="B16" s="42">
        <f>AVERAGE('2002:2023'!B16)</f>
        <v>11.181286363636364</v>
      </c>
      <c r="C16" s="82">
        <f>STDEV('2002:2023'!B16)/SQRT(1+$E$1-$C$1)</f>
        <v>0.26048512430449705</v>
      </c>
      <c r="D16" s="42">
        <f>AVERAGE('2002:2023'!C16)</f>
        <v>24.714075757575756</v>
      </c>
      <c r="E16" s="82">
        <f>STDEV('2002:2023'!C16)/SQRT(1+$E$1-$C$1)</f>
        <v>0.4485701927908522</v>
      </c>
      <c r="F16" s="42">
        <f>AVERAGE('2002:2023'!D16)</f>
        <v>17.414294034090911</v>
      </c>
      <c r="G16" s="82">
        <f>STDEV('2002:2023'!D16)/SQRT(1+$E$1-$C$1)</f>
        <v>0.31210617614489428</v>
      </c>
      <c r="H16" s="42">
        <f>MAX('2002:2023'!E16)</f>
        <v>40.4</v>
      </c>
      <c r="I16" s="42">
        <f>MIN('2002:2023'!G16)</f>
        <v>3.31</v>
      </c>
      <c r="J16" s="42">
        <f>AVERAGE('2002:2023'!I16)</f>
        <v>68.86886426767677</v>
      </c>
      <c r="K16" s="82">
        <f>STDEV('2002:2023'!I16)/SQRT(1+$E$1-$C$1)</f>
        <v>1.1648794058829381</v>
      </c>
      <c r="L16" s="42">
        <f>AVERAGE('2002:2023'!J16)</f>
        <v>665.99136363636364</v>
      </c>
      <c r="M16" s="82">
        <f>STDEV('2002:2023'!J16)/SQRT(1+$E$1-$C$1)</f>
        <v>11.497110705656397</v>
      </c>
      <c r="N16" s="42">
        <f>AVERAGE('2002:2023'!K16)</f>
        <v>1.9770956123737371</v>
      </c>
      <c r="O16" s="82">
        <f>STDEV('2002:2023'!K16)/SQRT(1+$E$1-$C$1)</f>
        <v>3.8809821433108058E-2</v>
      </c>
      <c r="P16" s="42">
        <f>AVERAGE('2002:2023'!N16)</f>
        <v>53.013636363636373</v>
      </c>
      <c r="Q16" s="82">
        <f>STDEV('2002:2023'!N16)/SQRT(1+$E$1-$C$1)</f>
        <v>5.7925026010623091</v>
      </c>
      <c r="R16" s="42">
        <f>AVERAGE('2002:2023'!O16)</f>
        <v>10.772727272727273</v>
      </c>
      <c r="S16" s="82">
        <f>STDEV('2002:2023'!O16)/SQRT(1+$E$1-$C$1)</f>
        <v>0.63085120185534249</v>
      </c>
      <c r="T16" s="42">
        <f>AVERAGE('2005:2023'!R16)</f>
        <v>20.290212207602334</v>
      </c>
      <c r="U16" s="82">
        <f>STDEV('2005:2023'!R16)/SQRT(1+$E$1-$C$1-6)</f>
        <v>0.38572759510168414</v>
      </c>
      <c r="V16" s="42">
        <f>AVERAGE('2002:2023'!S16)</f>
        <v>134.02509061262754</v>
      </c>
      <c r="W16" s="82">
        <f>STDEV('2002:2023'!S16)/SQRT(1+$E$1-$C$1)</f>
        <v>6.5667157592167396</v>
      </c>
      <c r="X16" s="87"/>
      <c r="Y16">
        <f>MAX('2002:2023'!N16)</f>
        <v>107.80000000000001</v>
      </c>
      <c r="Z16">
        <f>MIN('2002:2023'!N16)</f>
        <v>10.400000000000002</v>
      </c>
    </row>
    <row r="17" spans="1:26" x14ac:dyDescent="0.2">
      <c r="A17" s="51" t="s">
        <v>2</v>
      </c>
      <c r="B17" s="42">
        <f>AVERAGE('2002:2023'!B17)</f>
        <v>13.119354838709675</v>
      </c>
      <c r="C17" s="82">
        <f>STDEV('2002:2023'!B17)/SQRT(1+$E$1-$C$1)</f>
        <v>0.27557725983305592</v>
      </c>
      <c r="D17" s="42">
        <f>AVERAGE('2002:2023'!C17)</f>
        <v>27.652624633431085</v>
      </c>
      <c r="E17" s="82">
        <f>STDEV('2002:2023'!C17)/SQRT(1+$E$1-$C$1)</f>
        <v>0.31004312305549336</v>
      </c>
      <c r="F17" s="42">
        <f>AVERAGE('2002:2023'!D17)</f>
        <v>19.661323955278597</v>
      </c>
      <c r="G17" s="82">
        <f>STDEV('2002:2023'!D17)/SQRT(1+$E$1-$C$1)</f>
        <v>0.25408742059101425</v>
      </c>
      <c r="H17" s="42">
        <f>MAX('2002:2023'!E17)</f>
        <v>39.729999999999997</v>
      </c>
      <c r="I17" s="42">
        <f>MIN('2002:2023'!G17)</f>
        <v>6</v>
      </c>
      <c r="J17" s="42">
        <f>AVERAGE('2002:2023'!I17)</f>
        <v>63.579431268328449</v>
      </c>
      <c r="K17" s="82">
        <f>STDEV('2002:2023'!I17)/SQRT(1+$E$1-$C$1)</f>
        <v>0.90070032340434258</v>
      </c>
      <c r="L17" s="42">
        <f>AVERAGE('2002:2023'!J17)</f>
        <v>740.13572727272731</v>
      </c>
      <c r="M17" s="82">
        <f>STDEV('2002:2023'!J17)/SQRT(1+$E$1-$C$1)</f>
        <v>8.3907061542530919</v>
      </c>
      <c r="N17" s="42">
        <f>AVERAGE('2002:2023'!K17)</f>
        <v>2.2498251160801561</v>
      </c>
      <c r="O17" s="82">
        <f>STDEV('2002:2023'!K17)/SQRT(1+$E$1-$C$1)</f>
        <v>3.7292591849373398E-2</v>
      </c>
      <c r="P17" s="42">
        <f>AVERAGE('2002:2023'!N17)</f>
        <v>23.209090909090907</v>
      </c>
      <c r="Q17" s="82">
        <f>STDEV('2002:2023'!N17)/SQRT(1+$E$1-$C$1)</f>
        <v>4.3578754359921508</v>
      </c>
      <c r="R17" s="42">
        <f>AVERAGE('2002:2023'!O17)</f>
        <v>6.1818181818181817</v>
      </c>
      <c r="S17" s="82">
        <f>STDEV('2002:2023'!O17)/SQRT(1+$E$1-$C$1)</f>
        <v>0.62983665729777349</v>
      </c>
      <c r="T17" s="42">
        <f>AVERAGE('2005:2023'!R17)</f>
        <v>23.408541935300633</v>
      </c>
      <c r="U17" s="82">
        <f>STDEV('2005:2023'!R17)/SQRT(1+$E$1-$C$1-6)</f>
        <v>0.47665370796127621</v>
      </c>
      <c r="V17" s="42">
        <f>AVERAGE('2002:2023'!S17)</f>
        <v>160.47516012733641</v>
      </c>
      <c r="W17" s="82">
        <f>STDEV('2002:2023'!S17)/SQRT(1+$E$1-$C$1)</f>
        <v>7.0081175528351229</v>
      </c>
      <c r="X17" s="87"/>
      <c r="Y17">
        <f>MAX('2002:2023'!N17)</f>
        <v>89.800000000000011</v>
      </c>
      <c r="Z17">
        <f>MIN('2002:2023'!N17)</f>
        <v>1.2</v>
      </c>
    </row>
    <row r="18" spans="1:26" x14ac:dyDescent="0.2">
      <c r="A18" s="51" t="s">
        <v>3</v>
      </c>
      <c r="B18" s="42">
        <f>AVERAGE('2002:2023'!B18)</f>
        <v>13.279209677419358</v>
      </c>
      <c r="C18" s="82">
        <f>STDEV('2002:2023'!B18)/SQRT(1+$E$1-$C$1)</f>
        <v>0.23449839004426679</v>
      </c>
      <c r="D18" s="42">
        <f>AVERAGE('2002:2023'!C18)</f>
        <v>27.3775073313783</v>
      </c>
      <c r="E18" s="82">
        <f>STDEV('2002:2023'!C18)/SQRT(1+$E$1-$C$1)</f>
        <v>0.38505915102601257</v>
      </c>
      <c r="F18" s="42">
        <f>AVERAGE('2002:2023'!D18)</f>
        <v>19.63131069770284</v>
      </c>
      <c r="G18" s="82">
        <f>STDEV('2002:2023'!D18)/SQRT(1+$E$1-$C$1)</f>
        <v>0.28810554243562564</v>
      </c>
      <c r="H18" s="42">
        <f>MAX('2002:2023'!E18)</f>
        <v>40.340000000000003</v>
      </c>
      <c r="I18" s="42">
        <f>MIN('2002:2023'!G18)</f>
        <v>6.4939999999999998</v>
      </c>
      <c r="J18" s="42">
        <f>AVERAGE('2002:2023'!I18)</f>
        <v>62.768500855327467</v>
      </c>
      <c r="K18" s="82">
        <f>STDEV('2002:2023'!I18)/SQRT(1+$E$1-$C$1)</f>
        <v>0.79141216303540718</v>
      </c>
      <c r="L18" s="42">
        <f>AVERAGE('2002:2023'!J18)</f>
        <v>652.6242727272728</v>
      </c>
      <c r="M18" s="82">
        <f>STDEV('2002:2023'!J18)/SQRT(1+$E$1-$C$1)</f>
        <v>7.8652553829409957</v>
      </c>
      <c r="N18" s="42">
        <f>AVERAGE('2002:2023'!K18)</f>
        <v>2.2488125916422286</v>
      </c>
      <c r="O18" s="82">
        <f>STDEV('2002:2023'!K18)/SQRT(1+$E$1-$C$1)</f>
        <v>2.9216082905010543E-2</v>
      </c>
      <c r="P18" s="42">
        <f>AVERAGE('2002:2023'!N18)</f>
        <v>22.699999999999996</v>
      </c>
      <c r="Q18" s="82">
        <f>STDEV('2002:2023'!N18)/SQRT(1+$E$1-$C$1)</f>
        <v>4.1378152630965959</v>
      </c>
      <c r="R18" s="42">
        <f>AVERAGE('2002:2023'!O18)</f>
        <v>6.5909090909090908</v>
      </c>
      <c r="S18" s="82">
        <f>STDEV('2002:2023'!O18)/SQRT(1+$E$1-$C$1)</f>
        <v>0.55306736518164323</v>
      </c>
      <c r="T18" s="42">
        <f>AVERAGE('2005:2023'!R18)</f>
        <v>23.77969857102434</v>
      </c>
      <c r="U18" s="82">
        <f>STDEV('2005:2023'!R18)/SQRT(1+$E$1-$C$1-6)</f>
        <v>0.52846100146354258</v>
      </c>
      <c r="V18" s="42">
        <f>AVERAGE('2002:2023'!S18)</f>
        <v>144.76245587708999</v>
      </c>
      <c r="W18" s="82">
        <f>STDEV('2002:2023'!S18)/SQRT(1+$E$1-$C$1)</f>
        <v>6.0993946677536091</v>
      </c>
      <c r="X18" s="87"/>
      <c r="Y18">
        <f>MAX('2002:2023'!N18)</f>
        <v>64.2</v>
      </c>
      <c r="Z18">
        <f>MIN('2002:2023'!N18)</f>
        <v>0.2</v>
      </c>
    </row>
    <row r="19" spans="1:26" x14ac:dyDescent="0.2">
      <c r="A19" s="51" t="s">
        <v>4</v>
      </c>
      <c r="B19" s="42">
        <f>AVERAGE('2002:2023'!B19)</f>
        <v>11.236836363636364</v>
      </c>
      <c r="C19" s="82">
        <f>STDEV('2002:2023'!B19)/SQRT(1+$E$1-$C$1)</f>
        <v>0.24291933733984039</v>
      </c>
      <c r="D19" s="42">
        <f>AVERAGE('2002:2023'!C19)</f>
        <v>23.612060606060606</v>
      </c>
      <c r="E19" s="82">
        <f>STDEV('2002:2023'!C19)/SQRT(1+$E$1-$C$1)</f>
        <v>0.29273411480446365</v>
      </c>
      <c r="F19" s="42">
        <f>AVERAGE('2002:2023'!D19)</f>
        <v>16.851188759268215</v>
      </c>
      <c r="G19" s="82">
        <f>STDEV('2002:2023'!D19)/SQRT(1+$E$1-$C$1)</f>
        <v>0.24191563516882778</v>
      </c>
      <c r="H19" s="42">
        <f>MAX('2002:2023'!E19)</f>
        <v>36.06</v>
      </c>
      <c r="I19" s="42">
        <f>MIN('2002:2023'!G19)</f>
        <v>2.2999999999999998</v>
      </c>
      <c r="J19" s="42">
        <f>AVERAGE('2002:2023'!I19)</f>
        <v>66.629368756365679</v>
      </c>
      <c r="K19" s="82">
        <f>STDEV('2002:2023'!I19)/SQRT(1+$E$1-$C$1)</f>
        <v>0.8914391259402481</v>
      </c>
      <c r="L19" s="42">
        <f>AVERAGE('2002:2023'!J19)</f>
        <v>480.9161047272728</v>
      </c>
      <c r="M19" s="82">
        <f>STDEV('2002:2023'!J19)/SQRT(1+$E$1-$C$1)</f>
        <v>5.0216005750178576</v>
      </c>
      <c r="N19" s="42">
        <f>AVERAGE('2002:2023'!K19)</f>
        <v>2.213908587231006</v>
      </c>
      <c r="O19" s="82">
        <f>STDEV('2002:2023'!K19)/SQRT(1+$E$1-$C$1)</f>
        <v>3.5762347405119931E-2</v>
      </c>
      <c r="P19" s="42">
        <f>AVERAGE('2002:2023'!N19)</f>
        <v>31.054545454545451</v>
      </c>
      <c r="Q19" s="82">
        <f>STDEV('2002:2023'!N19)/SQRT(1+$E$1-$C$1)</f>
        <v>4.5794984851447165</v>
      </c>
      <c r="R19" s="42">
        <f>AVERAGE('2002:2023'!O19)</f>
        <v>8.2727272727272734</v>
      </c>
      <c r="S19" s="82">
        <f>STDEV('2002:2023'!O19)/SQRT(1+$E$1-$C$1)</f>
        <v>0.56285380669717278</v>
      </c>
      <c r="T19" s="42">
        <f>AVERAGE('2005:2023'!R19)</f>
        <v>19.97226360920417</v>
      </c>
      <c r="U19" s="82">
        <f>STDEV('2005:2023'!R19)/SQRT(1+$E$1-$C$1-6)</f>
        <v>0.33106508548636426</v>
      </c>
      <c r="V19" s="42">
        <f>AVERAGE('2002:2023'!S19)</f>
        <v>100.8719289556746</v>
      </c>
      <c r="W19" s="82">
        <f>STDEV('2002:2023'!S19)/SQRT(1+$E$1-$C$1)</f>
        <v>4.1010296756722955</v>
      </c>
      <c r="X19" s="87"/>
      <c r="Y19">
        <f>MAX('2002:2023'!N19)</f>
        <v>106.2</v>
      </c>
      <c r="Z19">
        <f>MIN('2002:2023'!N19)</f>
        <v>6.6000000000000014</v>
      </c>
    </row>
    <row r="20" spans="1:26" x14ac:dyDescent="0.2">
      <c r="A20" s="51" t="s">
        <v>5</v>
      </c>
      <c r="B20" s="42">
        <f>AVERAGE('2002:2023'!B20)</f>
        <v>8.3211774193548393</v>
      </c>
      <c r="C20" s="82">
        <f>STDEV('2002:2023'!B20)/SQRT(1+$E$1-$C$1)</f>
        <v>0.28805256518913214</v>
      </c>
      <c r="D20" s="42">
        <f>AVERAGE('2002:2023'!C20)</f>
        <v>19.082046920821114</v>
      </c>
      <c r="E20" s="82">
        <f>STDEV('2002:2023'!C20)/SQRT(1+$E$1-$C$1)</f>
        <v>0.42897639322919817</v>
      </c>
      <c r="F20" s="42">
        <f>AVERAGE('2002:2023'!D20)</f>
        <v>13.287002145383292</v>
      </c>
      <c r="G20" s="82">
        <f>STDEV('2002:2023'!D20)/SQRT(1+$E$1-$C$1)</f>
        <v>0.34057873233913671</v>
      </c>
      <c r="H20" s="42">
        <f>MAX('2002:2023'!E20)</f>
        <v>31.71</v>
      </c>
      <c r="I20" s="42">
        <f>MIN('2002:2023'!G20)</f>
        <v>-1.34</v>
      </c>
      <c r="J20" s="42">
        <f>AVERAGE('2002:2023'!I20)</f>
        <v>70.371707532469358</v>
      </c>
      <c r="K20" s="82">
        <f>STDEV('2002:2023'!I20)/SQRT(1+$E$1-$C$1)</f>
        <v>1.1344725852509929</v>
      </c>
      <c r="L20" s="42">
        <f>AVERAGE('2002:2023'!J20)</f>
        <v>340.48032981818181</v>
      </c>
      <c r="M20" s="82">
        <f>STDEV('2002:2023'!J20)/SQRT(1+$E$1-$C$1)</f>
        <v>6.2002347187074882</v>
      </c>
      <c r="N20" s="42">
        <f>AVERAGE('2002:2023'!K20)</f>
        <v>2.2522430102383839</v>
      </c>
      <c r="O20" s="82">
        <f>STDEV('2002:2023'!K20)/SQRT(1+$E$1-$C$1)</f>
        <v>6.0253678087057221E-2</v>
      </c>
      <c r="P20" s="42">
        <f>AVERAGE('2002:2023'!N20)</f>
        <v>46.709090909090904</v>
      </c>
      <c r="Q20" s="82">
        <f>STDEV('2002:2023'!N20)/SQRT(1+$E$1-$C$1)</f>
        <v>6.6693682050864256</v>
      </c>
      <c r="R20" s="42">
        <f>AVERAGE('2002:2023'!O20)</f>
        <v>10.909090909090908</v>
      </c>
      <c r="S20" s="82">
        <f>STDEV('2002:2023'!O20)/SQRT(1+$E$1-$C$1)</f>
        <v>0.87512297443597897</v>
      </c>
      <c r="T20" s="42">
        <f>AVERAGE('2005:2023'!R20)</f>
        <v>15.013398744559915</v>
      </c>
      <c r="U20" s="82">
        <f>STDEV('2005:2023'!R20)/SQRT(1+$E$1-$C$1-6)</f>
        <v>0.35250275221187055</v>
      </c>
      <c r="V20" s="42">
        <f>AVERAGE('2002:2023'!S20)</f>
        <v>66.675584034909988</v>
      </c>
      <c r="W20" s="82">
        <f>STDEV('2002:2023'!S20)/SQRT(1+$E$1-$C$1)</f>
        <v>2.9370193642703057</v>
      </c>
      <c r="X20" s="87"/>
      <c r="Y20">
        <f>MAX('2002:2023'!N20)</f>
        <v>127.4</v>
      </c>
      <c r="Z20">
        <f>MIN('2002:2023'!N20)</f>
        <v>9.6</v>
      </c>
    </row>
    <row r="21" spans="1:26" x14ac:dyDescent="0.2">
      <c r="A21" s="51" t="s">
        <v>6</v>
      </c>
      <c r="B21" s="42">
        <f>AVERAGE('2002:2023'!B21)</f>
        <v>4.7676333333333325</v>
      </c>
      <c r="C21" s="82">
        <f>STDEV('2002:2023'!B21)/SQRT(1+$E$1-$C$1)</f>
        <v>0.27035250671744909</v>
      </c>
      <c r="D21" s="42">
        <f>AVERAGE('2002:2023'!C21)</f>
        <v>12.396933333333333</v>
      </c>
      <c r="E21" s="82">
        <f>STDEV('2002:2023'!C21)/SQRT(1+$E$1-$C$1)</f>
        <v>0.38638927952816743</v>
      </c>
      <c r="F21" s="42">
        <f>AVERAGE('2002:2023'!D21)</f>
        <v>8.3279934332046199</v>
      </c>
      <c r="G21" s="82">
        <f>STDEV('2002:2023'!D21)/SQRT(1+$E$1-$C$1)</f>
        <v>0.30662610006280339</v>
      </c>
      <c r="H21" s="42">
        <f>MAX('2002:2023'!E21)</f>
        <v>22.37</v>
      </c>
      <c r="I21" s="42">
        <f>MIN('2002:2023'!G21)</f>
        <v>-9.57</v>
      </c>
      <c r="J21" s="42">
        <f>AVERAGE('2002:2023'!I21)</f>
        <v>78.023469667068454</v>
      </c>
      <c r="K21" s="82">
        <f>STDEV('2002:2023'!I21)/SQRT(1+$E$1-$C$1)</f>
        <v>1.0755189571474826</v>
      </c>
      <c r="L21" s="42">
        <f>AVERAGE('2002:2023'!J21)</f>
        <v>191.95167672727266</v>
      </c>
      <c r="M21" s="82">
        <f>STDEV('2002:2023'!J21)/SQRT(1+$E$1-$C$1)</f>
        <v>5.7269593564408243</v>
      </c>
      <c r="N21" s="42">
        <f>AVERAGE('2002:2023'!K21)</f>
        <v>2.530914243907624</v>
      </c>
      <c r="O21" s="82">
        <f>STDEV('2002:2023'!K21)/SQRT(1+$E$1-$C$1)</f>
        <v>9.8953068309159412E-2</v>
      </c>
      <c r="P21" s="42">
        <f>AVERAGE('2002:2023'!N21)</f>
        <v>58.199999999999996</v>
      </c>
      <c r="Q21" s="82">
        <f>STDEV('2002:2023'!N21)/SQRT(1+$E$1-$C$1)</f>
        <v>6.3619540138591777</v>
      </c>
      <c r="R21" s="42">
        <f>AVERAGE('2002:2023'!O21)</f>
        <v>14.045454545454545</v>
      </c>
      <c r="S21" s="82">
        <f>STDEV('2002:2023'!O21)/SQRT(1+$E$1-$C$1)</f>
        <v>0.84381444978098608</v>
      </c>
      <c r="T21" s="42">
        <f>AVERAGE('2005:2023'!R21)</f>
        <v>9.2201491229084525</v>
      </c>
      <c r="U21" s="82">
        <f>STDEV('2005:2023'!R21)/SQRT(1+$E$1-$C$1-6)</f>
        <v>0.28149644859398154</v>
      </c>
      <c r="V21" s="42">
        <f>AVERAGE('2002:2023'!S21)</f>
        <v>34.840101991916967</v>
      </c>
      <c r="W21" s="82">
        <f>STDEV('2002:2023'!S21)/SQRT(1+$E$1-$C$1)</f>
        <v>1.8017890075974616</v>
      </c>
      <c r="X21" s="87"/>
      <c r="Y21">
        <f>MAX('2002:2023'!N21)</f>
        <v>123</v>
      </c>
      <c r="Z21">
        <f>MIN('2002:2023'!N21)</f>
        <v>17.799999999999997</v>
      </c>
    </row>
    <row r="22" spans="1:26" ht="13.5" thickBot="1" x14ac:dyDescent="0.25">
      <c r="A22" s="60" t="s">
        <v>7</v>
      </c>
      <c r="B22" s="61">
        <f>AVERAGE('2002:2023'!B22)</f>
        <v>2.0652697947214076</v>
      </c>
      <c r="C22" s="83">
        <f>STDEV('2002:2023'!B22)/SQRT(1+$E$1-$C$1)</f>
        <v>0.26662473820689436</v>
      </c>
      <c r="D22" s="61">
        <f>AVERAGE('2002:2023'!C22)</f>
        <v>9.3303856304985349</v>
      </c>
      <c r="E22" s="83">
        <f>STDEV('2002:2023'!C22)/SQRT(1+$E$1-$C$1)</f>
        <v>0.3006489791976556</v>
      </c>
      <c r="F22" s="61">
        <f>AVERAGE('2002:2023'!D22)</f>
        <v>5.4931820625610959</v>
      </c>
      <c r="G22" s="83">
        <f>STDEV('2002:2023'!D22)/SQRT(1+$E$1-$C$1)</f>
        <v>0.26735863903317442</v>
      </c>
      <c r="H22" s="61">
        <f>MAX('2002:2023'!E22)</f>
        <v>18.14</v>
      </c>
      <c r="I22" s="61">
        <f>MIN('2002:2023'!G22)</f>
        <v>-14.31</v>
      </c>
      <c r="J22" s="61">
        <f>AVERAGE('2002:2023'!I22)</f>
        <v>80.785646688660776</v>
      </c>
      <c r="K22" s="83">
        <f>STDEV('2002:2023'!I22)/SQRT(1+$E$1-$C$1)</f>
        <v>1.0339195121409732</v>
      </c>
      <c r="L22" s="61">
        <f>AVERAGE('2002:2023'!J22)</f>
        <v>158.87016509090907</v>
      </c>
      <c r="M22" s="83">
        <f>STDEV('2002:2023'!J22)/SQRT(1+$E$1-$C$1)</f>
        <v>4.7751216734217854</v>
      </c>
      <c r="N22" s="61">
        <f>AVERAGE('2002:2023'!K22)</f>
        <v>2.4889320320136852</v>
      </c>
      <c r="O22" s="83">
        <f>STDEV('2002:2023'!K22)/SQRT(1+$E$1-$C$1)</f>
        <v>9.883257818353812E-2</v>
      </c>
      <c r="P22" s="61">
        <f>AVERAGE('2002:2023'!N22)</f>
        <v>34.209090909090918</v>
      </c>
      <c r="Q22" s="83">
        <f>STDEV('2002:2023'!N22)/SQRT(1+$E$1-$C$1)</f>
        <v>3.9637639480637685</v>
      </c>
      <c r="R22" s="61">
        <f>AVERAGE('2002:2023'!O22)</f>
        <v>15.136363636363637</v>
      </c>
      <c r="S22" s="83">
        <f>STDEV('2002:2023'!O22)/SQRT(1+$E$1-$C$1)</f>
        <v>0.96764867543506283</v>
      </c>
      <c r="T22" s="61">
        <f>AVERAGE('2005:2023'!R22)</f>
        <v>5.8141118774759493</v>
      </c>
      <c r="U22" s="83">
        <f>STDEV('2005:2023'!R22)/SQRT(1+$E$1-$C$1-6)</f>
        <v>0.28439918955567917</v>
      </c>
      <c r="V22" s="61">
        <f>AVERAGE('2002:2023'!S22)</f>
        <v>26.627482994566023</v>
      </c>
      <c r="W22" s="83">
        <f>STDEV('2002:2023'!S22)/SQRT(1+$E$1-$C$1)</f>
        <v>1.4041381367497974</v>
      </c>
      <c r="X22" s="87"/>
      <c r="Y22" s="19">
        <f>MAX('2002:2023'!N22)</f>
        <v>80.2</v>
      </c>
      <c r="Z22" s="19">
        <f>MIN('2002:2023'!N22)</f>
        <v>5.4</v>
      </c>
    </row>
    <row r="23" spans="1:26" ht="13.5" thickTop="1" x14ac:dyDescent="0.2">
      <c r="A23" s="51" t="s">
        <v>51</v>
      </c>
      <c r="B23" s="37">
        <f>AVERAGE(B11:B22)</f>
        <v>6.8505523597949143</v>
      </c>
      <c r="C23" s="37"/>
      <c r="D23" s="37">
        <f>AVERAGE(D11:D22)</f>
        <v>17.610082979705684</v>
      </c>
      <c r="E23" s="37"/>
      <c r="F23" s="37">
        <f>AVERAGE(F11:F22)</f>
        <v>11.837527751727299</v>
      </c>
      <c r="G23" s="37"/>
      <c r="H23" s="37">
        <f>MAX(H11:H22)</f>
        <v>40.4</v>
      </c>
      <c r="I23" s="37">
        <f>MIN(I11:I22)</f>
        <v>-14.31</v>
      </c>
      <c r="J23" s="37">
        <f>AVERAGE(J11:J22)</f>
        <v>71.790887014179845</v>
      </c>
      <c r="K23" s="53"/>
      <c r="L23" s="39">
        <f>SUM(L11:L22)</f>
        <v>5221.8588672727265</v>
      </c>
      <c r="M23" s="39"/>
      <c r="N23" s="37">
        <f>AVERAGE(N11:N22)</f>
        <v>2.4000058105273552</v>
      </c>
      <c r="O23" s="37"/>
      <c r="P23" s="39">
        <f>SUM(P11:P22)</f>
        <v>498.42272727272723</v>
      </c>
      <c r="Q23" s="37"/>
      <c r="R23" s="39">
        <f>SUM(R11:R22)</f>
        <v>138.54545454545456</v>
      </c>
      <c r="S23" s="37"/>
      <c r="T23" s="37">
        <f>AVERAGE(T11:T22)</f>
        <v>13.719521126249161</v>
      </c>
      <c r="U23" s="37"/>
      <c r="V23" s="39">
        <f>SUM(V11:V22)</f>
        <v>995.46904813213303</v>
      </c>
      <c r="W23" s="37"/>
      <c r="Y23">
        <f>MAX(Y11:Y22)</f>
        <v>219.2</v>
      </c>
      <c r="Z23">
        <f>MIN(Z11:Z22)</f>
        <v>0.2</v>
      </c>
    </row>
    <row r="27" spans="1:26" x14ac:dyDescent="0.2">
      <c r="B27" s="77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23" sqref="C23"/>
    </sheetView>
  </sheetViews>
  <sheetFormatPr baseColWidth="10" defaultRowHeight="12.75" x14ac:dyDescent="0.2"/>
  <cols>
    <col min="3" max="3" width="53.28515625" bestFit="1" customWidth="1"/>
  </cols>
  <sheetData>
    <row r="2" spans="1:3" x14ac:dyDescent="0.2">
      <c r="A2" s="2" t="s">
        <v>116</v>
      </c>
      <c r="B2" s="2" t="s">
        <v>117</v>
      </c>
      <c r="C2" s="1" t="s">
        <v>118</v>
      </c>
    </row>
    <row r="3" spans="1:3" x14ac:dyDescent="0.2">
      <c r="A3" s="48" t="s">
        <v>13</v>
      </c>
      <c r="B3" s="106" t="s">
        <v>27</v>
      </c>
      <c r="C3" t="s">
        <v>119</v>
      </c>
    </row>
    <row r="4" spans="1:3" x14ac:dyDescent="0.2">
      <c r="A4" s="48" t="s">
        <v>14</v>
      </c>
      <c r="B4" s="106" t="s">
        <v>27</v>
      </c>
      <c r="C4" t="s">
        <v>120</v>
      </c>
    </row>
    <row r="5" spans="1:3" x14ac:dyDescent="0.2">
      <c r="A5" s="48" t="s">
        <v>15</v>
      </c>
      <c r="B5" s="106" t="s">
        <v>27</v>
      </c>
      <c r="C5" t="s">
        <v>121</v>
      </c>
    </row>
    <row r="6" spans="1:3" x14ac:dyDescent="0.2">
      <c r="A6" s="48" t="s">
        <v>16</v>
      </c>
      <c r="B6" s="106" t="s">
        <v>27</v>
      </c>
      <c r="C6" t="s">
        <v>122</v>
      </c>
    </row>
    <row r="7" spans="1:3" x14ac:dyDescent="0.2">
      <c r="A7" s="48" t="s">
        <v>17</v>
      </c>
      <c r="B7" s="106"/>
      <c r="C7" t="s">
        <v>123</v>
      </c>
    </row>
    <row r="8" spans="1:3" x14ac:dyDescent="0.2">
      <c r="A8" s="48" t="s">
        <v>18</v>
      </c>
      <c r="B8" s="106" t="s">
        <v>27</v>
      </c>
      <c r="C8" t="s">
        <v>124</v>
      </c>
    </row>
    <row r="9" spans="1:3" x14ac:dyDescent="0.2">
      <c r="A9" s="48" t="s">
        <v>17</v>
      </c>
      <c r="B9" s="106"/>
      <c r="C9" t="s">
        <v>125</v>
      </c>
    </row>
    <row r="10" spans="1:3" x14ac:dyDescent="0.2">
      <c r="A10" s="48" t="s">
        <v>19</v>
      </c>
      <c r="B10" s="106" t="s">
        <v>28</v>
      </c>
      <c r="C10" t="s">
        <v>126</v>
      </c>
    </row>
    <row r="11" spans="1:3" x14ac:dyDescent="0.2">
      <c r="A11" s="48" t="s">
        <v>20</v>
      </c>
      <c r="B11" s="106" t="s">
        <v>29</v>
      </c>
      <c r="C11" t="s">
        <v>127</v>
      </c>
    </row>
    <row r="12" spans="1:3" x14ac:dyDescent="0.2">
      <c r="A12" s="48" t="s">
        <v>21</v>
      </c>
      <c r="B12" s="106" t="s">
        <v>30</v>
      </c>
      <c r="C12" t="s">
        <v>128</v>
      </c>
    </row>
    <row r="13" spans="1:3" x14ac:dyDescent="0.2">
      <c r="A13" s="48" t="s">
        <v>22</v>
      </c>
      <c r="B13" s="106" t="s">
        <v>30</v>
      </c>
      <c r="C13" t="s">
        <v>129</v>
      </c>
    </row>
    <row r="14" spans="1:3" x14ac:dyDescent="0.2">
      <c r="A14" s="48" t="s">
        <v>17</v>
      </c>
      <c r="B14" s="106"/>
      <c r="C14" t="s">
        <v>130</v>
      </c>
    </row>
    <row r="15" spans="1:3" x14ac:dyDescent="0.2">
      <c r="A15" s="48" t="s">
        <v>23</v>
      </c>
      <c r="B15" s="106" t="s">
        <v>31</v>
      </c>
      <c r="C15" t="s">
        <v>131</v>
      </c>
    </row>
    <row r="16" spans="1:3" x14ac:dyDescent="0.2">
      <c r="A16" s="48" t="s">
        <v>24</v>
      </c>
      <c r="B16" s="106"/>
      <c r="C16" t="s">
        <v>132</v>
      </c>
    </row>
    <row r="17" spans="1:4" x14ac:dyDescent="0.2">
      <c r="A17" s="48" t="s">
        <v>25</v>
      </c>
      <c r="B17" s="106" t="s">
        <v>31</v>
      </c>
      <c r="C17" t="s">
        <v>133</v>
      </c>
    </row>
    <row r="18" spans="1:4" x14ac:dyDescent="0.2">
      <c r="A18" s="48" t="s">
        <v>17</v>
      </c>
      <c r="B18" s="106"/>
      <c r="C18" t="s">
        <v>134</v>
      </c>
    </row>
    <row r="19" spans="1:4" x14ac:dyDescent="0.2">
      <c r="A19" s="48" t="s">
        <v>92</v>
      </c>
      <c r="B19" s="107" t="s">
        <v>35</v>
      </c>
      <c r="C19" t="s">
        <v>135</v>
      </c>
    </row>
    <row r="20" spans="1:4" x14ac:dyDescent="0.2">
      <c r="A20" s="48" t="s">
        <v>26</v>
      </c>
      <c r="B20" s="106" t="s">
        <v>31</v>
      </c>
      <c r="C20" t="s">
        <v>136</v>
      </c>
      <c r="D20" t="s">
        <v>137</v>
      </c>
    </row>
    <row r="24" spans="1:4" x14ac:dyDescent="0.2">
      <c r="A24" s="63"/>
      <c r="B24" s="63"/>
    </row>
    <row r="25" spans="1:4" x14ac:dyDescent="0.2">
      <c r="A25" s="47"/>
      <c r="B25" s="47"/>
    </row>
    <row r="26" spans="1:4" x14ac:dyDescent="0.2">
      <c r="A26" s="47"/>
      <c r="B26" s="47"/>
    </row>
    <row r="27" spans="1:4" x14ac:dyDescent="0.2">
      <c r="A27" s="47"/>
      <c r="B27" s="47"/>
    </row>
    <row r="28" spans="1:4" x14ac:dyDescent="0.2">
      <c r="A28" s="47"/>
      <c r="B28" s="47"/>
    </row>
    <row r="29" spans="1:4" x14ac:dyDescent="0.2">
      <c r="A29" s="47"/>
      <c r="B29" s="47"/>
    </row>
    <row r="30" spans="1:4" x14ac:dyDescent="0.2">
      <c r="A30" s="63"/>
      <c r="B30" s="63"/>
    </row>
    <row r="31" spans="1:4" x14ac:dyDescent="0.2">
      <c r="A31" s="47"/>
      <c r="B31" s="47"/>
    </row>
    <row r="32" spans="1:4" x14ac:dyDescent="0.2">
      <c r="A32" s="47"/>
    </row>
    <row r="33" spans="1:2" x14ac:dyDescent="0.2">
      <c r="A33" s="47"/>
    </row>
    <row r="34" spans="1:2" x14ac:dyDescent="0.2">
      <c r="A34" s="47"/>
      <c r="B34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activeCell="Q32" sqref="Q32"/>
    </sheetView>
  </sheetViews>
  <sheetFormatPr baseColWidth="10" defaultRowHeight="12.75" x14ac:dyDescent="0.2"/>
  <cols>
    <col min="1" max="1" width="14.42578125" customWidth="1"/>
    <col min="2" max="2" width="5" customWidth="1"/>
    <col min="3" max="4" width="5.5703125" customWidth="1"/>
    <col min="5" max="5" width="6.85546875" customWidth="1"/>
    <col min="6" max="6" width="8.5703125" customWidth="1"/>
    <col min="7" max="7" width="5.7109375" bestFit="1" customWidth="1"/>
    <col min="8" max="8" width="8.28515625" customWidth="1"/>
    <col min="9" max="9" width="6" bestFit="1" customWidth="1"/>
    <col min="10" max="10" width="8" bestFit="1" customWidth="1"/>
    <col min="11" max="11" width="5.7109375" customWidth="1"/>
    <col min="12" max="12" width="7.7109375" bestFit="1" customWidth="1"/>
    <col min="13" max="13" width="10.28515625" customWidth="1"/>
    <col min="14" max="14" width="6" bestFit="1" customWidth="1"/>
    <col min="15" max="15" width="6.5703125" bestFit="1" customWidth="1"/>
    <col min="16" max="16" width="5.42578125" bestFit="1" customWidth="1"/>
    <col min="17" max="18" width="8.28515625" customWidth="1"/>
    <col min="19" max="19" width="5.5703125" customWidth="1"/>
  </cols>
  <sheetData>
    <row r="1" spans="1:19" ht="15.75" x14ac:dyDescent="0.25">
      <c r="A1" s="54"/>
      <c r="B1" s="51" t="s">
        <v>81</v>
      </c>
    </row>
    <row r="2" spans="1:19" ht="15.75" x14ac:dyDescent="0.25">
      <c r="A2" s="54"/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  <c r="C5" s="2"/>
      <c r="D5" s="2"/>
      <c r="E5" s="2"/>
      <c r="F5" s="2"/>
      <c r="G5" s="2"/>
      <c r="H5" s="2"/>
      <c r="I5" s="2"/>
      <c r="J5" s="41"/>
    </row>
    <row r="6" spans="1:19" x14ac:dyDescent="0.2">
      <c r="A6" s="1"/>
      <c r="B6" s="51" t="s">
        <v>32</v>
      </c>
      <c r="C6" s="4"/>
      <c r="D6" s="4"/>
      <c r="E6" s="5"/>
      <c r="F6" s="5"/>
      <c r="G6" s="27"/>
      <c r="H6" s="4"/>
      <c r="I6" s="4"/>
      <c r="J6" s="4"/>
    </row>
    <row r="7" spans="1:19" x14ac:dyDescent="0.2">
      <c r="A7" s="1"/>
      <c r="B7" s="51" t="s">
        <v>82</v>
      </c>
      <c r="C7" s="4"/>
      <c r="D7" s="4"/>
      <c r="E7" s="5"/>
      <c r="F7" s="5"/>
      <c r="G7" s="27"/>
      <c r="H7" s="4"/>
      <c r="I7" s="4"/>
      <c r="J7" s="4"/>
    </row>
    <row r="8" spans="1:19" x14ac:dyDescent="0.2">
      <c r="A8" s="1"/>
      <c r="B8" s="4"/>
      <c r="C8" s="4"/>
      <c r="D8" s="4"/>
      <c r="E8" s="5"/>
      <c r="F8" s="5"/>
      <c r="G8" s="27"/>
      <c r="H8" s="4"/>
      <c r="I8" s="4"/>
      <c r="J8" s="4"/>
    </row>
    <row r="9" spans="1:19" x14ac:dyDescent="0.2"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22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92</v>
      </c>
      <c r="S9" s="8" t="s">
        <v>26</v>
      </c>
    </row>
    <row r="10" spans="1:19" x14ac:dyDescent="0.2">
      <c r="B10" s="24" t="s">
        <v>27</v>
      </c>
      <c r="C10" s="24" t="s">
        <v>27</v>
      </c>
      <c r="D10" s="24" t="s">
        <v>27</v>
      </c>
      <c r="E10" s="24" t="s">
        <v>27</v>
      </c>
      <c r="F10" s="24"/>
      <c r="G10" s="24" t="s">
        <v>27</v>
      </c>
      <c r="H10" s="24"/>
      <c r="I10" s="24" t="s">
        <v>28</v>
      </c>
      <c r="J10" s="24" t="s">
        <v>29</v>
      </c>
      <c r="K10" s="24" t="s">
        <v>30</v>
      </c>
      <c r="L10" s="24" t="s">
        <v>30</v>
      </c>
      <c r="M10" s="24"/>
      <c r="N10" s="24" t="s">
        <v>31</v>
      </c>
      <c r="O10" s="24"/>
      <c r="P10" s="24" t="s">
        <v>31</v>
      </c>
      <c r="Q10" s="24"/>
      <c r="R10" s="57" t="s">
        <v>35</v>
      </c>
      <c r="S10" s="24" t="s">
        <v>31</v>
      </c>
    </row>
    <row r="11" spans="1:19" x14ac:dyDescent="0.2">
      <c r="A11" s="10" t="s">
        <v>9</v>
      </c>
      <c r="B11" s="4">
        <v>1.6</v>
      </c>
      <c r="C11" s="4">
        <v>7.9</v>
      </c>
      <c r="D11" s="4">
        <v>4.5999999999999996</v>
      </c>
      <c r="E11" s="16">
        <v>16.5</v>
      </c>
      <c r="F11" s="95">
        <v>37623</v>
      </c>
      <c r="G11" s="16">
        <v>-3.9</v>
      </c>
      <c r="H11" s="95">
        <v>37635</v>
      </c>
      <c r="I11" s="25">
        <v>76.351612903225799</v>
      </c>
      <c r="J11" s="27">
        <v>179.8</v>
      </c>
      <c r="K11" s="4">
        <v>3.3</v>
      </c>
      <c r="L11" s="16">
        <v>20.2</v>
      </c>
      <c r="M11" s="95">
        <v>37642</v>
      </c>
      <c r="N11" s="4">
        <v>50.4</v>
      </c>
      <c r="O11" s="26">
        <v>21</v>
      </c>
      <c r="P11" s="16">
        <v>10.199999999999999</v>
      </c>
      <c r="Q11" s="95">
        <v>37650</v>
      </c>
      <c r="R11" s="25"/>
      <c r="S11" s="4">
        <v>34.022915727854503</v>
      </c>
    </row>
    <row r="12" spans="1:19" x14ac:dyDescent="0.2">
      <c r="A12" s="12" t="s">
        <v>10</v>
      </c>
      <c r="B12" s="4">
        <v>1.1000000000000001</v>
      </c>
      <c r="C12" s="4">
        <v>7.4</v>
      </c>
      <c r="D12" s="4">
        <v>4.0999999999999996</v>
      </c>
      <c r="E12" s="16">
        <v>11.9</v>
      </c>
      <c r="F12" s="95">
        <v>37673</v>
      </c>
      <c r="G12" s="16">
        <v>-5.5</v>
      </c>
      <c r="H12" s="95">
        <v>37670</v>
      </c>
      <c r="I12" s="25">
        <v>79.7</v>
      </c>
      <c r="J12" s="27">
        <v>228.7</v>
      </c>
      <c r="K12" s="4">
        <v>3.1</v>
      </c>
      <c r="L12" s="16">
        <v>18.7</v>
      </c>
      <c r="M12" s="95">
        <v>37656</v>
      </c>
      <c r="N12" s="4">
        <v>28.8</v>
      </c>
      <c r="O12" s="26">
        <v>15</v>
      </c>
      <c r="P12" s="16">
        <v>7.8</v>
      </c>
      <c r="Q12" s="95">
        <v>37677</v>
      </c>
      <c r="R12" s="25"/>
      <c r="S12" s="4">
        <v>31.462658556784739</v>
      </c>
    </row>
    <row r="13" spans="1:19" x14ac:dyDescent="0.2">
      <c r="A13" s="12" t="s">
        <v>11</v>
      </c>
      <c r="B13" s="4">
        <v>3.9</v>
      </c>
      <c r="C13" s="4">
        <v>14.8</v>
      </c>
      <c r="D13" s="4">
        <v>9</v>
      </c>
      <c r="E13" s="16">
        <v>20.7</v>
      </c>
      <c r="F13" s="95">
        <v>37665</v>
      </c>
      <c r="G13" s="16">
        <v>-1.9</v>
      </c>
      <c r="H13" s="95">
        <v>37699</v>
      </c>
      <c r="I13" s="5">
        <v>69.432258064516134</v>
      </c>
      <c r="J13" s="27">
        <v>465.3</v>
      </c>
      <c r="K13" s="4">
        <v>2.6</v>
      </c>
      <c r="L13" s="16">
        <v>15.2</v>
      </c>
      <c r="M13" s="95">
        <v>37683</v>
      </c>
      <c r="N13" s="4">
        <v>24.6</v>
      </c>
      <c r="O13" s="26">
        <v>8</v>
      </c>
      <c r="P13" s="16">
        <v>11</v>
      </c>
      <c r="Q13" s="95">
        <v>37708</v>
      </c>
      <c r="R13" s="25"/>
      <c r="S13" s="4">
        <v>74.062073389502146</v>
      </c>
    </row>
    <row r="14" spans="1:19" x14ac:dyDescent="0.2">
      <c r="A14" s="12" t="s">
        <v>12</v>
      </c>
      <c r="B14" s="4">
        <v>4.7</v>
      </c>
      <c r="C14" s="4">
        <v>15.7</v>
      </c>
      <c r="D14" s="4">
        <v>10.1</v>
      </c>
      <c r="E14" s="16">
        <v>25.1</v>
      </c>
      <c r="F14" s="95">
        <v>37739</v>
      </c>
      <c r="G14" s="16">
        <v>-1</v>
      </c>
      <c r="H14" s="95">
        <v>37719</v>
      </c>
      <c r="I14" s="25">
        <v>71.55</v>
      </c>
      <c r="J14" s="27">
        <v>549.4</v>
      </c>
      <c r="K14" s="4">
        <v>2.7</v>
      </c>
      <c r="L14" s="16">
        <v>15.7</v>
      </c>
      <c r="M14" s="95">
        <v>37722</v>
      </c>
      <c r="N14" s="32">
        <v>37</v>
      </c>
      <c r="O14" s="26">
        <v>19</v>
      </c>
      <c r="P14" s="16">
        <v>13.6</v>
      </c>
      <c r="Q14" s="95">
        <v>37730</v>
      </c>
      <c r="R14" s="25"/>
      <c r="S14" s="4">
        <v>89.646750084299015</v>
      </c>
    </row>
    <row r="15" spans="1:19" x14ac:dyDescent="0.2">
      <c r="A15" s="12" t="s">
        <v>0</v>
      </c>
      <c r="B15" s="4">
        <v>6.8</v>
      </c>
      <c r="C15" s="4">
        <v>19.8</v>
      </c>
      <c r="D15" s="4">
        <v>13.1</v>
      </c>
      <c r="E15" s="14">
        <v>30.4</v>
      </c>
      <c r="F15" s="94">
        <v>37764</v>
      </c>
      <c r="G15" s="16">
        <v>2.6</v>
      </c>
      <c r="H15" s="94">
        <v>37755</v>
      </c>
      <c r="I15" s="25">
        <v>69.861290322580672</v>
      </c>
      <c r="J15" s="27">
        <v>679.2</v>
      </c>
      <c r="K15" s="4">
        <v>1.9</v>
      </c>
      <c r="L15" s="16">
        <v>10.199999999999999</v>
      </c>
      <c r="M15" s="94">
        <v>37772</v>
      </c>
      <c r="N15" s="4">
        <v>117.4</v>
      </c>
      <c r="O15" s="26">
        <v>13</v>
      </c>
      <c r="P15" s="16">
        <v>41.6</v>
      </c>
      <c r="Q15" s="94">
        <v>37748</v>
      </c>
      <c r="R15" s="25"/>
      <c r="S15" s="4">
        <v>117.98054374858768</v>
      </c>
    </row>
    <row r="16" spans="1:19" x14ac:dyDescent="0.2">
      <c r="A16" s="12" t="s">
        <v>1</v>
      </c>
      <c r="B16" s="4">
        <v>13.6</v>
      </c>
      <c r="C16" s="4">
        <v>27.3</v>
      </c>
      <c r="D16" s="4">
        <v>20</v>
      </c>
      <c r="E16" s="14">
        <v>37.1</v>
      </c>
      <c r="F16" s="94">
        <v>37794</v>
      </c>
      <c r="G16" s="16">
        <v>9.6</v>
      </c>
      <c r="H16" s="94">
        <v>37791</v>
      </c>
      <c r="I16" s="25">
        <v>65.08</v>
      </c>
      <c r="J16" s="27">
        <v>681.1</v>
      </c>
      <c r="K16" s="4">
        <v>2.1</v>
      </c>
      <c r="L16" s="16">
        <v>11</v>
      </c>
      <c r="M16" s="94">
        <v>37802</v>
      </c>
      <c r="N16" s="5">
        <v>35.700000000000003</v>
      </c>
      <c r="O16" s="26">
        <v>10</v>
      </c>
      <c r="P16" s="16">
        <v>13.1</v>
      </c>
      <c r="Q16" s="94">
        <v>37798</v>
      </c>
      <c r="R16" s="25"/>
      <c r="S16" s="5">
        <v>153.98566626777708</v>
      </c>
    </row>
    <row r="17" spans="1:19" x14ac:dyDescent="0.2">
      <c r="A17" s="12" t="s">
        <v>2</v>
      </c>
      <c r="B17" s="4">
        <v>13.6</v>
      </c>
      <c r="C17" s="4">
        <v>27.7</v>
      </c>
      <c r="D17" s="4">
        <v>19.8</v>
      </c>
      <c r="E17" s="14">
        <v>33.700000000000003</v>
      </c>
      <c r="F17" s="94">
        <v>37814</v>
      </c>
      <c r="G17" s="16">
        <v>8.1</v>
      </c>
      <c r="H17" s="94">
        <v>37806</v>
      </c>
      <c r="I17" s="25">
        <v>61.083870967741944</v>
      </c>
      <c r="J17" s="27">
        <v>804.1</v>
      </c>
      <c r="K17" s="4">
        <v>2.5</v>
      </c>
      <c r="L17" s="3">
        <v>13.3</v>
      </c>
      <c r="M17" s="94">
        <v>37817</v>
      </c>
      <c r="N17" s="4">
        <v>30</v>
      </c>
      <c r="O17" s="26">
        <v>10</v>
      </c>
      <c r="P17" s="16">
        <v>26</v>
      </c>
      <c r="Q17" s="94">
        <v>37816</v>
      </c>
      <c r="R17" s="25"/>
      <c r="S17" s="4">
        <v>180.64349852219627</v>
      </c>
    </row>
    <row r="18" spans="1:19" x14ac:dyDescent="0.2">
      <c r="A18" s="12" t="s">
        <v>3</v>
      </c>
      <c r="B18" s="4">
        <v>16</v>
      </c>
      <c r="C18" s="4">
        <v>29.7</v>
      </c>
      <c r="D18" s="4">
        <v>22.4</v>
      </c>
      <c r="E18" s="14">
        <v>35.299999999999997</v>
      </c>
      <c r="F18" s="94">
        <v>37844</v>
      </c>
      <c r="G18" s="16">
        <v>11.4</v>
      </c>
      <c r="H18" s="94">
        <v>37860</v>
      </c>
      <c r="I18" s="25">
        <v>55.667741935483875</v>
      </c>
      <c r="J18" s="31">
        <v>660.5</v>
      </c>
      <c r="K18" s="4">
        <v>2.1</v>
      </c>
      <c r="L18" s="16">
        <v>15.8</v>
      </c>
      <c r="M18" s="94">
        <v>37861</v>
      </c>
      <c r="N18" s="33">
        <v>50.8</v>
      </c>
      <c r="O18" s="26">
        <v>7</v>
      </c>
      <c r="P18" s="16">
        <v>27.4</v>
      </c>
      <c r="Q18" s="94">
        <v>37855</v>
      </c>
      <c r="R18" s="25"/>
      <c r="S18" s="4">
        <v>163.0685040963792</v>
      </c>
    </row>
    <row r="19" spans="1:19" x14ac:dyDescent="0.2">
      <c r="A19" s="12" t="s">
        <v>4</v>
      </c>
      <c r="B19" s="3">
        <v>11.5</v>
      </c>
      <c r="C19" s="3">
        <v>22.3</v>
      </c>
      <c r="D19" s="3">
        <v>16.5</v>
      </c>
      <c r="E19" s="15">
        <v>28.2</v>
      </c>
      <c r="F19" s="94">
        <v>37881</v>
      </c>
      <c r="G19" s="16">
        <v>8</v>
      </c>
      <c r="H19" s="94">
        <v>37879</v>
      </c>
      <c r="I19" s="25">
        <v>69.333333333333329</v>
      </c>
      <c r="J19" s="31">
        <v>457.1</v>
      </c>
      <c r="K19" s="3">
        <v>2.2000000000000002</v>
      </c>
      <c r="L19" s="3">
        <v>14.1</v>
      </c>
      <c r="M19" s="94">
        <v>37872</v>
      </c>
      <c r="N19" s="31">
        <v>45.4</v>
      </c>
      <c r="O19" s="26">
        <v>11</v>
      </c>
      <c r="P19" s="16">
        <v>16</v>
      </c>
      <c r="Q19" s="94">
        <v>37867</v>
      </c>
      <c r="R19" s="25"/>
      <c r="S19" s="3">
        <v>95.788233032623594</v>
      </c>
    </row>
    <row r="20" spans="1:19" x14ac:dyDescent="0.2">
      <c r="A20" s="12" t="s">
        <v>5</v>
      </c>
      <c r="B20" s="3">
        <v>7.5</v>
      </c>
      <c r="C20" s="3">
        <v>15.3</v>
      </c>
      <c r="D20" s="3">
        <v>11.1</v>
      </c>
      <c r="E20" s="15">
        <v>22.6</v>
      </c>
      <c r="F20" s="94">
        <v>37895</v>
      </c>
      <c r="G20" s="16">
        <v>-0.9</v>
      </c>
      <c r="H20" s="94">
        <v>37919</v>
      </c>
      <c r="I20" s="25">
        <v>77.094444444444449</v>
      </c>
      <c r="J20" s="34">
        <v>289.5</v>
      </c>
      <c r="K20" s="3">
        <v>2.6</v>
      </c>
      <c r="L20" s="16">
        <v>23.7</v>
      </c>
      <c r="M20" s="94">
        <v>37924</v>
      </c>
      <c r="N20" s="27">
        <v>127.4</v>
      </c>
      <c r="O20" s="26">
        <v>21</v>
      </c>
      <c r="P20" s="16">
        <v>41.4</v>
      </c>
      <c r="Q20" s="94">
        <v>37907</v>
      </c>
      <c r="R20" s="25"/>
      <c r="S20" s="3">
        <v>56.01618791591445</v>
      </c>
    </row>
    <row r="21" spans="1:19" x14ac:dyDescent="0.2">
      <c r="A21" s="12" t="s">
        <v>6</v>
      </c>
      <c r="B21" s="3">
        <v>4.5133333333333336</v>
      </c>
      <c r="C21" s="3">
        <v>12.453333333333331</v>
      </c>
      <c r="D21" s="3">
        <v>8.1533333333333324</v>
      </c>
      <c r="E21" s="26">
        <v>18.899999999999999</v>
      </c>
      <c r="F21" s="95">
        <v>37932</v>
      </c>
      <c r="G21" s="16">
        <v>-0.2</v>
      </c>
      <c r="H21" s="95">
        <v>37943</v>
      </c>
      <c r="I21" s="25">
        <v>80.650000000000006</v>
      </c>
      <c r="J21" s="27">
        <v>203.1</v>
      </c>
      <c r="K21" s="16">
        <v>2.16</v>
      </c>
      <c r="L21" s="16">
        <v>16.8</v>
      </c>
      <c r="M21" s="95">
        <v>37951</v>
      </c>
      <c r="N21" s="16">
        <v>33.200000000000003</v>
      </c>
      <c r="O21" s="26">
        <v>14</v>
      </c>
      <c r="P21" s="16">
        <v>5.8</v>
      </c>
      <c r="Q21" s="95">
        <v>37948</v>
      </c>
      <c r="R21" s="25"/>
      <c r="S21" s="3">
        <v>31.844636541067359</v>
      </c>
    </row>
    <row r="22" spans="1:19" ht="13.5" thickBot="1" x14ac:dyDescent="0.25">
      <c r="A22" s="17" t="s">
        <v>7</v>
      </c>
      <c r="B22" s="18">
        <v>2.4548387096774191</v>
      </c>
      <c r="C22" s="18">
        <v>8.4709677419354836</v>
      </c>
      <c r="D22" s="18">
        <v>5.3290322580645171</v>
      </c>
      <c r="E22" s="35">
        <v>13.1</v>
      </c>
      <c r="F22" s="98">
        <v>37969</v>
      </c>
      <c r="G22" s="18">
        <v>-0.7</v>
      </c>
      <c r="H22" s="98">
        <v>37972</v>
      </c>
      <c r="I22" s="36">
        <v>83.5</v>
      </c>
      <c r="J22" s="35">
        <v>130.9</v>
      </c>
      <c r="K22" s="18">
        <v>2.5064516129032253</v>
      </c>
      <c r="L22" s="18">
        <v>14.5</v>
      </c>
      <c r="M22" s="98">
        <v>37984</v>
      </c>
      <c r="N22" s="18">
        <v>31.8</v>
      </c>
      <c r="O22" s="35">
        <v>17</v>
      </c>
      <c r="P22" s="18">
        <v>5.8</v>
      </c>
      <c r="Q22" s="98">
        <v>37973</v>
      </c>
      <c r="R22" s="36"/>
      <c r="S22" s="18">
        <v>23.604631187043406</v>
      </c>
    </row>
    <row r="23" spans="1:19" ht="13.5" thickTop="1" x14ac:dyDescent="0.2">
      <c r="A23" s="1" t="s">
        <v>51</v>
      </c>
      <c r="B23" s="37">
        <f>AVERAGE(B11:B22)</f>
        <v>7.2723476702508973</v>
      </c>
      <c r="C23" s="37">
        <f>AVERAGE(C11:C22)</f>
        <v>17.402025089605733</v>
      </c>
      <c r="D23" s="37">
        <f>AVERAGE(D11:D22)</f>
        <v>12.015197132616487</v>
      </c>
      <c r="E23" s="38">
        <f>MAX(E11:E22)</f>
        <v>37.1</v>
      </c>
      <c r="F23" s="55">
        <v>37794</v>
      </c>
      <c r="G23" s="38">
        <f>MIN(G11:G22)</f>
        <v>-5.5</v>
      </c>
      <c r="H23" s="55">
        <v>37670</v>
      </c>
      <c r="I23" s="39">
        <f>AVERAGE(I11:I22)</f>
        <v>71.608712664277178</v>
      </c>
      <c r="J23" s="37">
        <f>SUM(J11:J22)</f>
        <v>5328.7</v>
      </c>
      <c r="K23" s="37">
        <f>AVERAGE(K11:K22)</f>
        <v>2.4805376344086021</v>
      </c>
      <c r="L23" s="38">
        <f>MAX(L11:L22)</f>
        <v>23.7</v>
      </c>
      <c r="M23" s="55">
        <v>37924</v>
      </c>
      <c r="N23" s="39">
        <f>SUM(N11:N22)</f>
        <v>612.5</v>
      </c>
      <c r="O23" s="39">
        <f>SUM(O11:O22)</f>
        <v>166</v>
      </c>
      <c r="P23" s="38">
        <f>MAX(P11:P22)</f>
        <v>41.6</v>
      </c>
      <c r="Q23" s="55">
        <v>37748</v>
      </c>
      <c r="R23" s="55"/>
      <c r="S23" s="39">
        <f>SUM(S11:S22)</f>
        <v>1052.1262990700295</v>
      </c>
    </row>
    <row r="24" spans="1:19" x14ac:dyDescent="0.2">
      <c r="H24" s="30"/>
    </row>
    <row r="25" spans="1:19" x14ac:dyDescent="0.2">
      <c r="H25" s="30"/>
    </row>
    <row r="26" spans="1:19" x14ac:dyDescent="0.2">
      <c r="A26" s="40" t="s">
        <v>57</v>
      </c>
      <c r="B26" s="40"/>
      <c r="C26" s="12"/>
    </row>
    <row r="27" spans="1:19" x14ac:dyDescent="0.2">
      <c r="A27" s="40"/>
      <c r="B27" s="40"/>
      <c r="C27" s="12"/>
    </row>
    <row r="28" spans="1:19" x14ac:dyDescent="0.2">
      <c r="A28" s="40"/>
      <c r="B28" s="40"/>
      <c r="C28" s="12"/>
    </row>
    <row r="29" spans="1:19" x14ac:dyDescent="0.2">
      <c r="A29" t="s">
        <v>34</v>
      </c>
      <c r="D29" s="9">
        <v>-0.9</v>
      </c>
      <c r="E29" t="s">
        <v>35</v>
      </c>
      <c r="F29" t="s">
        <v>64</v>
      </c>
      <c r="G29" s="55"/>
    </row>
    <row r="30" spans="1:19" x14ac:dyDescent="0.2">
      <c r="A30" t="s">
        <v>36</v>
      </c>
      <c r="D30" s="9">
        <v>-1</v>
      </c>
      <c r="E30" t="s">
        <v>35</v>
      </c>
      <c r="F30" t="s">
        <v>65</v>
      </c>
      <c r="G30" s="55"/>
    </row>
    <row r="31" spans="1:19" x14ac:dyDescent="0.2">
      <c r="A31" t="s">
        <v>37</v>
      </c>
      <c r="F31" t="s">
        <v>66</v>
      </c>
    </row>
    <row r="32" spans="1:19" x14ac:dyDescent="0.2">
      <c r="L32" s="2"/>
      <c r="M32" s="2"/>
      <c r="N32" s="2"/>
      <c r="O32" s="2"/>
      <c r="P32" s="2"/>
      <c r="Q32" s="2"/>
      <c r="R32" s="2"/>
      <c r="S32" s="2"/>
    </row>
    <row r="33" spans="1:19" x14ac:dyDescent="0.2">
      <c r="A33" s="22" t="s">
        <v>45</v>
      </c>
      <c r="B33" s="22"/>
      <c r="C33" s="22"/>
      <c r="D33" s="22"/>
      <c r="E33" s="22"/>
      <c r="F33" s="22"/>
      <c r="G33" s="22"/>
      <c r="H33" s="22"/>
      <c r="L33" s="6"/>
      <c r="M33" s="6"/>
      <c r="N33" s="6"/>
      <c r="O33" s="7"/>
      <c r="P33" s="7"/>
      <c r="Q33" s="6"/>
      <c r="R33" s="6"/>
      <c r="S33" s="6"/>
    </row>
    <row r="34" spans="1:19" x14ac:dyDescent="0.2">
      <c r="L34" s="6"/>
      <c r="M34" s="6"/>
      <c r="N34" s="6"/>
      <c r="O34" s="7"/>
      <c r="P34" s="7"/>
      <c r="Q34" s="6"/>
      <c r="R34" s="6"/>
      <c r="S34" s="6"/>
    </row>
    <row r="35" spans="1:19" x14ac:dyDescent="0.2">
      <c r="E35" s="23"/>
    </row>
    <row r="36" spans="1:19" x14ac:dyDescent="0.2">
      <c r="B36" t="s">
        <v>52</v>
      </c>
      <c r="E36" s="23" t="s">
        <v>35</v>
      </c>
      <c r="F36">
        <v>7</v>
      </c>
      <c r="G36" t="s">
        <v>50</v>
      </c>
    </row>
    <row r="37" spans="1:19" x14ac:dyDescent="0.2">
      <c r="B37" t="s">
        <v>53</v>
      </c>
      <c r="E37" t="s">
        <v>35</v>
      </c>
      <c r="F37">
        <v>8</v>
      </c>
      <c r="G37" t="s">
        <v>50</v>
      </c>
    </row>
    <row r="38" spans="1:19" x14ac:dyDescent="0.2">
      <c r="B38" t="s">
        <v>54</v>
      </c>
      <c r="E38" t="s">
        <v>35</v>
      </c>
      <c r="F38">
        <v>9</v>
      </c>
      <c r="G38" t="s">
        <v>50</v>
      </c>
    </row>
    <row r="39" spans="1:19" x14ac:dyDescent="0.2">
      <c r="B39" t="s">
        <v>55</v>
      </c>
      <c r="C39" t="s">
        <v>56</v>
      </c>
      <c r="E39" t="s">
        <v>35</v>
      </c>
      <c r="F39">
        <v>1</v>
      </c>
      <c r="G39" t="s">
        <v>50</v>
      </c>
    </row>
  </sheetData>
  <phoneticPr fontId="0" type="noConversion"/>
  <pageMargins left="0.75" right="0.75" top="1" bottom="1" header="0" footer="0"/>
  <pageSetup paperSize="9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activeCell="L35" sqref="L35"/>
    </sheetView>
  </sheetViews>
  <sheetFormatPr baseColWidth="10" defaultRowHeight="12.75" x14ac:dyDescent="0.2"/>
  <cols>
    <col min="1" max="1" width="14.42578125" style="47" customWidth="1"/>
    <col min="2" max="2" width="5" style="47" customWidth="1"/>
    <col min="3" max="3" width="5.28515625" style="47" bestFit="1" customWidth="1"/>
    <col min="4" max="4" width="4.5703125" style="47" bestFit="1" customWidth="1"/>
    <col min="5" max="6" width="6.140625" style="47" bestFit="1" customWidth="1"/>
    <col min="7" max="7" width="4.5703125" style="47" bestFit="1" customWidth="1"/>
    <col min="8" max="8" width="7.28515625" style="47" bestFit="1" customWidth="1"/>
    <col min="9" max="9" width="3.85546875" style="47" bestFit="1" customWidth="1"/>
    <col min="10" max="10" width="7.140625" style="47" customWidth="1"/>
    <col min="11" max="11" width="5.7109375" style="47" customWidth="1"/>
    <col min="12" max="12" width="7.42578125" style="47" bestFit="1" customWidth="1"/>
    <col min="13" max="13" width="7.140625" style="47" bestFit="1" customWidth="1"/>
    <col min="14" max="14" width="6" style="47" bestFit="1" customWidth="1"/>
    <col min="15" max="15" width="6.28515625" style="47" bestFit="1" customWidth="1"/>
    <col min="16" max="16" width="5.28515625" style="47" customWidth="1"/>
    <col min="17" max="17" width="7.7109375" style="47" bestFit="1" customWidth="1"/>
    <col min="18" max="18" width="7.7109375" style="47" customWidth="1"/>
    <col min="19" max="19" width="6" style="47" bestFit="1" customWidth="1"/>
    <col min="20" max="16384" width="11.42578125" style="47"/>
  </cols>
  <sheetData>
    <row r="1" spans="1:19" x14ac:dyDescent="0.2">
      <c r="B1" s="51" t="s">
        <v>58</v>
      </c>
    </row>
    <row r="2" spans="1:19" x14ac:dyDescent="0.2">
      <c r="B2" s="51" t="s">
        <v>68</v>
      </c>
      <c r="J2" s="48"/>
      <c r="S2" s="48"/>
    </row>
    <row r="3" spans="1:19" x14ac:dyDescent="0.2">
      <c r="B3" s="1" t="s">
        <v>69</v>
      </c>
      <c r="J3" s="48"/>
      <c r="S3" s="48"/>
    </row>
    <row r="4" spans="1:19" x14ac:dyDescent="0.2">
      <c r="J4" s="48"/>
      <c r="S4" s="48"/>
    </row>
    <row r="5" spans="1:19" x14ac:dyDescent="0.2">
      <c r="C5" s="48"/>
      <c r="D5" s="48"/>
      <c r="E5" s="48"/>
      <c r="F5" s="48"/>
      <c r="G5" s="48"/>
      <c r="H5" s="48"/>
      <c r="I5" s="48"/>
      <c r="J5" s="48"/>
    </row>
    <row r="6" spans="1:19" x14ac:dyDescent="0.2">
      <c r="B6" s="51" t="s">
        <v>32</v>
      </c>
      <c r="C6" s="42"/>
      <c r="D6" s="42"/>
      <c r="E6" s="44"/>
      <c r="F6" s="44"/>
      <c r="G6" s="43"/>
      <c r="H6" s="42"/>
      <c r="I6" s="42"/>
      <c r="J6" s="42"/>
    </row>
    <row r="7" spans="1:19" x14ac:dyDescent="0.2">
      <c r="B7" s="51" t="s">
        <v>83</v>
      </c>
      <c r="C7" s="42"/>
      <c r="D7" s="42"/>
      <c r="E7" s="44"/>
      <c r="F7" s="44"/>
      <c r="G7" s="43"/>
      <c r="H7" s="42"/>
      <c r="I7" s="42"/>
      <c r="J7" s="42"/>
    </row>
    <row r="8" spans="1:19" x14ac:dyDescent="0.2">
      <c r="E8" s="44"/>
      <c r="F8" s="44"/>
      <c r="J8" s="42"/>
    </row>
    <row r="9" spans="1:19" x14ac:dyDescent="0.2"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92</v>
      </c>
      <c r="S9" s="8" t="s">
        <v>26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42">
        <v>3.1</v>
      </c>
      <c r="C11" s="42">
        <v>9.6</v>
      </c>
      <c r="D11" s="42">
        <v>6.5</v>
      </c>
      <c r="E11" s="43">
        <v>15.4</v>
      </c>
      <c r="F11" s="99">
        <v>37997</v>
      </c>
      <c r="G11" s="42">
        <v>-2</v>
      </c>
      <c r="H11" s="99">
        <v>37993</v>
      </c>
      <c r="I11" s="44">
        <v>78</v>
      </c>
      <c r="J11" s="42">
        <v>166.5</v>
      </c>
      <c r="K11" s="42">
        <v>3.1</v>
      </c>
      <c r="L11" s="42">
        <v>17.399999999999999</v>
      </c>
      <c r="M11" s="99">
        <v>38003</v>
      </c>
      <c r="N11" s="42">
        <v>83.8</v>
      </c>
      <c r="O11" s="44">
        <v>19</v>
      </c>
      <c r="P11" s="42">
        <v>21.4</v>
      </c>
      <c r="Q11" s="99">
        <v>38013</v>
      </c>
      <c r="R11" s="44"/>
      <c r="S11" s="42">
        <v>34.1</v>
      </c>
    </row>
    <row r="12" spans="1:19" x14ac:dyDescent="0.2">
      <c r="A12" s="51" t="s">
        <v>10</v>
      </c>
      <c r="B12" s="42">
        <v>-0.1</v>
      </c>
      <c r="C12" s="42">
        <v>7</v>
      </c>
      <c r="D12" s="42">
        <v>3.2</v>
      </c>
      <c r="E12" s="43">
        <v>15.9</v>
      </c>
      <c r="F12" s="99">
        <v>38028</v>
      </c>
      <c r="G12" s="42">
        <v>-3.9</v>
      </c>
      <c r="H12" s="99">
        <v>38037</v>
      </c>
      <c r="I12" s="44">
        <v>83</v>
      </c>
      <c r="J12" s="42">
        <v>239.1</v>
      </c>
      <c r="K12" s="42">
        <v>2.1</v>
      </c>
      <c r="L12" s="42">
        <v>15</v>
      </c>
      <c r="M12" s="99">
        <v>38044</v>
      </c>
      <c r="N12" s="42">
        <v>21.8</v>
      </c>
      <c r="O12" s="44">
        <v>15</v>
      </c>
      <c r="P12" s="42">
        <v>6.8</v>
      </c>
      <c r="Q12" s="99">
        <v>38038</v>
      </c>
      <c r="R12" s="44"/>
      <c r="S12" s="42">
        <v>28.2</v>
      </c>
    </row>
    <row r="13" spans="1:19" x14ac:dyDescent="0.2">
      <c r="A13" s="51" t="s">
        <v>11</v>
      </c>
      <c r="B13" s="58">
        <v>1.8</v>
      </c>
      <c r="C13" s="58">
        <v>10.3</v>
      </c>
      <c r="D13" s="58">
        <v>5.8</v>
      </c>
      <c r="E13" s="42">
        <v>20.3</v>
      </c>
      <c r="F13" s="99">
        <v>38066</v>
      </c>
      <c r="G13" s="42">
        <v>-3.2</v>
      </c>
      <c r="H13" s="99">
        <v>38047</v>
      </c>
      <c r="I13" s="59">
        <v>75</v>
      </c>
      <c r="J13" s="47">
        <v>388.8</v>
      </c>
      <c r="K13" s="58">
        <v>2.2000000000000002</v>
      </c>
      <c r="L13" s="42">
        <v>13.2</v>
      </c>
      <c r="M13" s="99">
        <v>38051</v>
      </c>
      <c r="N13" s="58">
        <v>45.8</v>
      </c>
      <c r="O13" s="44">
        <v>18</v>
      </c>
      <c r="P13" s="42">
        <v>10.4</v>
      </c>
      <c r="Q13" s="99">
        <v>38076</v>
      </c>
      <c r="R13" s="44"/>
      <c r="S13" s="42">
        <v>55</v>
      </c>
    </row>
    <row r="14" spans="1:19" x14ac:dyDescent="0.2">
      <c r="A14" s="51" t="s">
        <v>12</v>
      </c>
      <c r="B14" s="29">
        <v>3.7</v>
      </c>
      <c r="C14" s="29">
        <v>13.1</v>
      </c>
      <c r="D14" s="29">
        <v>8.1999999999999993</v>
      </c>
      <c r="E14" s="42">
        <v>22.4</v>
      </c>
      <c r="F14" s="99">
        <v>38103</v>
      </c>
      <c r="G14" s="42">
        <v>-0.1</v>
      </c>
      <c r="H14" s="99">
        <v>38087</v>
      </c>
      <c r="I14" s="44">
        <v>72</v>
      </c>
      <c r="J14" s="58">
        <v>505.7</v>
      </c>
      <c r="K14" s="29">
        <v>2.5</v>
      </c>
      <c r="L14" s="42">
        <v>14.9</v>
      </c>
      <c r="M14" s="99">
        <v>38079</v>
      </c>
      <c r="N14" s="29">
        <v>53.4</v>
      </c>
      <c r="O14" s="44">
        <v>15</v>
      </c>
      <c r="P14" s="42">
        <v>12.8</v>
      </c>
      <c r="Q14" s="99">
        <v>38105</v>
      </c>
      <c r="R14" s="44"/>
      <c r="S14" s="42">
        <v>78.7</v>
      </c>
    </row>
    <row r="15" spans="1:19" x14ac:dyDescent="0.2">
      <c r="A15" s="51" t="s">
        <v>0</v>
      </c>
      <c r="B15" s="42">
        <v>6.8</v>
      </c>
      <c r="C15" s="42">
        <v>17.5</v>
      </c>
      <c r="D15" s="42">
        <v>11.8</v>
      </c>
      <c r="E15" s="42">
        <v>25.6</v>
      </c>
      <c r="F15" s="99">
        <v>38127</v>
      </c>
      <c r="G15" s="42">
        <v>0.4</v>
      </c>
      <c r="H15" s="99">
        <v>38109</v>
      </c>
      <c r="I15" s="44">
        <v>74</v>
      </c>
      <c r="J15" s="42">
        <v>576</v>
      </c>
      <c r="K15" s="42">
        <v>2</v>
      </c>
      <c r="L15" s="42">
        <v>13.3</v>
      </c>
      <c r="M15" s="99">
        <v>38111</v>
      </c>
      <c r="N15" s="42">
        <v>107.4</v>
      </c>
      <c r="O15" s="44">
        <v>18</v>
      </c>
      <c r="P15" s="42">
        <v>23.8</v>
      </c>
      <c r="Q15" s="99">
        <v>38133</v>
      </c>
      <c r="R15" s="44"/>
      <c r="S15" s="42">
        <v>99.8</v>
      </c>
    </row>
    <row r="16" spans="1:19" x14ac:dyDescent="0.2">
      <c r="A16" s="51" t="s">
        <v>1</v>
      </c>
      <c r="B16" s="42">
        <v>11.5</v>
      </c>
      <c r="C16" s="42">
        <v>25.4</v>
      </c>
      <c r="D16" s="42">
        <v>18</v>
      </c>
      <c r="E16" s="42">
        <v>32.799999999999997</v>
      </c>
      <c r="F16" s="99">
        <v>38164</v>
      </c>
      <c r="G16" s="42">
        <v>7.2</v>
      </c>
      <c r="H16" s="99">
        <v>38141</v>
      </c>
      <c r="I16" s="44">
        <v>68</v>
      </c>
      <c r="J16" s="42">
        <v>761.2</v>
      </c>
      <c r="K16" s="42">
        <v>1.8</v>
      </c>
      <c r="L16" s="42">
        <v>10.8</v>
      </c>
      <c r="M16" s="99">
        <v>38161</v>
      </c>
      <c r="N16" s="42">
        <v>48.8</v>
      </c>
      <c r="O16" s="44">
        <v>10</v>
      </c>
      <c r="P16" s="42">
        <v>23.2</v>
      </c>
      <c r="Q16" s="99">
        <v>38146</v>
      </c>
      <c r="R16" s="44"/>
      <c r="S16" s="42">
        <v>148.80000000000001</v>
      </c>
    </row>
    <row r="17" spans="1:19" x14ac:dyDescent="0.2">
      <c r="A17" s="51" t="s">
        <v>2</v>
      </c>
      <c r="B17" s="42">
        <v>11.9</v>
      </c>
      <c r="C17" s="42">
        <v>26.6</v>
      </c>
      <c r="D17" s="42">
        <v>18.600000000000001</v>
      </c>
      <c r="E17" s="42">
        <v>33.9</v>
      </c>
      <c r="F17" s="99">
        <v>38199</v>
      </c>
      <c r="G17" s="42">
        <v>6</v>
      </c>
      <c r="H17" s="99">
        <v>38180</v>
      </c>
      <c r="I17" s="44">
        <v>63</v>
      </c>
      <c r="J17" s="42">
        <v>742.4</v>
      </c>
      <c r="K17" s="42">
        <v>2.1</v>
      </c>
      <c r="L17" s="42">
        <v>11.4</v>
      </c>
      <c r="M17" s="99">
        <v>38175</v>
      </c>
      <c r="N17" s="42">
        <v>11.6</v>
      </c>
      <c r="O17" s="44">
        <v>9</v>
      </c>
      <c r="P17" s="42">
        <v>5</v>
      </c>
      <c r="Q17" s="99">
        <v>38174</v>
      </c>
      <c r="R17" s="44"/>
      <c r="S17" s="42">
        <v>160</v>
      </c>
    </row>
    <row r="18" spans="1:19" x14ac:dyDescent="0.2">
      <c r="A18" s="51" t="s">
        <v>3</v>
      </c>
      <c r="B18" s="42">
        <v>13</v>
      </c>
      <c r="C18" s="42">
        <v>26.4</v>
      </c>
      <c r="D18" s="42">
        <v>19.2</v>
      </c>
      <c r="E18" s="42">
        <v>33.799999999999997</v>
      </c>
      <c r="F18" s="99">
        <v>38214</v>
      </c>
      <c r="G18" s="42">
        <v>8.3000000000000007</v>
      </c>
      <c r="H18" s="99">
        <v>38226</v>
      </c>
      <c r="I18" s="44">
        <v>63</v>
      </c>
      <c r="J18" s="42">
        <v>664.8</v>
      </c>
      <c r="K18" s="42">
        <v>2.2999999999999998</v>
      </c>
      <c r="L18" s="42">
        <v>13.4</v>
      </c>
      <c r="M18" s="99">
        <v>38217</v>
      </c>
      <c r="N18" s="42">
        <v>56.8</v>
      </c>
      <c r="O18" s="44">
        <v>9</v>
      </c>
      <c r="P18" s="42">
        <v>30.2</v>
      </c>
      <c r="Q18" s="99">
        <v>38202</v>
      </c>
      <c r="R18" s="44"/>
      <c r="S18" s="42">
        <v>148.19999999999999</v>
      </c>
    </row>
    <row r="19" spans="1:19" x14ac:dyDescent="0.2">
      <c r="A19" s="51" t="s">
        <v>4</v>
      </c>
      <c r="B19" s="42">
        <v>11.6</v>
      </c>
      <c r="C19" s="42">
        <v>22.8</v>
      </c>
      <c r="D19" s="42">
        <v>16.600000000000001</v>
      </c>
      <c r="E19" s="42">
        <v>32.1</v>
      </c>
      <c r="F19" s="99">
        <v>38235</v>
      </c>
      <c r="G19" s="42">
        <v>6.2</v>
      </c>
      <c r="H19" s="99">
        <v>38256</v>
      </c>
      <c r="I19" s="44">
        <v>70</v>
      </c>
      <c r="J19" s="42">
        <v>477.8</v>
      </c>
      <c r="K19" s="42">
        <v>2.2999999999999998</v>
      </c>
      <c r="L19" s="42">
        <v>12.7</v>
      </c>
      <c r="M19" s="99">
        <v>38238</v>
      </c>
      <c r="N19" s="42">
        <v>49</v>
      </c>
      <c r="O19" s="44">
        <v>9</v>
      </c>
      <c r="P19" s="42">
        <v>21</v>
      </c>
      <c r="Q19" s="99">
        <v>38239</v>
      </c>
      <c r="R19" s="44"/>
      <c r="S19" s="42">
        <v>97.1</v>
      </c>
    </row>
    <row r="20" spans="1:19" x14ac:dyDescent="0.2">
      <c r="A20" s="51" t="s">
        <v>5</v>
      </c>
      <c r="B20" s="42">
        <v>8.9</v>
      </c>
      <c r="C20" s="42">
        <v>18.600000000000001</v>
      </c>
      <c r="D20" s="42">
        <v>13.5</v>
      </c>
      <c r="E20" s="42">
        <v>26.2</v>
      </c>
      <c r="F20" s="99">
        <v>38264</v>
      </c>
      <c r="G20" s="42">
        <v>4.5</v>
      </c>
      <c r="H20" s="99">
        <v>38273</v>
      </c>
      <c r="I20" s="44">
        <v>68</v>
      </c>
      <c r="J20" s="42">
        <v>344.6</v>
      </c>
      <c r="K20" s="42">
        <v>2.7</v>
      </c>
      <c r="L20" s="42">
        <v>18.2</v>
      </c>
      <c r="M20" s="99">
        <v>38276</v>
      </c>
      <c r="N20" s="42">
        <v>40.200000000000003</v>
      </c>
      <c r="O20" s="44">
        <v>11</v>
      </c>
      <c r="P20" s="42">
        <v>15.8</v>
      </c>
      <c r="Q20" s="99">
        <v>38276</v>
      </c>
      <c r="R20" s="44"/>
      <c r="S20" s="42">
        <v>76.8</v>
      </c>
    </row>
    <row r="21" spans="1:19" x14ac:dyDescent="0.2">
      <c r="A21" s="51" t="s">
        <v>6</v>
      </c>
      <c r="B21" s="42">
        <v>3.2</v>
      </c>
      <c r="C21" s="42">
        <v>9.5</v>
      </c>
      <c r="D21" s="42">
        <v>6</v>
      </c>
      <c r="E21" s="42">
        <v>14.7</v>
      </c>
      <c r="F21" s="99">
        <v>38294</v>
      </c>
      <c r="G21" s="42">
        <v>-3.5</v>
      </c>
      <c r="H21" s="99">
        <v>38318</v>
      </c>
      <c r="I21" s="44">
        <v>81</v>
      </c>
      <c r="J21" s="42">
        <v>184.1</v>
      </c>
      <c r="K21" s="42">
        <v>1.9</v>
      </c>
      <c r="L21" s="42">
        <v>11.6</v>
      </c>
      <c r="M21" s="99">
        <v>38301</v>
      </c>
      <c r="N21" s="42">
        <v>56.4</v>
      </c>
      <c r="O21" s="44">
        <v>13</v>
      </c>
      <c r="P21" s="42">
        <v>17.600000000000001</v>
      </c>
      <c r="Q21" s="99">
        <v>38301</v>
      </c>
      <c r="R21" s="44"/>
      <c r="S21" s="42">
        <v>25.7</v>
      </c>
    </row>
    <row r="22" spans="1:19" ht="13.5" thickBot="1" x14ac:dyDescent="0.25">
      <c r="A22" s="60" t="s">
        <v>7</v>
      </c>
      <c r="B22" s="61">
        <v>2.4</v>
      </c>
      <c r="C22" s="61">
        <v>7.5</v>
      </c>
      <c r="D22" s="61">
        <v>5</v>
      </c>
      <c r="E22" s="61">
        <v>13.4</v>
      </c>
      <c r="F22" s="100">
        <v>38339</v>
      </c>
      <c r="G22" s="61">
        <v>-2.7</v>
      </c>
      <c r="H22" s="100">
        <v>38347</v>
      </c>
      <c r="I22" s="62">
        <v>84</v>
      </c>
      <c r="J22" s="61">
        <v>106.5</v>
      </c>
      <c r="K22" s="61">
        <v>2.4</v>
      </c>
      <c r="L22" s="61">
        <v>15.5</v>
      </c>
      <c r="M22" s="100">
        <v>38340</v>
      </c>
      <c r="N22" s="61">
        <v>37</v>
      </c>
      <c r="O22" s="62">
        <v>20</v>
      </c>
      <c r="P22" s="61">
        <v>8.6</v>
      </c>
      <c r="Q22" s="100">
        <v>38324</v>
      </c>
      <c r="R22" s="62"/>
      <c r="S22" s="61">
        <v>23.4</v>
      </c>
    </row>
    <row r="23" spans="1:19" ht="13.5" thickTop="1" x14ac:dyDescent="0.2">
      <c r="A23" s="51" t="s">
        <v>51</v>
      </c>
      <c r="B23" s="37">
        <f>AVERAGE(B11:B22)</f>
        <v>6.4833333333333343</v>
      </c>
      <c r="C23" s="37">
        <f>AVERAGE(C11:C22)</f>
        <v>16.191666666666666</v>
      </c>
      <c r="D23" s="37">
        <f>AVERAGE(D11:D22)</f>
        <v>11.033333333333333</v>
      </c>
      <c r="E23" s="37">
        <f>MAX(E11:E22)</f>
        <v>33.9</v>
      </c>
      <c r="F23" s="52">
        <v>38199</v>
      </c>
      <c r="G23" s="37">
        <f>MIN(G11:G22)</f>
        <v>-3.9</v>
      </c>
      <c r="H23" s="52">
        <v>38037</v>
      </c>
      <c r="I23" s="39">
        <f>AVERAGE(I11:I22)</f>
        <v>73.25</v>
      </c>
      <c r="J23" s="37">
        <f>SUM(J11:J22)</f>
        <v>5157.5000000000009</v>
      </c>
      <c r="K23" s="37">
        <f>AVERAGE(K11:K22)</f>
        <v>2.2833333333333332</v>
      </c>
      <c r="L23" s="37">
        <f>MAX(L11:L22)</f>
        <v>18.2</v>
      </c>
      <c r="M23" s="52">
        <v>38276</v>
      </c>
      <c r="N23" s="37">
        <f>SUM(N11:N22)</f>
        <v>612</v>
      </c>
      <c r="O23" s="39">
        <f>SUM(O11:O22)</f>
        <v>166</v>
      </c>
      <c r="P23" s="38">
        <f>MAX(P11:P22)</f>
        <v>30.2</v>
      </c>
      <c r="Q23" s="52">
        <v>38202</v>
      </c>
      <c r="R23" s="52"/>
      <c r="S23" s="37">
        <f>SUM(S11:S22)</f>
        <v>975.8</v>
      </c>
    </row>
    <row r="24" spans="1:19" x14ac:dyDescent="0.2">
      <c r="H24" s="49"/>
    </row>
    <row r="25" spans="1:19" x14ac:dyDescent="0.2">
      <c r="H25" s="49"/>
    </row>
    <row r="26" spans="1:19" x14ac:dyDescent="0.2">
      <c r="A26" s="63" t="s">
        <v>57</v>
      </c>
    </row>
    <row r="29" spans="1:19" x14ac:dyDescent="0.2">
      <c r="A29" s="47" t="s">
        <v>34</v>
      </c>
      <c r="D29" s="48">
        <v>-0.2</v>
      </c>
      <c r="E29" s="47" t="s">
        <v>35</v>
      </c>
      <c r="F29" s="47" t="s">
        <v>62</v>
      </c>
      <c r="G29" s="50"/>
    </row>
    <row r="30" spans="1:19" x14ac:dyDescent="0.2">
      <c r="A30" s="47" t="s">
        <v>36</v>
      </c>
      <c r="D30" s="48">
        <v>-0.1</v>
      </c>
      <c r="E30" s="47" t="s">
        <v>35</v>
      </c>
      <c r="F30" s="47" t="s">
        <v>63</v>
      </c>
      <c r="G30" s="50"/>
    </row>
    <row r="31" spans="1:19" x14ac:dyDescent="0.2">
      <c r="A31" s="47" t="s">
        <v>37</v>
      </c>
      <c r="D31" s="47">
        <v>227</v>
      </c>
      <c r="E31" s="47" t="s">
        <v>50</v>
      </c>
    </row>
    <row r="32" spans="1:19" x14ac:dyDescent="0.2">
      <c r="L32" s="48"/>
      <c r="M32" s="48"/>
      <c r="N32" s="48"/>
      <c r="O32" s="48"/>
      <c r="P32" s="48"/>
      <c r="Q32" s="48"/>
      <c r="R32" s="48"/>
      <c r="S32" s="48"/>
    </row>
    <row r="33" spans="1:19" x14ac:dyDescent="0.2">
      <c r="A33" s="63" t="s">
        <v>45</v>
      </c>
      <c r="L33" s="45"/>
      <c r="M33" s="45"/>
      <c r="N33" s="45"/>
      <c r="O33" s="46"/>
      <c r="P33" s="46"/>
      <c r="Q33" s="45"/>
      <c r="R33" s="45"/>
      <c r="S33" s="45"/>
    </row>
    <row r="34" spans="1:19" x14ac:dyDescent="0.2">
      <c r="L34" s="45"/>
      <c r="M34" s="45"/>
      <c r="N34" s="45"/>
      <c r="O34" s="46"/>
      <c r="P34" s="46"/>
      <c r="Q34" s="45"/>
      <c r="R34" s="45"/>
      <c r="S34" s="45"/>
    </row>
    <row r="36" spans="1:19" x14ac:dyDescent="0.2">
      <c r="B36" s="47" t="s">
        <v>52</v>
      </c>
      <c r="E36" s="47" t="s">
        <v>35</v>
      </c>
      <c r="F36" s="47">
        <v>12</v>
      </c>
      <c r="G36" s="47" t="s">
        <v>50</v>
      </c>
    </row>
    <row r="37" spans="1:19" x14ac:dyDescent="0.2">
      <c r="B37" s="47" t="s">
        <v>53</v>
      </c>
      <c r="E37" s="47" t="s">
        <v>35</v>
      </c>
      <c r="F37" s="47">
        <v>18</v>
      </c>
      <c r="G37" s="47" t="s">
        <v>50</v>
      </c>
    </row>
    <row r="38" spans="1:19" x14ac:dyDescent="0.2">
      <c r="B38" s="47" t="s">
        <v>54</v>
      </c>
      <c r="E38" s="47" t="s">
        <v>35</v>
      </c>
      <c r="F38" s="47">
        <v>6</v>
      </c>
      <c r="G38" s="47" t="s">
        <v>50</v>
      </c>
    </row>
    <row r="39" spans="1:19" x14ac:dyDescent="0.2">
      <c r="B39" s="47" t="s">
        <v>55</v>
      </c>
      <c r="C39" s="47" t="s">
        <v>56</v>
      </c>
      <c r="E39" s="47" t="s">
        <v>35</v>
      </c>
      <c r="G39" s="47" t="s">
        <v>50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J39" sqref="J39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67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74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-0.47419354838709687</v>
      </c>
      <c r="C11" s="29">
        <v>6.42741935483871</v>
      </c>
      <c r="D11" s="29">
        <v>2.6470967741935478</v>
      </c>
      <c r="E11" s="29">
        <v>12.46</v>
      </c>
      <c r="F11" s="85">
        <v>42018</v>
      </c>
      <c r="G11" s="29">
        <v>-9.2200000000000006</v>
      </c>
      <c r="H11" s="85">
        <v>42031</v>
      </c>
      <c r="I11" s="29">
        <v>83.147419354838746</v>
      </c>
      <c r="J11" s="29">
        <v>189.84</v>
      </c>
      <c r="K11" s="29">
        <v>2.2406451612903227</v>
      </c>
      <c r="L11" s="29">
        <v>12.9</v>
      </c>
      <c r="M11" s="85">
        <v>42022</v>
      </c>
      <c r="N11" s="29">
        <v>13</v>
      </c>
      <c r="O11" s="84">
        <v>15</v>
      </c>
      <c r="P11" s="29">
        <v>4</v>
      </c>
      <c r="Q11" s="85">
        <v>42032</v>
      </c>
      <c r="R11" s="29">
        <v>4.2370967741935486</v>
      </c>
      <c r="S11" s="29">
        <v>22.4390072258029</v>
      </c>
    </row>
    <row r="12" spans="1:19" x14ac:dyDescent="0.2">
      <c r="A12" s="51" t="s">
        <v>10</v>
      </c>
      <c r="B12" s="29">
        <v>-1.3342857142857143</v>
      </c>
      <c r="C12" s="29">
        <v>5.548928571428573</v>
      </c>
      <c r="D12" s="29">
        <v>2.0192857142857146</v>
      </c>
      <c r="E12" s="29">
        <v>14.2</v>
      </c>
      <c r="F12" s="85">
        <v>41681</v>
      </c>
      <c r="G12" s="29">
        <v>-8.68</v>
      </c>
      <c r="H12" s="85">
        <v>41693</v>
      </c>
      <c r="I12" s="29">
        <v>75.752857142857152</v>
      </c>
      <c r="J12" s="29">
        <v>239.28</v>
      </c>
      <c r="K12" s="29">
        <v>2.66</v>
      </c>
      <c r="L12" s="29">
        <v>17.190000000000001</v>
      </c>
      <c r="M12" s="85">
        <v>41683</v>
      </c>
      <c r="N12" s="29">
        <v>23.6</v>
      </c>
      <c r="O12" s="84">
        <v>17</v>
      </c>
      <c r="P12" s="29">
        <v>4.2</v>
      </c>
      <c r="Q12" s="85">
        <v>41692</v>
      </c>
      <c r="R12" s="29">
        <v>3.201428571428572</v>
      </c>
      <c r="S12" s="29">
        <v>32.408622090037326</v>
      </c>
    </row>
    <row r="13" spans="1:19" x14ac:dyDescent="0.2">
      <c r="A13" s="51" t="s">
        <v>11</v>
      </c>
      <c r="B13" s="29">
        <v>1.9470967741935485</v>
      </c>
      <c r="C13" s="29">
        <v>13.531290322580642</v>
      </c>
      <c r="D13" s="29">
        <v>7.2893548387096772</v>
      </c>
      <c r="E13" s="29">
        <v>21.62</v>
      </c>
      <c r="F13" s="85">
        <v>41718</v>
      </c>
      <c r="G13" s="29">
        <v>-9.68</v>
      </c>
      <c r="H13" s="85">
        <v>41699</v>
      </c>
      <c r="I13" s="29">
        <v>63.739032258064512</v>
      </c>
      <c r="J13" s="29">
        <v>488.44</v>
      </c>
      <c r="K13" s="29">
        <v>2.7567741935483876</v>
      </c>
      <c r="L13" s="29">
        <v>14.46</v>
      </c>
      <c r="M13" s="85">
        <v>41727</v>
      </c>
      <c r="N13" s="29">
        <v>20.2</v>
      </c>
      <c r="O13" s="84">
        <v>10</v>
      </c>
      <c r="P13" s="29">
        <v>8.6</v>
      </c>
      <c r="Q13" s="85">
        <v>41727</v>
      </c>
      <c r="R13" s="29">
        <v>7.1690322580645152</v>
      </c>
      <c r="S13" s="29">
        <v>80.022548705031824</v>
      </c>
    </row>
    <row r="14" spans="1:19" x14ac:dyDescent="0.2">
      <c r="A14" s="51" t="s">
        <v>12</v>
      </c>
      <c r="B14" s="29">
        <v>4.742</v>
      </c>
      <c r="C14" s="29">
        <v>15.602666666666666</v>
      </c>
      <c r="D14" s="29">
        <v>9.9670000000000005</v>
      </c>
      <c r="E14" s="29">
        <v>27.17</v>
      </c>
      <c r="F14" s="85">
        <v>41758</v>
      </c>
      <c r="G14" s="29">
        <v>0.36</v>
      </c>
      <c r="H14" s="85">
        <v>41738</v>
      </c>
      <c r="I14" s="29">
        <v>71.091666666666669</v>
      </c>
      <c r="J14" s="29">
        <v>466.34</v>
      </c>
      <c r="K14" s="29">
        <v>2.7129999999999996</v>
      </c>
      <c r="L14" s="29">
        <v>15.41</v>
      </c>
      <c r="M14" s="85">
        <v>41744</v>
      </c>
      <c r="N14" s="29">
        <v>41</v>
      </c>
      <c r="O14" s="84">
        <v>20</v>
      </c>
      <c r="P14" s="29">
        <v>8.8000000000000007</v>
      </c>
      <c r="Q14" s="85">
        <v>41743</v>
      </c>
      <c r="R14" s="29">
        <v>11.565666666666665</v>
      </c>
      <c r="S14" s="29">
        <v>85.610982665934486</v>
      </c>
    </row>
    <row r="15" spans="1:19" x14ac:dyDescent="0.2">
      <c r="A15" s="51" t="s">
        <v>0</v>
      </c>
      <c r="B15" s="29">
        <v>7.5841935483870984</v>
      </c>
      <c r="C15" s="29">
        <v>20.498709677419345</v>
      </c>
      <c r="D15" s="29">
        <v>13.718709677419353</v>
      </c>
      <c r="E15" s="29">
        <v>28.91</v>
      </c>
      <c r="F15" s="85">
        <v>41786</v>
      </c>
      <c r="G15" s="29">
        <v>3.84</v>
      </c>
      <c r="H15" s="85">
        <v>41775</v>
      </c>
      <c r="I15" s="29">
        <v>66.00774193548385</v>
      </c>
      <c r="J15" s="29">
        <v>639.97</v>
      </c>
      <c r="K15" s="29">
        <v>1.945806451612903</v>
      </c>
      <c r="L15" s="29">
        <v>12.35</v>
      </c>
      <c r="M15" s="85">
        <v>41768</v>
      </c>
      <c r="N15" s="29">
        <v>48.8</v>
      </c>
      <c r="O15" s="84">
        <v>11</v>
      </c>
      <c r="P15" s="29">
        <v>24</v>
      </c>
      <c r="Q15" s="85">
        <v>41776</v>
      </c>
      <c r="R15" s="29">
        <v>17.280967741935484</v>
      </c>
      <c r="S15" s="29">
        <v>120.96664014509892</v>
      </c>
    </row>
    <row r="16" spans="1:19" x14ac:dyDescent="0.2">
      <c r="A16" s="51" t="s">
        <v>1</v>
      </c>
      <c r="B16" s="29">
        <v>11.686666666666666</v>
      </c>
      <c r="C16" s="29">
        <v>27.50333333333333</v>
      </c>
      <c r="D16" s="29">
        <v>18.957666666666668</v>
      </c>
      <c r="E16" s="29">
        <v>35.590000000000003</v>
      </c>
      <c r="F16" s="85">
        <v>41817</v>
      </c>
      <c r="G16" s="29">
        <v>5.78</v>
      </c>
      <c r="H16" s="85">
        <v>41795</v>
      </c>
      <c r="I16" s="29">
        <v>60.812333333333335</v>
      </c>
      <c r="J16" s="29">
        <v>761.8</v>
      </c>
      <c r="K16" s="29">
        <v>2.1883333333333335</v>
      </c>
      <c r="L16" s="29">
        <v>13.56</v>
      </c>
      <c r="M16" s="85">
        <v>41813</v>
      </c>
      <c r="N16" s="29">
        <v>18.399999999999999</v>
      </c>
      <c r="O16" s="84">
        <v>11</v>
      </c>
      <c r="P16" s="29">
        <v>6.6</v>
      </c>
      <c r="Q16" s="85">
        <v>41810</v>
      </c>
      <c r="R16" s="29">
        <v>21.201333333333331</v>
      </c>
      <c r="S16" s="29">
        <v>170.37874330486318</v>
      </c>
    </row>
    <row r="17" spans="1:19" x14ac:dyDescent="0.2">
      <c r="A17" s="51" t="s">
        <v>2</v>
      </c>
      <c r="B17" s="29">
        <v>12.76806451612903</v>
      </c>
      <c r="C17" s="29">
        <v>27.559032258064516</v>
      </c>
      <c r="D17" s="29">
        <v>19.551290322580645</v>
      </c>
      <c r="E17" s="29">
        <v>35.86</v>
      </c>
      <c r="F17" s="85">
        <v>41836</v>
      </c>
      <c r="G17" s="29">
        <v>7.71</v>
      </c>
      <c r="H17" s="85">
        <v>41825</v>
      </c>
      <c r="I17" s="29">
        <v>57.201612903225801</v>
      </c>
      <c r="J17" s="29">
        <v>810.26</v>
      </c>
      <c r="K17" s="29">
        <v>2.4196774193548385</v>
      </c>
      <c r="L17" s="29">
        <v>12.82</v>
      </c>
      <c r="M17" s="85">
        <v>41847</v>
      </c>
      <c r="N17" s="29">
        <v>7.6</v>
      </c>
      <c r="O17" s="84">
        <v>8</v>
      </c>
      <c r="P17" s="29">
        <v>3.2</v>
      </c>
      <c r="Q17" s="85">
        <v>41821</v>
      </c>
      <c r="R17" s="29">
        <v>21.681935483870962</v>
      </c>
      <c r="S17" s="29">
        <v>183.53413353485385</v>
      </c>
    </row>
    <row r="18" spans="1:19" x14ac:dyDescent="0.2">
      <c r="A18" s="51" t="s">
        <v>3</v>
      </c>
      <c r="B18" s="29">
        <v>12.305806451612904</v>
      </c>
      <c r="C18" s="29">
        <v>25.089354838709681</v>
      </c>
      <c r="D18" s="29">
        <v>18.285161290322584</v>
      </c>
      <c r="E18" s="29">
        <v>31.11</v>
      </c>
      <c r="F18" s="85">
        <v>41859</v>
      </c>
      <c r="G18" s="29">
        <v>7.85</v>
      </c>
      <c r="H18" s="85">
        <v>41875</v>
      </c>
      <c r="I18" s="29">
        <v>62.005161290322576</v>
      </c>
      <c r="J18" s="29">
        <v>634.46</v>
      </c>
      <c r="K18" s="29">
        <v>2.1851612903225806</v>
      </c>
      <c r="L18" s="29">
        <v>10.43</v>
      </c>
      <c r="M18" s="85">
        <v>41871</v>
      </c>
      <c r="N18" s="29">
        <v>12</v>
      </c>
      <c r="O18" s="84">
        <v>5</v>
      </c>
      <c r="P18" s="29">
        <v>7.8</v>
      </c>
      <c r="Q18" s="85">
        <v>41861</v>
      </c>
      <c r="R18" s="29">
        <v>20.487741935483879</v>
      </c>
      <c r="S18" s="29">
        <v>139.13804418068088</v>
      </c>
    </row>
    <row r="19" spans="1:19" x14ac:dyDescent="0.2">
      <c r="A19" s="51" t="s">
        <v>4</v>
      </c>
      <c r="B19" s="29">
        <v>10.415333333333331</v>
      </c>
      <c r="C19" s="29">
        <v>23.109333333333336</v>
      </c>
      <c r="D19" s="29">
        <v>16.088333333333335</v>
      </c>
      <c r="E19" s="29">
        <v>33.19</v>
      </c>
      <c r="F19" s="85">
        <v>41886</v>
      </c>
      <c r="G19" s="29">
        <v>4.3099999999999996</v>
      </c>
      <c r="H19" s="85">
        <v>41902</v>
      </c>
      <c r="I19" s="29">
        <v>60.357000000000006</v>
      </c>
      <c r="J19" s="29">
        <v>497.97</v>
      </c>
      <c r="K19" s="29">
        <v>2.3980000000000006</v>
      </c>
      <c r="L19" s="29">
        <v>12.96</v>
      </c>
      <c r="M19" s="85">
        <v>41892</v>
      </c>
      <c r="N19" s="29">
        <v>19.399999999999999</v>
      </c>
      <c r="O19" s="84">
        <v>8</v>
      </c>
      <c r="P19" s="29">
        <v>6.6</v>
      </c>
      <c r="Q19" s="85">
        <v>41888</v>
      </c>
      <c r="R19" s="29">
        <v>18.121333333333332</v>
      </c>
      <c r="S19" s="29">
        <v>112.9493804193898</v>
      </c>
    </row>
    <row r="20" spans="1:19" x14ac:dyDescent="0.2">
      <c r="A20" s="51" t="s">
        <v>5</v>
      </c>
      <c r="B20" s="29">
        <v>8.3996774193548376</v>
      </c>
      <c r="C20" s="29">
        <v>18.377096774193546</v>
      </c>
      <c r="D20" s="29">
        <v>12.89838709677419</v>
      </c>
      <c r="E20" s="29">
        <v>24.43</v>
      </c>
      <c r="F20" s="85">
        <v>41939</v>
      </c>
      <c r="G20" s="29">
        <v>3.44</v>
      </c>
      <c r="H20" s="85">
        <v>41917</v>
      </c>
      <c r="I20" s="29">
        <v>71.902580645161294</v>
      </c>
      <c r="J20" s="29">
        <v>336.56</v>
      </c>
      <c r="K20" s="29">
        <v>2.21</v>
      </c>
      <c r="L20" s="29">
        <v>15.19</v>
      </c>
      <c r="M20" s="85">
        <v>41939</v>
      </c>
      <c r="N20" s="29">
        <v>101.4</v>
      </c>
      <c r="O20" s="84">
        <v>15</v>
      </c>
      <c r="P20" s="29">
        <v>32.4</v>
      </c>
      <c r="Q20" s="85">
        <v>41925</v>
      </c>
      <c r="R20" s="29">
        <v>14.64032258064516</v>
      </c>
      <c r="S20" s="29">
        <v>67.555426050821936</v>
      </c>
    </row>
    <row r="21" spans="1:19" x14ac:dyDescent="0.2">
      <c r="A21" s="51" t="s">
        <v>6</v>
      </c>
      <c r="B21" s="29">
        <v>3.4396666666666667</v>
      </c>
      <c r="C21" s="29">
        <v>9.9853333333333314</v>
      </c>
      <c r="D21" s="29">
        <v>6.6273333333333317</v>
      </c>
      <c r="E21" s="29">
        <v>15.95</v>
      </c>
      <c r="F21" s="85">
        <v>41946</v>
      </c>
      <c r="G21" s="29">
        <v>-0.78</v>
      </c>
      <c r="H21" s="85">
        <v>41971</v>
      </c>
      <c r="I21" s="29">
        <v>76.007333333333321</v>
      </c>
      <c r="J21" s="29">
        <v>175.67</v>
      </c>
      <c r="K21" s="29">
        <v>2.5610000000000008</v>
      </c>
      <c r="L21" s="29">
        <v>14.03</v>
      </c>
      <c r="M21" s="85">
        <v>41968</v>
      </c>
      <c r="N21" s="29">
        <v>123</v>
      </c>
      <c r="O21" s="84">
        <v>12</v>
      </c>
      <c r="P21" s="29">
        <v>43.6</v>
      </c>
      <c r="Q21" s="85">
        <v>41958</v>
      </c>
      <c r="R21" s="29">
        <v>7.9436666666666644</v>
      </c>
      <c r="S21" s="29">
        <v>33.367982098157803</v>
      </c>
    </row>
    <row r="22" spans="1:19" ht="13.5" thickBot="1" x14ac:dyDescent="0.25">
      <c r="A22" s="60" t="s">
        <v>7</v>
      </c>
      <c r="B22" s="61">
        <v>0.84741935483870978</v>
      </c>
      <c r="C22" s="61">
        <v>7.3048387096774192</v>
      </c>
      <c r="D22" s="61">
        <v>3.8974193548387093</v>
      </c>
      <c r="E22" s="61">
        <v>13.33</v>
      </c>
      <c r="F22" s="86">
        <v>42003</v>
      </c>
      <c r="G22" s="61">
        <v>-7.47</v>
      </c>
      <c r="H22" s="86">
        <v>41997</v>
      </c>
      <c r="I22" s="61">
        <v>73.679032258064495</v>
      </c>
      <c r="J22" s="61">
        <v>180.56</v>
      </c>
      <c r="K22" s="61">
        <v>2.8435483870967744</v>
      </c>
      <c r="L22" s="61">
        <v>19.309999999999999</v>
      </c>
      <c r="M22" s="86">
        <v>41977</v>
      </c>
      <c r="N22" s="61">
        <v>35.4</v>
      </c>
      <c r="O22" s="62">
        <v>17</v>
      </c>
      <c r="P22" s="61">
        <v>5</v>
      </c>
      <c r="Q22" s="86">
        <v>41982</v>
      </c>
      <c r="R22" s="61">
        <v>4.0506451612903227</v>
      </c>
      <c r="S22" s="61">
        <v>30.492670038426443</v>
      </c>
    </row>
    <row r="23" spans="1:19" ht="13.5" thickTop="1" x14ac:dyDescent="0.2">
      <c r="A23" s="51" t="s">
        <v>51</v>
      </c>
      <c r="B23" s="29">
        <v>6.0272871223758306</v>
      </c>
      <c r="C23" s="29">
        <v>16.711444764464925</v>
      </c>
      <c r="D23" s="29">
        <v>10.995586533538146</v>
      </c>
      <c r="E23" s="29">
        <v>35.86</v>
      </c>
      <c r="F23" s="85">
        <v>38549</v>
      </c>
      <c r="G23" s="29">
        <v>-9.68</v>
      </c>
      <c r="H23" s="85">
        <v>38412</v>
      </c>
      <c r="I23" s="29">
        <v>68.47531426011264</v>
      </c>
      <c r="J23" s="29">
        <v>5421.15</v>
      </c>
      <c r="K23" s="29">
        <v>2.4268288530465947</v>
      </c>
      <c r="L23" s="29">
        <v>19.309999999999999</v>
      </c>
      <c r="M23" s="85">
        <v>38690</v>
      </c>
      <c r="N23" s="29">
        <v>463.8</v>
      </c>
      <c r="O23" s="84">
        <v>149</v>
      </c>
      <c r="P23" s="29">
        <v>43.6</v>
      </c>
      <c r="Q23" s="85">
        <v>38671</v>
      </c>
      <c r="R23" s="29">
        <v>12.631764208909372</v>
      </c>
      <c r="S23" s="29">
        <v>1078.8641804590993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-0.05</v>
      </c>
      <c r="G28" s="47" t="s">
        <v>35</v>
      </c>
      <c r="H28" s="49">
        <v>38682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-0.57999999999999996</v>
      </c>
      <c r="G29" s="47" t="s">
        <v>35</v>
      </c>
      <c r="H29" s="49">
        <v>38424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257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21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15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18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11</v>
      </c>
      <c r="G37" s="47" t="s">
        <v>50</v>
      </c>
      <c r="H37" s="47"/>
      <c r="I37" s="47"/>
      <c r="J37" s="47"/>
    </row>
  </sheetData>
  <phoneticPr fontId="0" type="noConversion"/>
  <pageMargins left="0.75" right="0.75" top="1" bottom="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P38" sqref="P38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86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103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0.90645161290322596</v>
      </c>
      <c r="C11" s="29">
        <v>5.8787096774193541</v>
      </c>
      <c r="D11" s="29">
        <v>3.2448387096774201</v>
      </c>
      <c r="E11" s="29">
        <v>11</v>
      </c>
      <c r="F11" s="85">
        <v>42027</v>
      </c>
      <c r="G11" s="29">
        <v>-6</v>
      </c>
      <c r="H11" s="85">
        <v>42033</v>
      </c>
      <c r="I11" s="29">
        <v>81.929677419354832</v>
      </c>
      <c r="J11" s="29">
        <v>135.09</v>
      </c>
      <c r="K11" s="29">
        <v>2.0232258064516131</v>
      </c>
      <c r="L11" s="29">
        <v>9.8800000000000008</v>
      </c>
      <c r="M11" s="85">
        <v>42005</v>
      </c>
      <c r="N11" s="29">
        <v>25.2</v>
      </c>
      <c r="O11" s="84">
        <v>13</v>
      </c>
      <c r="P11" s="29">
        <v>10.4</v>
      </c>
      <c r="Q11" s="85">
        <v>42013</v>
      </c>
      <c r="R11" s="29">
        <v>4.3532258064516123</v>
      </c>
      <c r="S11" s="29">
        <v>22.601899686986133</v>
      </c>
    </row>
    <row r="12" spans="1:19" x14ac:dyDescent="0.2">
      <c r="A12" s="51" t="s">
        <v>10</v>
      </c>
      <c r="B12" s="29">
        <v>0.53214285714285736</v>
      </c>
      <c r="C12" s="29">
        <v>8.4710714285714293</v>
      </c>
      <c r="D12" s="29">
        <v>4.0946428571428566</v>
      </c>
      <c r="E12" s="29">
        <v>16.87</v>
      </c>
      <c r="F12" s="85">
        <v>41683</v>
      </c>
      <c r="G12" s="29">
        <v>-2.65</v>
      </c>
      <c r="H12" s="85">
        <v>41679</v>
      </c>
      <c r="I12" s="29">
        <v>66.830357142857139</v>
      </c>
      <c r="J12" s="29">
        <v>271.29000000000002</v>
      </c>
      <c r="K12" s="29">
        <v>3.0989285714285715</v>
      </c>
      <c r="L12" s="29">
        <v>23.32</v>
      </c>
      <c r="M12" s="85">
        <v>41687</v>
      </c>
      <c r="N12" s="29">
        <v>33.6</v>
      </c>
      <c r="O12" s="84">
        <v>10</v>
      </c>
      <c r="P12" s="29">
        <v>16.399999999999999</v>
      </c>
      <c r="Q12" s="85">
        <v>41696</v>
      </c>
      <c r="R12" s="29">
        <v>4.3364285714285717</v>
      </c>
      <c r="S12" s="29">
        <v>45.004844513532362</v>
      </c>
    </row>
    <row r="13" spans="1:19" x14ac:dyDescent="0.2">
      <c r="A13" s="51" t="s">
        <v>11</v>
      </c>
      <c r="B13" s="29">
        <v>4.8983870967741936</v>
      </c>
      <c r="C13" s="29">
        <v>14.83483870967742</v>
      </c>
      <c r="D13" s="29">
        <v>9.5203225806451588</v>
      </c>
      <c r="E13" s="29">
        <v>22.42</v>
      </c>
      <c r="F13" s="85">
        <v>41724</v>
      </c>
      <c r="G13" s="29">
        <v>-1.39</v>
      </c>
      <c r="H13" s="85">
        <v>41703</v>
      </c>
      <c r="I13" s="29">
        <v>65.072580645161295</v>
      </c>
      <c r="J13" s="29">
        <v>442.56</v>
      </c>
      <c r="K13" s="29">
        <v>3.6670967741935483</v>
      </c>
      <c r="L13" s="29">
        <v>19.82</v>
      </c>
      <c r="M13" s="85">
        <v>41702</v>
      </c>
      <c r="N13" s="29">
        <v>32.4</v>
      </c>
      <c r="O13" s="84">
        <v>12</v>
      </c>
      <c r="P13" s="29">
        <v>7.6</v>
      </c>
      <c r="Q13" s="85">
        <v>41707</v>
      </c>
      <c r="R13" s="29">
        <v>8.8751612903225805</v>
      </c>
      <c r="S13" s="29">
        <v>86.068824978180416</v>
      </c>
    </row>
    <row r="14" spans="1:19" x14ac:dyDescent="0.2">
      <c r="A14" s="51" t="s">
        <v>12</v>
      </c>
      <c r="B14" s="29">
        <v>5.0956666666666655</v>
      </c>
      <c r="C14" s="29">
        <v>15.72</v>
      </c>
      <c r="D14" s="29">
        <v>10.100999999999999</v>
      </c>
      <c r="E14" s="29">
        <v>20.55</v>
      </c>
      <c r="F14" s="85">
        <v>41753</v>
      </c>
      <c r="G14" s="29">
        <v>-1.65</v>
      </c>
      <c r="H14" s="85">
        <v>41740</v>
      </c>
      <c r="I14" s="29">
        <v>71.959000000000017</v>
      </c>
      <c r="J14" s="29">
        <v>504.71</v>
      </c>
      <c r="K14" s="29">
        <v>2.0223333333333335</v>
      </c>
      <c r="L14" s="29">
        <v>12.01</v>
      </c>
      <c r="M14" s="85">
        <v>41744</v>
      </c>
      <c r="N14" s="29">
        <v>69.400000000000006</v>
      </c>
      <c r="O14" s="84">
        <v>15</v>
      </c>
      <c r="P14" s="29">
        <v>29.8</v>
      </c>
      <c r="Q14" s="85">
        <v>41746</v>
      </c>
      <c r="R14" s="29">
        <v>13.07933333333334</v>
      </c>
      <c r="S14" s="29">
        <v>83.478197996995377</v>
      </c>
    </row>
    <row r="15" spans="1:19" x14ac:dyDescent="0.2">
      <c r="A15" s="51" t="s">
        <v>0</v>
      </c>
      <c r="B15" s="29">
        <v>7.9558064516129035</v>
      </c>
      <c r="C15" s="29">
        <v>21.269677419354839</v>
      </c>
      <c r="D15" s="29">
        <v>14.288387096774192</v>
      </c>
      <c r="E15" s="29">
        <v>29.98</v>
      </c>
      <c r="F15" s="85">
        <v>41786</v>
      </c>
      <c r="G15" s="29">
        <v>0.89</v>
      </c>
      <c r="H15" s="85">
        <v>41760</v>
      </c>
      <c r="I15" s="29">
        <v>67.041935483870972</v>
      </c>
      <c r="J15" s="29">
        <v>686.44</v>
      </c>
      <c r="K15" s="29">
        <v>1.8229032258064517</v>
      </c>
      <c r="L15" s="29">
        <v>12.56</v>
      </c>
      <c r="M15" s="85">
        <v>41781</v>
      </c>
      <c r="N15" s="29">
        <v>32</v>
      </c>
      <c r="O15" s="84">
        <v>6</v>
      </c>
      <c r="P15" s="29">
        <v>24.6</v>
      </c>
      <c r="Q15" s="85">
        <v>41764</v>
      </c>
      <c r="R15" s="29">
        <v>18.076774193548388</v>
      </c>
      <c r="S15" s="29">
        <v>125.09749585670113</v>
      </c>
    </row>
    <row r="16" spans="1:19" x14ac:dyDescent="0.2">
      <c r="A16" s="51" t="s">
        <v>1</v>
      </c>
      <c r="B16" s="29">
        <v>11.608666666666666</v>
      </c>
      <c r="C16" s="29">
        <v>25.965666666666664</v>
      </c>
      <c r="D16" s="29">
        <v>18.071333333333332</v>
      </c>
      <c r="E16" s="29">
        <v>31.25</v>
      </c>
      <c r="F16" s="85">
        <v>41797</v>
      </c>
      <c r="G16" s="29">
        <v>3.31</v>
      </c>
      <c r="H16" s="85">
        <v>41791</v>
      </c>
      <c r="I16" s="29">
        <v>61.535333333333334</v>
      </c>
      <c r="J16" s="29">
        <v>680.95</v>
      </c>
      <c r="K16" s="29">
        <v>1.9179999999999999</v>
      </c>
      <c r="L16" s="29">
        <v>11.64</v>
      </c>
      <c r="M16" s="85">
        <v>41802</v>
      </c>
      <c r="N16" s="29">
        <v>97.4</v>
      </c>
      <c r="O16" s="84">
        <v>11</v>
      </c>
      <c r="P16" s="29">
        <v>38.799999999999997</v>
      </c>
      <c r="Q16" s="85">
        <v>41806</v>
      </c>
      <c r="R16" s="29">
        <v>20.643666666666665</v>
      </c>
      <c r="S16" s="29">
        <v>147.51628011380421</v>
      </c>
    </row>
    <row r="17" spans="1:19" x14ac:dyDescent="0.2">
      <c r="A17" s="51" t="s">
        <v>2</v>
      </c>
      <c r="B17" s="29">
        <v>15.79193548387097</v>
      </c>
      <c r="C17" s="29">
        <v>29.690645161290316</v>
      </c>
      <c r="D17" s="29">
        <v>21.630967741935482</v>
      </c>
      <c r="E17" s="29">
        <v>34.94</v>
      </c>
      <c r="F17" s="85">
        <v>41830</v>
      </c>
      <c r="G17" s="29">
        <v>12.06</v>
      </c>
      <c r="H17" s="85">
        <v>41828</v>
      </c>
      <c r="I17" s="29">
        <v>63.323870967741932</v>
      </c>
      <c r="J17" s="29">
        <v>716.59</v>
      </c>
      <c r="K17" s="29">
        <v>1.9712903225806451</v>
      </c>
      <c r="L17" s="29">
        <v>14.03</v>
      </c>
      <c r="M17" s="85">
        <v>41838</v>
      </c>
      <c r="N17" s="29">
        <v>30.8</v>
      </c>
      <c r="O17" s="84">
        <v>6</v>
      </c>
      <c r="P17" s="29">
        <v>13.2</v>
      </c>
      <c r="Q17" s="85">
        <v>41847</v>
      </c>
      <c r="R17" s="29">
        <v>23.508709677419358</v>
      </c>
      <c r="S17" s="29">
        <v>169.39819327066584</v>
      </c>
    </row>
    <row r="18" spans="1:19" x14ac:dyDescent="0.2">
      <c r="A18" s="51" t="s">
        <v>3</v>
      </c>
      <c r="B18" s="29">
        <v>11.505483870967744</v>
      </c>
      <c r="C18" s="29">
        <v>24.621935483870971</v>
      </c>
      <c r="D18" s="29">
        <v>17.525806451612905</v>
      </c>
      <c r="E18" s="29">
        <v>30.25</v>
      </c>
      <c r="F18" s="85">
        <v>41873</v>
      </c>
      <c r="G18" s="29">
        <v>7.79</v>
      </c>
      <c r="H18" s="85">
        <v>41882</v>
      </c>
      <c r="I18" s="29">
        <v>61.537419354838711</v>
      </c>
      <c r="J18" s="29">
        <v>664.9</v>
      </c>
      <c r="K18" s="29">
        <v>2.2832258064516124</v>
      </c>
      <c r="L18" s="29">
        <v>12.41</v>
      </c>
      <c r="M18" s="85">
        <v>41869</v>
      </c>
      <c r="N18" s="29">
        <v>7.2</v>
      </c>
      <c r="O18" s="84">
        <v>4</v>
      </c>
      <c r="P18" s="29">
        <v>4.8</v>
      </c>
      <c r="Q18" s="85">
        <v>41868</v>
      </c>
      <c r="R18" s="29">
        <v>20.159032258064517</v>
      </c>
      <c r="S18" s="29">
        <v>141.17554478266084</v>
      </c>
    </row>
    <row r="19" spans="1:19" x14ac:dyDescent="0.2">
      <c r="A19" s="51" t="s">
        <v>4</v>
      </c>
      <c r="B19" s="29">
        <v>12.189000000000002</v>
      </c>
      <c r="C19" s="29">
        <v>25.06</v>
      </c>
      <c r="D19" s="29">
        <v>17.995999999999999</v>
      </c>
      <c r="E19" s="29">
        <v>33.520000000000003</v>
      </c>
      <c r="F19" s="85">
        <v>41887</v>
      </c>
      <c r="G19" s="29">
        <v>8.25</v>
      </c>
      <c r="H19" s="85">
        <v>41905</v>
      </c>
      <c r="I19" s="29">
        <v>60.86</v>
      </c>
      <c r="J19" s="29">
        <v>459.64</v>
      </c>
      <c r="K19" s="29">
        <v>2.2396666666666665</v>
      </c>
      <c r="L19" s="29">
        <v>12.96</v>
      </c>
      <c r="M19" s="85">
        <v>41905</v>
      </c>
      <c r="N19" s="29">
        <v>36.799999999999997</v>
      </c>
      <c r="O19" s="84">
        <v>8</v>
      </c>
      <c r="P19" s="29">
        <v>18.600000000000001</v>
      </c>
      <c r="Q19" s="85">
        <v>41893</v>
      </c>
      <c r="R19" s="29">
        <v>18.341666666666665</v>
      </c>
      <c r="S19" s="29">
        <v>113.51961707859124</v>
      </c>
    </row>
    <row r="20" spans="1:19" x14ac:dyDescent="0.2">
      <c r="A20" s="51" t="s">
        <v>5</v>
      </c>
      <c r="B20" s="29">
        <v>9.5074193548387083</v>
      </c>
      <c r="C20" s="29">
        <v>20.719032258064519</v>
      </c>
      <c r="D20" s="29">
        <v>14.92</v>
      </c>
      <c r="E20" s="29">
        <v>26.71</v>
      </c>
      <c r="F20" s="85">
        <v>41914</v>
      </c>
      <c r="G20" s="29">
        <v>5.04</v>
      </c>
      <c r="H20" s="85">
        <v>41936</v>
      </c>
      <c r="I20" s="29">
        <v>68.533548387096772</v>
      </c>
      <c r="J20" s="29">
        <v>323.64</v>
      </c>
      <c r="K20" s="29">
        <v>2.3561290322580652</v>
      </c>
      <c r="L20" s="29">
        <v>16.170000000000002</v>
      </c>
      <c r="M20" s="85">
        <v>41915</v>
      </c>
      <c r="N20" s="29">
        <v>38</v>
      </c>
      <c r="O20" s="84">
        <v>16</v>
      </c>
      <c r="P20" s="29">
        <v>7.4</v>
      </c>
      <c r="Q20" s="85">
        <v>41929</v>
      </c>
      <c r="R20" s="29">
        <v>14.944838709677423</v>
      </c>
      <c r="S20" s="29">
        <v>76.044824990860363</v>
      </c>
    </row>
    <row r="21" spans="1:19" x14ac:dyDescent="0.2">
      <c r="A21" s="51" t="s">
        <v>6</v>
      </c>
      <c r="B21" s="29">
        <v>6.5503333333333336</v>
      </c>
      <c r="C21" s="29">
        <v>14.737000000000002</v>
      </c>
      <c r="D21" s="29">
        <v>10.439333333333334</v>
      </c>
      <c r="E21" s="29">
        <v>21.35</v>
      </c>
      <c r="F21" s="85">
        <v>41953</v>
      </c>
      <c r="G21" s="29">
        <v>0.16</v>
      </c>
      <c r="H21" s="85">
        <v>41958</v>
      </c>
      <c r="I21" s="29">
        <v>72.628666666666675</v>
      </c>
      <c r="J21" s="29">
        <v>207.7</v>
      </c>
      <c r="K21" s="29">
        <v>2.6423333333333328</v>
      </c>
      <c r="L21" s="29">
        <v>21.66</v>
      </c>
      <c r="M21" s="85">
        <v>41967</v>
      </c>
      <c r="N21" s="29">
        <v>32.4</v>
      </c>
      <c r="O21" s="84">
        <v>10</v>
      </c>
      <c r="P21" s="29">
        <v>19.399999999999999</v>
      </c>
      <c r="Q21" s="85">
        <v>41964</v>
      </c>
      <c r="R21" s="29">
        <v>11.025333333333331</v>
      </c>
      <c r="S21" s="29">
        <v>44.845775777322878</v>
      </c>
    </row>
    <row r="22" spans="1:19" ht="13.5" thickBot="1" x14ac:dyDescent="0.25">
      <c r="A22" s="60" t="s">
        <v>7</v>
      </c>
      <c r="B22" s="61">
        <v>0.32</v>
      </c>
      <c r="C22" s="61">
        <v>8.2548387096774203</v>
      </c>
      <c r="D22" s="61">
        <v>3.9925806451612904</v>
      </c>
      <c r="E22" s="61">
        <v>18.14</v>
      </c>
      <c r="F22" s="86">
        <v>41977</v>
      </c>
      <c r="G22" s="61">
        <v>-5.0599999999999996</v>
      </c>
      <c r="H22" s="86">
        <v>41988</v>
      </c>
      <c r="I22" s="61">
        <v>77.151612903225782</v>
      </c>
      <c r="J22" s="61">
        <v>176.78</v>
      </c>
      <c r="K22" s="61">
        <v>2.0699999999999998</v>
      </c>
      <c r="L22" s="61">
        <v>22.85</v>
      </c>
      <c r="M22" s="86">
        <v>41981</v>
      </c>
      <c r="N22" s="61">
        <v>25.6</v>
      </c>
      <c r="O22" s="62">
        <v>18</v>
      </c>
      <c r="P22" s="61">
        <v>5.8</v>
      </c>
      <c r="Q22" s="86">
        <v>41978</v>
      </c>
      <c r="R22" s="61">
        <v>4.8916129032258064</v>
      </c>
      <c r="S22" s="61">
        <v>26.788210449471336</v>
      </c>
    </row>
    <row r="23" spans="1:19" ht="13.5" thickTop="1" x14ac:dyDescent="0.2">
      <c r="A23" s="51" t="s">
        <v>51</v>
      </c>
      <c r="B23" s="29">
        <v>7.2384411162314377</v>
      </c>
      <c r="C23" s="29">
        <v>17.935284626216077</v>
      </c>
      <c r="D23" s="29">
        <v>12.152101062467999</v>
      </c>
      <c r="E23" s="29">
        <v>34.94</v>
      </c>
      <c r="F23" s="85">
        <v>38908</v>
      </c>
      <c r="G23" s="29">
        <v>-6</v>
      </c>
      <c r="H23" s="85">
        <v>38746</v>
      </c>
      <c r="I23" s="29">
        <v>68.200333525345613</v>
      </c>
      <c r="J23" s="29">
        <v>5270.29</v>
      </c>
      <c r="K23" s="29">
        <v>2.3429277393753201</v>
      </c>
      <c r="L23" s="29">
        <v>23.32</v>
      </c>
      <c r="M23" s="85">
        <v>38765</v>
      </c>
      <c r="N23" s="29">
        <v>460.8</v>
      </c>
      <c r="O23" s="84">
        <v>129</v>
      </c>
      <c r="P23" s="29">
        <v>38.799999999999997</v>
      </c>
      <c r="Q23" s="85">
        <v>38884</v>
      </c>
      <c r="R23" s="29">
        <v>13.519648617511521</v>
      </c>
      <c r="S23" s="29">
        <v>1081.5397094957721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-0.78</v>
      </c>
      <c r="G28" s="47" t="s">
        <v>35</v>
      </c>
      <c r="H28" s="49">
        <v>39062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-1.65</v>
      </c>
      <c r="G29" s="47" t="s">
        <v>35</v>
      </c>
      <c r="H29" s="49">
        <v>38818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243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19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17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10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2</v>
      </c>
      <c r="G37" s="47" t="s">
        <v>50</v>
      </c>
      <c r="H37" s="47"/>
      <c r="I37" s="47"/>
      <c r="J37" s="47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L35" sqref="L35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87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88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1.0019354838709678</v>
      </c>
      <c r="C11" s="29">
        <v>9.2067741935483891</v>
      </c>
      <c r="D11" s="29">
        <v>4.9445161290322597</v>
      </c>
      <c r="E11" s="29">
        <v>16.75</v>
      </c>
      <c r="F11" s="85">
        <v>42022</v>
      </c>
      <c r="G11" s="29">
        <v>-5.67</v>
      </c>
      <c r="H11" s="85">
        <v>42031</v>
      </c>
      <c r="I11" s="29">
        <v>75.470645161290321</v>
      </c>
      <c r="J11" s="29">
        <v>204.79</v>
      </c>
      <c r="K11" s="29">
        <v>2.383225806451613</v>
      </c>
      <c r="L11" s="29">
        <v>16.37</v>
      </c>
      <c r="M11" s="85">
        <v>42029</v>
      </c>
      <c r="N11" s="29">
        <v>23.2</v>
      </c>
      <c r="O11" s="84">
        <v>7</v>
      </c>
      <c r="P11" s="29">
        <v>11.4</v>
      </c>
      <c r="Q11" s="85">
        <v>42026</v>
      </c>
      <c r="R11" s="29">
        <v>5.0125806451612904</v>
      </c>
      <c r="S11" s="29">
        <v>31.227993706781611</v>
      </c>
    </row>
    <row r="12" spans="1:19" x14ac:dyDescent="0.2">
      <c r="A12" s="51" t="s">
        <v>10</v>
      </c>
      <c r="B12" s="29">
        <v>3.7492857142857141</v>
      </c>
      <c r="C12" s="29">
        <v>11.484285714285715</v>
      </c>
      <c r="D12" s="29">
        <v>7.7057142857142855</v>
      </c>
      <c r="E12" s="29">
        <v>18.34</v>
      </c>
      <c r="F12" s="85">
        <v>41697</v>
      </c>
      <c r="G12" s="29">
        <v>-0.51</v>
      </c>
      <c r="H12" s="85">
        <v>41683</v>
      </c>
      <c r="I12" s="29">
        <v>70.189285714285703</v>
      </c>
      <c r="J12" s="29">
        <v>242.32</v>
      </c>
      <c r="K12" s="29">
        <v>3.3871428571428579</v>
      </c>
      <c r="L12" s="29">
        <v>19.850000000000001</v>
      </c>
      <c r="M12" s="85">
        <v>41680</v>
      </c>
      <c r="N12" s="29">
        <v>60</v>
      </c>
      <c r="O12" s="84">
        <v>17</v>
      </c>
      <c r="P12" s="29">
        <v>13.8</v>
      </c>
      <c r="Q12" s="85">
        <v>41678</v>
      </c>
      <c r="R12" s="29">
        <v>6.9632142857142849</v>
      </c>
      <c r="S12" s="29">
        <v>52.438757380291598</v>
      </c>
    </row>
    <row r="13" spans="1:19" x14ac:dyDescent="0.2">
      <c r="A13" s="51" t="s">
        <v>11</v>
      </c>
      <c r="B13" s="29">
        <v>1.7048387096774196</v>
      </c>
      <c r="C13" s="29">
        <v>11.353548387096776</v>
      </c>
      <c r="D13" s="29">
        <v>6.4980645161290322</v>
      </c>
      <c r="E13" s="29">
        <v>23.09</v>
      </c>
      <c r="F13" s="85">
        <v>41702</v>
      </c>
      <c r="G13" s="29">
        <v>-2.86</v>
      </c>
      <c r="H13" s="85">
        <v>41720</v>
      </c>
      <c r="I13" s="29">
        <v>71.124838709677405</v>
      </c>
      <c r="J13" s="29">
        <v>388.64</v>
      </c>
      <c r="K13" s="29">
        <v>2.9761290322580645</v>
      </c>
      <c r="L13" s="29">
        <v>19.579999999999998</v>
      </c>
      <c r="M13" s="85">
        <v>41705</v>
      </c>
      <c r="N13" s="29">
        <v>59.4</v>
      </c>
      <c r="O13" s="84">
        <v>14</v>
      </c>
      <c r="P13" s="29">
        <v>12.2</v>
      </c>
      <c r="Q13" s="85">
        <v>41705</v>
      </c>
      <c r="R13" s="29">
        <v>7.6961290322580655</v>
      </c>
      <c r="S13" s="29">
        <v>65.07839481926878</v>
      </c>
    </row>
    <row r="14" spans="1:19" x14ac:dyDescent="0.2">
      <c r="A14" s="51" t="s">
        <v>12</v>
      </c>
      <c r="B14" s="29">
        <v>5.4733333333333336</v>
      </c>
      <c r="C14" s="29">
        <v>16.160333333333337</v>
      </c>
      <c r="D14" s="29">
        <v>10.426333333333334</v>
      </c>
      <c r="E14" s="29">
        <v>24.84</v>
      </c>
      <c r="F14" s="85">
        <v>41753</v>
      </c>
      <c r="G14" s="29">
        <v>-0.92</v>
      </c>
      <c r="H14" s="85">
        <v>41730</v>
      </c>
      <c r="I14" s="29">
        <v>75.272666666666666</v>
      </c>
      <c r="J14" s="29">
        <v>460.04</v>
      </c>
      <c r="K14" s="29">
        <v>1.8836666666666664</v>
      </c>
      <c r="L14" s="29">
        <v>11.15</v>
      </c>
      <c r="M14" s="85">
        <v>41736</v>
      </c>
      <c r="N14" s="29">
        <v>63.8</v>
      </c>
      <c r="O14" s="84">
        <v>18</v>
      </c>
      <c r="P14" s="29">
        <v>21.2</v>
      </c>
      <c r="Q14" s="85">
        <v>41755</v>
      </c>
      <c r="R14" s="29">
        <v>12.347333333333331</v>
      </c>
      <c r="S14" s="29">
        <v>79.166698107329651</v>
      </c>
    </row>
    <row r="15" spans="1:19" x14ac:dyDescent="0.2">
      <c r="A15" s="51" t="s">
        <v>0</v>
      </c>
      <c r="B15" s="29">
        <v>7.3603225806451613</v>
      </c>
      <c r="C15" s="29">
        <v>18.697741935483869</v>
      </c>
      <c r="D15" s="29">
        <v>12.817419354838707</v>
      </c>
      <c r="E15" s="29">
        <v>26.44</v>
      </c>
      <c r="F15" s="85">
        <v>41769</v>
      </c>
      <c r="G15" s="29">
        <v>-0.18</v>
      </c>
      <c r="H15" s="85">
        <v>41761</v>
      </c>
      <c r="I15" s="29">
        <v>70.837419354838715</v>
      </c>
      <c r="J15" s="29">
        <v>570.77</v>
      </c>
      <c r="K15" s="29">
        <v>2.0551612903225811</v>
      </c>
      <c r="L15" s="29">
        <v>13.62</v>
      </c>
      <c r="M15" s="85">
        <v>41786</v>
      </c>
      <c r="N15" s="29">
        <v>93.6</v>
      </c>
      <c r="O15" s="84">
        <v>13</v>
      </c>
      <c r="P15" s="29">
        <v>35.4</v>
      </c>
      <c r="Q15" s="85">
        <v>41779</v>
      </c>
      <c r="R15" s="29">
        <v>15.452903225806454</v>
      </c>
      <c r="S15" s="29">
        <v>104.9886883201689</v>
      </c>
    </row>
    <row r="16" spans="1:19" x14ac:dyDescent="0.2">
      <c r="A16" s="51" t="s">
        <v>1</v>
      </c>
      <c r="B16" s="29">
        <v>10.278666666666663</v>
      </c>
      <c r="C16" s="29">
        <v>23.636333333333329</v>
      </c>
      <c r="D16" s="29">
        <v>16.526666666666667</v>
      </c>
      <c r="E16" s="29">
        <v>32.06</v>
      </c>
      <c r="F16" s="85">
        <v>41820</v>
      </c>
      <c r="G16" s="29">
        <v>5.24</v>
      </c>
      <c r="H16" s="85">
        <v>41812</v>
      </c>
      <c r="I16" s="29">
        <v>64.90933333333335</v>
      </c>
      <c r="J16" s="29">
        <v>652.65</v>
      </c>
      <c r="K16" s="29">
        <v>1.9133333333333336</v>
      </c>
      <c r="L16" s="29">
        <v>11.25</v>
      </c>
      <c r="M16" s="85">
        <v>41809</v>
      </c>
      <c r="N16" s="29">
        <v>23</v>
      </c>
      <c r="O16" s="84">
        <v>11</v>
      </c>
      <c r="P16" s="29">
        <v>5</v>
      </c>
      <c r="Q16" s="85">
        <v>41807</v>
      </c>
      <c r="R16" s="29">
        <v>19.505333333333329</v>
      </c>
      <c r="S16" s="29">
        <v>134.68374517402995</v>
      </c>
    </row>
    <row r="17" spans="1:19" x14ac:dyDescent="0.2">
      <c r="A17" s="51" t="s">
        <v>2</v>
      </c>
      <c r="B17" s="29">
        <v>11.286451612903226</v>
      </c>
      <c r="C17" s="29">
        <v>27.128709677419355</v>
      </c>
      <c r="D17" s="29">
        <v>18.761612903225807</v>
      </c>
      <c r="E17" s="29">
        <v>36.01</v>
      </c>
      <c r="F17" s="85">
        <v>41834</v>
      </c>
      <c r="G17" s="29">
        <v>7.25</v>
      </c>
      <c r="H17" s="85">
        <v>41825</v>
      </c>
      <c r="I17" s="29">
        <v>56.435161290322576</v>
      </c>
      <c r="J17" s="29">
        <v>742</v>
      </c>
      <c r="K17" s="29">
        <v>2.4332258064516128</v>
      </c>
      <c r="L17" s="29">
        <v>14.56</v>
      </c>
      <c r="M17" s="85">
        <v>41843</v>
      </c>
      <c r="N17" s="29">
        <v>5.8</v>
      </c>
      <c r="O17" s="84">
        <v>4</v>
      </c>
      <c r="P17" s="29">
        <v>4.2</v>
      </c>
      <c r="Q17" s="85">
        <v>41827</v>
      </c>
      <c r="R17" s="29">
        <v>21.080322580645163</v>
      </c>
      <c r="S17" s="29">
        <v>173.50037720231671</v>
      </c>
    </row>
    <row r="18" spans="1:19" x14ac:dyDescent="0.2">
      <c r="A18" s="51" t="s">
        <v>3</v>
      </c>
      <c r="B18" s="29">
        <v>11.715161290322579</v>
      </c>
      <c r="C18" s="29">
        <v>24.99387096774193</v>
      </c>
      <c r="D18" s="29">
        <v>17.969354838709673</v>
      </c>
      <c r="E18" s="29">
        <v>36.6</v>
      </c>
      <c r="F18" s="85">
        <v>41879</v>
      </c>
      <c r="G18" s="29">
        <v>7.32</v>
      </c>
      <c r="H18" s="85">
        <v>41861</v>
      </c>
      <c r="I18" s="29">
        <v>58.886774193548391</v>
      </c>
      <c r="J18" s="29">
        <v>578.63</v>
      </c>
      <c r="K18" s="29">
        <v>2.4835483870967749</v>
      </c>
      <c r="L18" s="29">
        <v>12.23</v>
      </c>
      <c r="M18" s="85">
        <v>41866</v>
      </c>
      <c r="N18" s="29">
        <v>21</v>
      </c>
      <c r="O18" s="84">
        <v>10</v>
      </c>
      <c r="P18" s="29">
        <v>6.2</v>
      </c>
      <c r="Q18" s="85">
        <v>41875</v>
      </c>
      <c r="R18" s="29">
        <v>20.144838709677423</v>
      </c>
      <c r="S18" s="29">
        <v>141.77596364875961</v>
      </c>
    </row>
    <row r="19" spans="1:19" x14ac:dyDescent="0.2">
      <c r="A19" s="51" t="s">
        <v>4</v>
      </c>
      <c r="B19" s="29">
        <v>9.6150000000000002</v>
      </c>
      <c r="C19" s="29">
        <v>21.904000000000003</v>
      </c>
      <c r="D19" s="29">
        <v>15.043333333333335</v>
      </c>
      <c r="E19" s="29">
        <v>26.83</v>
      </c>
      <c r="F19" s="85">
        <v>41891</v>
      </c>
      <c r="G19" s="29">
        <v>2.2999999999999998</v>
      </c>
      <c r="H19" s="85">
        <v>41910</v>
      </c>
      <c r="I19" s="29">
        <v>65.506999999999991</v>
      </c>
      <c r="J19" s="29">
        <v>476.66</v>
      </c>
      <c r="K19" s="29">
        <v>2.1143333333333336</v>
      </c>
      <c r="L19" s="29">
        <v>12.29</v>
      </c>
      <c r="M19" s="85">
        <v>41899</v>
      </c>
      <c r="N19" s="29">
        <v>11.8</v>
      </c>
      <c r="O19" s="84">
        <v>8</v>
      </c>
      <c r="P19" s="29">
        <v>3.4</v>
      </c>
      <c r="Q19" s="85">
        <v>41898</v>
      </c>
      <c r="R19" s="29">
        <v>19.164666666666669</v>
      </c>
      <c r="S19" s="29">
        <v>99.453939296470651</v>
      </c>
    </row>
    <row r="20" spans="1:19" x14ac:dyDescent="0.2">
      <c r="A20" s="51" t="s">
        <v>5</v>
      </c>
      <c r="B20" s="29">
        <v>7.492258064516129</v>
      </c>
      <c r="C20" s="29">
        <v>16.810967741935489</v>
      </c>
      <c r="D20" s="29">
        <v>11.730322580645163</v>
      </c>
      <c r="E20" s="29">
        <v>24.1</v>
      </c>
      <c r="F20" s="85">
        <v>41914</v>
      </c>
      <c r="G20" s="29">
        <v>1.83</v>
      </c>
      <c r="H20" s="85">
        <v>41933</v>
      </c>
      <c r="I20" s="29">
        <v>72.014516129032231</v>
      </c>
      <c r="J20" s="29">
        <v>301.95</v>
      </c>
      <c r="K20" s="29">
        <v>1.8619354838709674</v>
      </c>
      <c r="L20" s="29">
        <v>10.11</v>
      </c>
      <c r="M20" s="85">
        <v>41922</v>
      </c>
      <c r="N20" s="29">
        <v>55.6</v>
      </c>
      <c r="O20" s="84">
        <v>13</v>
      </c>
      <c r="P20" s="29">
        <v>12.6</v>
      </c>
      <c r="Q20" s="85">
        <v>41917</v>
      </c>
      <c r="R20" s="29">
        <v>13.513870967741934</v>
      </c>
      <c r="S20" s="29">
        <v>57.567711408828458</v>
      </c>
    </row>
    <row r="21" spans="1:19" x14ac:dyDescent="0.2">
      <c r="A21" s="51" t="s">
        <v>6</v>
      </c>
      <c r="B21" s="29">
        <v>1.9143333333333328</v>
      </c>
      <c r="C21" s="29">
        <v>10.810666666666664</v>
      </c>
      <c r="D21" s="29">
        <v>5.996999999999999</v>
      </c>
      <c r="E21" s="29">
        <v>17.75</v>
      </c>
      <c r="F21" s="85">
        <v>41954</v>
      </c>
      <c r="G21" s="29">
        <v>-9.57</v>
      </c>
      <c r="H21" s="85">
        <v>41960</v>
      </c>
      <c r="I21" s="29">
        <v>69.568666666666701</v>
      </c>
      <c r="J21" s="29">
        <v>216.51</v>
      </c>
      <c r="K21" s="29">
        <v>1.9516666666666667</v>
      </c>
      <c r="L21" s="29">
        <v>8.5299999999999994</v>
      </c>
      <c r="M21" s="85">
        <v>41957</v>
      </c>
      <c r="N21" s="29">
        <v>21</v>
      </c>
      <c r="O21" s="84">
        <v>7</v>
      </c>
      <c r="P21" s="29">
        <v>7.6</v>
      </c>
      <c r="Q21" s="85">
        <v>41963</v>
      </c>
      <c r="R21" s="29">
        <v>6.9739999999999993</v>
      </c>
      <c r="S21" s="29">
        <v>36.569960625960455</v>
      </c>
    </row>
    <row r="22" spans="1:19" ht="13.5" thickBot="1" x14ac:dyDescent="0.25">
      <c r="A22" s="60" t="s">
        <v>7</v>
      </c>
      <c r="B22" s="61">
        <v>0.18354838709677399</v>
      </c>
      <c r="C22" s="61">
        <v>8.41</v>
      </c>
      <c r="D22" s="61">
        <v>4.1167741935483875</v>
      </c>
      <c r="E22" s="61">
        <v>16.95</v>
      </c>
      <c r="F22" s="86">
        <v>41981</v>
      </c>
      <c r="G22" s="61">
        <v>-5.33</v>
      </c>
      <c r="H22" s="86">
        <v>41989</v>
      </c>
      <c r="I22" s="61">
        <v>73.944193548387105</v>
      </c>
      <c r="J22" s="61">
        <v>200.69</v>
      </c>
      <c r="K22" s="61">
        <v>2.6941935483870969</v>
      </c>
      <c r="L22" s="61">
        <v>18.37</v>
      </c>
      <c r="M22" s="86">
        <v>41982</v>
      </c>
      <c r="N22" s="61">
        <v>5.4</v>
      </c>
      <c r="O22" s="62">
        <v>7</v>
      </c>
      <c r="P22" s="61">
        <v>2.6</v>
      </c>
      <c r="Q22" s="86">
        <v>41974</v>
      </c>
      <c r="R22" s="61">
        <v>4.3</v>
      </c>
      <c r="S22" s="61">
        <v>30.48714889339627</v>
      </c>
    </row>
    <row r="23" spans="1:19" ht="13.5" thickTop="1" x14ac:dyDescent="0.2">
      <c r="A23" s="51" t="s">
        <v>51</v>
      </c>
      <c r="B23" s="29">
        <v>5.981261264720942</v>
      </c>
      <c r="C23" s="29">
        <v>16.716435995903737</v>
      </c>
      <c r="D23" s="29">
        <v>11.044759344598056</v>
      </c>
      <c r="E23" s="29">
        <v>36.6</v>
      </c>
      <c r="F23" s="85">
        <v>39322</v>
      </c>
      <c r="G23" s="29">
        <v>-9.57</v>
      </c>
      <c r="H23" s="85">
        <v>39403</v>
      </c>
      <c r="I23" s="29">
        <v>68.680041730670766</v>
      </c>
      <c r="J23" s="29">
        <v>5035.6499999999996</v>
      </c>
      <c r="K23" s="29">
        <v>2.3447968509984647</v>
      </c>
      <c r="L23" s="29">
        <v>19.850000000000001</v>
      </c>
      <c r="M23" s="85">
        <v>39123</v>
      </c>
      <c r="N23" s="29">
        <v>443.6</v>
      </c>
      <c r="O23" s="84">
        <v>129</v>
      </c>
      <c r="P23" s="29">
        <v>35.4</v>
      </c>
      <c r="Q23" s="85">
        <v>39222</v>
      </c>
      <c r="R23" s="29">
        <v>12.679599398361495</v>
      </c>
      <c r="S23" s="29">
        <v>1006.9393785836027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-0.91</v>
      </c>
      <c r="G28" s="47" t="s">
        <v>35</v>
      </c>
      <c r="H28" s="49">
        <v>39401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-0.18</v>
      </c>
      <c r="G29" s="47" t="s">
        <v>35</v>
      </c>
      <c r="H29" s="49">
        <v>39204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197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12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9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12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5</v>
      </c>
      <c r="G37" s="47" t="s">
        <v>50</v>
      </c>
      <c r="H37" s="47"/>
      <c r="I37" s="47"/>
      <c r="J37" s="47"/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V37" sqref="V37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32</v>
      </c>
    </row>
    <row r="2" spans="1:19" x14ac:dyDescent="0.2">
      <c r="B2" s="51" t="s">
        <v>89</v>
      </c>
    </row>
    <row r="3" spans="1:19" x14ac:dyDescent="0.2">
      <c r="B3" s="1"/>
    </row>
    <row r="4" spans="1:19" x14ac:dyDescent="0.2">
      <c r="B4" s="47" t="s">
        <v>68</v>
      </c>
    </row>
    <row r="5" spans="1:19" x14ac:dyDescent="0.2">
      <c r="B5" s="47" t="s">
        <v>69</v>
      </c>
    </row>
    <row r="6" spans="1:19" x14ac:dyDescent="0.2">
      <c r="B6" s="51"/>
    </row>
    <row r="7" spans="1:19" x14ac:dyDescent="0.2">
      <c r="B7" s="51"/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1.32</v>
      </c>
      <c r="C11" s="29">
        <v>10.96096774193548</v>
      </c>
      <c r="D11" s="29">
        <v>5.902903225806452</v>
      </c>
      <c r="E11" s="29">
        <v>17.739999999999998</v>
      </c>
      <c r="F11" s="85">
        <v>42010</v>
      </c>
      <c r="G11" s="29">
        <v>-4.3899999999999997</v>
      </c>
      <c r="H11" s="85">
        <v>42005</v>
      </c>
      <c r="I11" s="29">
        <v>71.195161290322588</v>
      </c>
      <c r="J11" s="29">
        <v>223.3</v>
      </c>
      <c r="K11" s="29">
        <v>2.5435483870967741</v>
      </c>
      <c r="L11" s="29">
        <v>21.05</v>
      </c>
      <c r="M11" s="85">
        <v>42019</v>
      </c>
      <c r="N11" s="29">
        <v>13.2</v>
      </c>
      <c r="O11" s="84">
        <v>11</v>
      </c>
      <c r="P11" s="29">
        <v>4.5999999999999996</v>
      </c>
      <c r="Q11" s="85">
        <v>42015</v>
      </c>
      <c r="R11" s="29">
        <v>5.2041935483870967</v>
      </c>
      <c r="S11" s="29">
        <v>39.159845678391967</v>
      </c>
    </row>
    <row r="12" spans="1:19" x14ac:dyDescent="0.2">
      <c r="A12" s="51" t="s">
        <v>10</v>
      </c>
      <c r="B12" s="29">
        <v>2.2799999999999998</v>
      </c>
      <c r="C12" s="29">
        <v>11.314827586206896</v>
      </c>
      <c r="D12" s="29">
        <v>6.3534482758620694</v>
      </c>
      <c r="E12" s="29">
        <v>16.809999999999999</v>
      </c>
      <c r="F12" s="85">
        <v>41699</v>
      </c>
      <c r="G12" s="29">
        <v>-3.32</v>
      </c>
      <c r="H12" s="85">
        <v>41683</v>
      </c>
      <c r="I12" s="29">
        <v>75.921379310344832</v>
      </c>
      <c r="J12" s="29">
        <v>274.08999999999997</v>
      </c>
      <c r="K12" s="29">
        <v>2.5193103448275869</v>
      </c>
      <c r="L12" s="29">
        <v>15.44</v>
      </c>
      <c r="M12" s="85">
        <v>41673</v>
      </c>
      <c r="N12" s="29">
        <v>28.6</v>
      </c>
      <c r="O12" s="84">
        <v>10</v>
      </c>
      <c r="P12" s="29">
        <v>11.4</v>
      </c>
      <c r="Q12" s="85">
        <v>41697</v>
      </c>
      <c r="R12" s="29">
        <v>6.4779310344827579</v>
      </c>
      <c r="S12" s="29">
        <v>41.625552148189698</v>
      </c>
    </row>
    <row r="13" spans="1:19" x14ac:dyDescent="0.2">
      <c r="A13" s="51" t="s">
        <v>11</v>
      </c>
      <c r="B13" s="29">
        <v>2.572258064516129</v>
      </c>
      <c r="C13" s="29">
        <v>12.1641935483871</v>
      </c>
      <c r="D13" s="29">
        <v>7.2503225806451628</v>
      </c>
      <c r="E13" s="29">
        <v>19.21</v>
      </c>
      <c r="F13" s="85">
        <v>41700</v>
      </c>
      <c r="G13" s="29">
        <v>-2.3199999999999998</v>
      </c>
      <c r="H13" s="85">
        <v>41703</v>
      </c>
      <c r="I13" s="29">
        <v>68.935483870967744</v>
      </c>
      <c r="J13" s="29">
        <v>395.69</v>
      </c>
      <c r="K13" s="29">
        <v>3.3296774193548382</v>
      </c>
      <c r="L13" s="29">
        <v>17.21</v>
      </c>
      <c r="M13" s="85">
        <v>41713</v>
      </c>
      <c r="N13" s="29">
        <v>43.4</v>
      </c>
      <c r="O13" s="84">
        <v>17</v>
      </c>
      <c r="P13" s="29">
        <v>7.8</v>
      </c>
      <c r="Q13" s="85">
        <v>41716</v>
      </c>
      <c r="R13" s="29">
        <v>8.1051612903225809</v>
      </c>
      <c r="S13" s="29">
        <v>70.434116278265961</v>
      </c>
    </row>
    <row r="14" spans="1:19" x14ac:dyDescent="0.2">
      <c r="A14" s="51" t="s">
        <v>12</v>
      </c>
      <c r="B14" s="29">
        <v>4.3403333333333336</v>
      </c>
      <c r="C14" s="29">
        <v>15.851333333333335</v>
      </c>
      <c r="D14" s="29">
        <v>9.7953333333333337</v>
      </c>
      <c r="E14" s="29">
        <v>26.24</v>
      </c>
      <c r="F14" s="85">
        <v>41755</v>
      </c>
      <c r="G14" s="29">
        <v>-0.38</v>
      </c>
      <c r="H14" s="85">
        <v>41736</v>
      </c>
      <c r="I14" s="29">
        <v>67.578333333333319</v>
      </c>
      <c r="J14" s="29">
        <v>566.05999999999995</v>
      </c>
      <c r="K14" s="29">
        <v>2.7379999999999995</v>
      </c>
      <c r="L14" s="29">
        <v>16.39</v>
      </c>
      <c r="M14" s="85">
        <v>41747</v>
      </c>
      <c r="N14" s="29">
        <v>57.8</v>
      </c>
      <c r="O14" s="84">
        <v>16</v>
      </c>
      <c r="P14" s="29">
        <v>24.6</v>
      </c>
      <c r="Q14" s="85">
        <v>41739</v>
      </c>
      <c r="R14" s="29">
        <v>11.947333333333335</v>
      </c>
      <c r="S14" s="29">
        <v>94.844440200461037</v>
      </c>
    </row>
    <row r="15" spans="1:19" x14ac:dyDescent="0.2">
      <c r="A15" s="51" t="s">
        <v>0</v>
      </c>
      <c r="B15" s="29">
        <v>7.5951612903225811</v>
      </c>
      <c r="C15" s="29">
        <v>17.850645161290323</v>
      </c>
      <c r="D15" s="29">
        <v>12.320967741935485</v>
      </c>
      <c r="E15" s="29">
        <v>24.97</v>
      </c>
      <c r="F15" s="85">
        <v>41762</v>
      </c>
      <c r="G15" s="29">
        <v>0.76</v>
      </c>
      <c r="H15" s="85">
        <v>41760</v>
      </c>
      <c r="I15" s="29">
        <v>75.910322580645158</v>
      </c>
      <c r="J15" s="29">
        <v>493.38</v>
      </c>
      <c r="K15" s="29">
        <v>1.5996774193548393</v>
      </c>
      <c r="L15" s="29">
        <v>10.09</v>
      </c>
      <c r="M15" s="85">
        <v>41776</v>
      </c>
      <c r="N15" s="29">
        <v>219.2</v>
      </c>
      <c r="O15" s="84">
        <v>25</v>
      </c>
      <c r="P15" s="29">
        <v>45</v>
      </c>
      <c r="Q15" s="85">
        <v>41769</v>
      </c>
      <c r="R15" s="29">
        <v>15.779677419354838</v>
      </c>
      <c r="S15" s="29">
        <v>89.335733327457589</v>
      </c>
    </row>
    <row r="16" spans="1:19" x14ac:dyDescent="0.2">
      <c r="A16" s="51" t="s">
        <v>1</v>
      </c>
      <c r="B16" s="29">
        <v>10.523666666666667</v>
      </c>
      <c r="C16" s="29">
        <v>21.716333333333335</v>
      </c>
      <c r="D16" s="29">
        <v>15.493</v>
      </c>
      <c r="E16" s="29">
        <v>30.32</v>
      </c>
      <c r="F16" s="85">
        <v>41812</v>
      </c>
      <c r="G16" s="29">
        <v>5.38</v>
      </c>
      <c r="H16" s="85">
        <v>41797</v>
      </c>
      <c r="I16" s="29">
        <v>72.855999999999995</v>
      </c>
      <c r="J16" s="29">
        <v>609.54</v>
      </c>
      <c r="K16" s="29">
        <v>1.7570000000000003</v>
      </c>
      <c r="L16" s="29">
        <v>13.47</v>
      </c>
      <c r="M16" s="85">
        <v>41806</v>
      </c>
      <c r="N16" s="29">
        <v>79.8</v>
      </c>
      <c r="O16" s="84">
        <v>17</v>
      </c>
      <c r="P16" s="29">
        <v>18.8</v>
      </c>
      <c r="Q16" s="85">
        <v>41791</v>
      </c>
      <c r="R16" s="29">
        <v>18.638666666666666</v>
      </c>
      <c r="S16" s="29">
        <v>117.21746632725225</v>
      </c>
    </row>
    <row r="17" spans="1:19" x14ac:dyDescent="0.2">
      <c r="A17" s="51" t="s">
        <v>2</v>
      </c>
      <c r="B17" s="29">
        <v>11.446451612903228</v>
      </c>
      <c r="C17" s="29">
        <v>26.206774193548391</v>
      </c>
      <c r="D17" s="29">
        <v>18.262258064516129</v>
      </c>
      <c r="E17" s="29">
        <v>32.659999999999997</v>
      </c>
      <c r="F17" s="85">
        <v>41830</v>
      </c>
      <c r="G17" s="29">
        <v>7.18</v>
      </c>
      <c r="H17" s="85">
        <v>41842</v>
      </c>
      <c r="I17" s="29">
        <v>61.511612903225796</v>
      </c>
      <c r="J17" s="29">
        <v>724.3</v>
      </c>
      <c r="K17" s="29">
        <v>2.1070967741935482</v>
      </c>
      <c r="L17" s="29">
        <v>15.15</v>
      </c>
      <c r="M17" s="85">
        <v>41843</v>
      </c>
      <c r="N17" s="29">
        <v>23.8</v>
      </c>
      <c r="O17" s="84">
        <v>7</v>
      </c>
      <c r="P17" s="29">
        <v>20.2</v>
      </c>
      <c r="Q17" s="85">
        <v>41832</v>
      </c>
      <c r="R17" s="29">
        <v>20.442258064516132</v>
      </c>
      <c r="S17" s="29">
        <v>158.49109272596939</v>
      </c>
    </row>
    <row r="18" spans="1:19" x14ac:dyDescent="0.2">
      <c r="A18" s="51" t="s">
        <v>3</v>
      </c>
      <c r="B18" s="29">
        <v>12.492903225806453</v>
      </c>
      <c r="C18" s="29">
        <v>25.861935483870973</v>
      </c>
      <c r="D18" s="29">
        <v>18.397741935483875</v>
      </c>
      <c r="E18" s="29">
        <v>32.06</v>
      </c>
      <c r="F18" s="85">
        <v>41854</v>
      </c>
      <c r="G18" s="29">
        <v>8.39</v>
      </c>
      <c r="H18" s="85">
        <v>41875</v>
      </c>
      <c r="I18" s="29">
        <v>63.392258064516142</v>
      </c>
      <c r="J18" s="29">
        <v>639.85</v>
      </c>
      <c r="K18" s="29">
        <v>1.9677419354838714</v>
      </c>
      <c r="L18" s="29">
        <v>15.62</v>
      </c>
      <c r="M18" s="85">
        <v>41856</v>
      </c>
      <c r="N18" s="29">
        <v>18.600000000000001</v>
      </c>
      <c r="O18" s="84">
        <v>9</v>
      </c>
      <c r="P18" s="29">
        <v>14.2</v>
      </c>
      <c r="Q18" s="85">
        <v>41867</v>
      </c>
      <c r="R18" s="29">
        <v>21.516774193548386</v>
      </c>
      <c r="S18" s="29">
        <v>139.18074368741432</v>
      </c>
    </row>
    <row r="19" spans="1:19" x14ac:dyDescent="0.2">
      <c r="A19" s="51" t="s">
        <v>4</v>
      </c>
      <c r="B19" s="29">
        <v>9.1846666666666685</v>
      </c>
      <c r="C19" s="29">
        <v>21.983000000000001</v>
      </c>
      <c r="D19" s="29">
        <v>15.033333333333333</v>
      </c>
      <c r="E19" s="29">
        <v>29.73</v>
      </c>
      <c r="F19" s="85">
        <v>41890</v>
      </c>
      <c r="G19" s="29">
        <v>4.38</v>
      </c>
      <c r="H19" s="85">
        <v>41909</v>
      </c>
      <c r="I19" s="29">
        <v>64.724000000000004</v>
      </c>
      <c r="J19" s="29">
        <v>471.02</v>
      </c>
      <c r="K19" s="29">
        <v>2.1310000000000007</v>
      </c>
      <c r="L19" s="29">
        <v>13.94</v>
      </c>
      <c r="M19" s="85">
        <v>41888</v>
      </c>
      <c r="N19" s="29">
        <v>25.4</v>
      </c>
      <c r="O19" s="84">
        <v>5</v>
      </c>
      <c r="P19" s="29">
        <v>11</v>
      </c>
      <c r="Q19" s="85">
        <v>41891</v>
      </c>
      <c r="R19" s="29">
        <v>17.867333333333328</v>
      </c>
      <c r="S19" s="29">
        <v>99.004937871827224</v>
      </c>
    </row>
    <row r="20" spans="1:19" x14ac:dyDescent="0.2">
      <c r="A20" s="51" t="s">
        <v>5</v>
      </c>
      <c r="B20" s="29">
        <v>6.5751612903225816</v>
      </c>
      <c r="C20" s="29">
        <v>16.586774193548386</v>
      </c>
      <c r="D20" s="29">
        <v>11.076774193548388</v>
      </c>
      <c r="E20" s="29">
        <v>23.97</v>
      </c>
      <c r="F20" s="85">
        <v>41918</v>
      </c>
      <c r="G20" s="29">
        <v>0.43</v>
      </c>
      <c r="H20" s="85">
        <v>41936</v>
      </c>
      <c r="I20" s="29">
        <v>69.831935483870964</v>
      </c>
      <c r="J20" s="29">
        <v>305.95</v>
      </c>
      <c r="K20" s="29">
        <v>2.2690322580645161</v>
      </c>
      <c r="L20" s="29">
        <v>20.170000000000002</v>
      </c>
      <c r="M20" s="85">
        <v>41942</v>
      </c>
      <c r="N20" s="29">
        <v>87.8</v>
      </c>
      <c r="O20" s="84">
        <v>11</v>
      </c>
      <c r="P20" s="29">
        <v>19.399999999999999</v>
      </c>
      <c r="Q20" s="85">
        <v>41919</v>
      </c>
      <c r="R20" s="29">
        <v>13.07258064516129</v>
      </c>
      <c r="S20" s="29">
        <v>62.495829356713834</v>
      </c>
    </row>
    <row r="21" spans="1:19" x14ac:dyDescent="0.2">
      <c r="A21" s="51" t="s">
        <v>6</v>
      </c>
      <c r="B21" s="29">
        <v>4.6648000000000005</v>
      </c>
      <c r="C21" s="29">
        <v>10.0204</v>
      </c>
      <c r="D21" s="29">
        <v>7.3156000000000008</v>
      </c>
      <c r="E21" s="29">
        <v>14.14</v>
      </c>
      <c r="F21" s="85">
        <v>41952</v>
      </c>
      <c r="G21" s="29">
        <v>0.13</v>
      </c>
      <c r="H21" s="85">
        <v>41972</v>
      </c>
      <c r="I21" s="29">
        <v>76.226399999999998</v>
      </c>
      <c r="J21" s="29">
        <v>122.61</v>
      </c>
      <c r="K21" s="29">
        <v>2.3539999999999996</v>
      </c>
      <c r="L21" s="29">
        <v>17.62</v>
      </c>
      <c r="M21" s="85">
        <v>41972</v>
      </c>
      <c r="N21" s="29">
        <v>58.8</v>
      </c>
      <c r="O21" s="84">
        <v>14</v>
      </c>
      <c r="P21" s="29">
        <v>31</v>
      </c>
      <c r="Q21" s="85">
        <v>41945</v>
      </c>
      <c r="R21" s="29">
        <v>8.273200000000001</v>
      </c>
      <c r="S21" s="29">
        <v>27.057023713789665</v>
      </c>
    </row>
    <row r="22" spans="1:19" ht="13.5" thickBot="1" x14ac:dyDescent="0.25">
      <c r="A22" s="60" t="s">
        <v>7</v>
      </c>
      <c r="B22" s="61">
        <v>1.5232258064516129</v>
      </c>
      <c r="C22" s="61">
        <v>7.8354838709677415</v>
      </c>
      <c r="D22" s="61">
        <v>4.4029032258064511</v>
      </c>
      <c r="E22" s="61">
        <v>17.79</v>
      </c>
      <c r="F22" s="86">
        <v>41996</v>
      </c>
      <c r="G22" s="61">
        <v>-5.08</v>
      </c>
      <c r="H22" s="86">
        <v>41997</v>
      </c>
      <c r="I22" s="61">
        <v>79.790967741935475</v>
      </c>
      <c r="J22" s="61">
        <v>123.61</v>
      </c>
      <c r="K22" s="61">
        <v>2.4551612903225806</v>
      </c>
      <c r="L22" s="61">
        <v>15.86</v>
      </c>
      <c r="M22" s="86">
        <v>41976</v>
      </c>
      <c r="N22" s="61">
        <v>54.6</v>
      </c>
      <c r="O22" s="62">
        <v>17</v>
      </c>
      <c r="P22" s="61">
        <v>11.4</v>
      </c>
      <c r="Q22" s="86">
        <v>41982</v>
      </c>
      <c r="R22" s="61">
        <v>4.7345161290322597</v>
      </c>
      <c r="S22" s="61">
        <v>26.329739486431446</v>
      </c>
    </row>
    <row r="23" spans="1:19" ht="13.5" thickTop="1" x14ac:dyDescent="0.2">
      <c r="A23" s="51" t="s">
        <v>51</v>
      </c>
      <c r="B23" s="29">
        <v>6.2098856630824377</v>
      </c>
      <c r="C23" s="29">
        <v>16.529389037201831</v>
      </c>
      <c r="D23" s="29">
        <v>10.96704882585589</v>
      </c>
      <c r="E23" s="29">
        <v>32.659999999999997</v>
      </c>
      <c r="F23" s="85">
        <v>39639</v>
      </c>
      <c r="G23" s="29">
        <v>-5.08</v>
      </c>
      <c r="H23" s="85">
        <v>39806</v>
      </c>
      <c r="I23" s="29">
        <v>70.656154548263501</v>
      </c>
      <c r="J23" s="29">
        <v>4949.3999999999996</v>
      </c>
      <c r="K23" s="29">
        <v>2.3142704857248795</v>
      </c>
      <c r="L23" s="29">
        <v>21.05</v>
      </c>
      <c r="M23" s="85">
        <v>39462</v>
      </c>
      <c r="N23" s="29">
        <v>711</v>
      </c>
      <c r="O23" s="84">
        <v>159</v>
      </c>
      <c r="P23" s="29">
        <v>45</v>
      </c>
      <c r="Q23" s="85">
        <v>39578</v>
      </c>
      <c r="R23" s="29">
        <v>12.671635471511555</v>
      </c>
      <c r="S23" s="29">
        <v>965.17652080216442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-0.01</v>
      </c>
      <c r="G28" s="47" t="s">
        <v>35</v>
      </c>
      <c r="H28" s="49">
        <v>39792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-0.24</v>
      </c>
      <c r="G29" s="47" t="s">
        <v>35</v>
      </c>
      <c r="H29" s="49">
        <v>39553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239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17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17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4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1</v>
      </c>
      <c r="G37" s="47" t="s">
        <v>50</v>
      </c>
      <c r="H37" s="47"/>
      <c r="I37" s="47"/>
      <c r="J37" s="47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Y37" sqref="Y37"/>
    </sheetView>
  </sheetViews>
  <sheetFormatPr baseColWidth="10" defaultRowHeight="12.75" x14ac:dyDescent="0.2"/>
  <cols>
    <col min="2" max="2" width="6.140625" customWidth="1"/>
    <col min="3" max="4" width="7.5703125" bestFit="1" customWidth="1"/>
    <col min="5" max="5" width="6.42578125" bestFit="1" customWidth="1"/>
    <col min="6" max="6" width="7.5703125" customWidth="1"/>
    <col min="7" max="7" width="5.7109375" customWidth="1"/>
    <col min="8" max="8" width="7.5703125" customWidth="1"/>
    <col min="9" max="9" width="7.5703125" bestFit="1" customWidth="1"/>
    <col min="10" max="11" width="7.5703125" customWidth="1"/>
    <col min="12" max="12" width="8.140625" bestFit="1" customWidth="1"/>
    <col min="13" max="13" width="7.5703125" bestFit="1" customWidth="1"/>
    <col min="14" max="14" width="5.5703125" bestFit="1" customWidth="1"/>
    <col min="15" max="15" width="7.7109375" bestFit="1" customWidth="1"/>
    <col min="16" max="16" width="5.42578125" bestFit="1" customWidth="1"/>
    <col min="17" max="17" width="7.5703125" bestFit="1" customWidth="1"/>
    <col min="18" max="18" width="7.5703125" customWidth="1"/>
    <col min="19" max="19" width="6.5703125" customWidth="1"/>
  </cols>
  <sheetData>
    <row r="1" spans="1:19" x14ac:dyDescent="0.2">
      <c r="B1" s="51" t="s">
        <v>90</v>
      </c>
    </row>
    <row r="2" spans="1:19" x14ac:dyDescent="0.2">
      <c r="B2" s="51" t="s">
        <v>68</v>
      </c>
    </row>
    <row r="3" spans="1:19" x14ac:dyDescent="0.2">
      <c r="B3" s="1" t="s">
        <v>69</v>
      </c>
    </row>
    <row r="4" spans="1:19" x14ac:dyDescent="0.2">
      <c r="B4" s="47"/>
    </row>
    <row r="5" spans="1:19" x14ac:dyDescent="0.2">
      <c r="B5" s="47"/>
    </row>
    <row r="6" spans="1:19" x14ac:dyDescent="0.2">
      <c r="B6" s="51" t="s">
        <v>32</v>
      </c>
    </row>
    <row r="7" spans="1:19" x14ac:dyDescent="0.2">
      <c r="B7" s="51" t="s">
        <v>102</v>
      </c>
    </row>
    <row r="9" spans="1:19" x14ac:dyDescent="0.2">
      <c r="A9" s="47"/>
      <c r="B9" s="8" t="s">
        <v>13</v>
      </c>
      <c r="C9" s="8" t="s">
        <v>14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17</v>
      </c>
      <c r="I9" s="8" t="s">
        <v>19</v>
      </c>
      <c r="J9" s="8" t="s">
        <v>20</v>
      </c>
      <c r="K9" s="8" t="s">
        <v>21</v>
      </c>
      <c r="L9" s="8" t="s">
        <v>59</v>
      </c>
      <c r="M9" s="8" t="s">
        <v>17</v>
      </c>
      <c r="N9" s="8" t="s">
        <v>23</v>
      </c>
      <c r="O9" s="8" t="s">
        <v>24</v>
      </c>
      <c r="P9" s="8" t="s">
        <v>25</v>
      </c>
      <c r="Q9" s="8" t="s">
        <v>17</v>
      </c>
      <c r="R9" s="8" t="s">
        <v>95</v>
      </c>
      <c r="S9" s="8" t="s">
        <v>70</v>
      </c>
    </row>
    <row r="10" spans="1:19" x14ac:dyDescent="0.2">
      <c r="A10" s="56"/>
      <c r="B10" s="57" t="s">
        <v>35</v>
      </c>
      <c r="C10" s="57" t="s">
        <v>35</v>
      </c>
      <c r="D10" s="57" t="s">
        <v>35</v>
      </c>
      <c r="E10" s="57" t="s">
        <v>35</v>
      </c>
      <c r="F10" s="57"/>
      <c r="G10" s="57" t="s">
        <v>35</v>
      </c>
      <c r="H10" s="57"/>
      <c r="I10" s="57" t="s">
        <v>60</v>
      </c>
      <c r="J10" s="57" t="s">
        <v>29</v>
      </c>
      <c r="K10" s="57" t="s">
        <v>30</v>
      </c>
      <c r="L10" s="57" t="s">
        <v>30</v>
      </c>
      <c r="M10" s="57"/>
      <c r="N10" s="57" t="s">
        <v>61</v>
      </c>
      <c r="O10" s="57"/>
      <c r="P10" s="57" t="s">
        <v>61</v>
      </c>
      <c r="Q10" s="57"/>
      <c r="R10" s="57" t="s">
        <v>35</v>
      </c>
      <c r="S10" s="57" t="s">
        <v>61</v>
      </c>
    </row>
    <row r="11" spans="1:19" x14ac:dyDescent="0.2">
      <c r="A11" s="51" t="s">
        <v>9</v>
      </c>
      <c r="B11" s="29">
        <v>0.36290322580645151</v>
      </c>
      <c r="C11" s="29">
        <v>7.621290322580645</v>
      </c>
      <c r="D11" s="29">
        <v>3.9083870967741934</v>
      </c>
      <c r="E11" s="29">
        <v>15.15</v>
      </c>
      <c r="F11" s="85">
        <v>42027</v>
      </c>
      <c r="G11" s="29">
        <v>-7.97</v>
      </c>
      <c r="H11" s="85">
        <v>42013</v>
      </c>
      <c r="I11" s="29">
        <v>82.076451612903227</v>
      </c>
      <c r="J11" s="29">
        <v>183.73</v>
      </c>
      <c r="K11" s="29">
        <v>3.145161290322581</v>
      </c>
      <c r="L11" s="29">
        <v>29.16</v>
      </c>
      <c r="M11" s="85">
        <v>42028</v>
      </c>
      <c r="N11" s="29">
        <v>27.4</v>
      </c>
      <c r="O11" s="84">
        <v>16</v>
      </c>
      <c r="P11" s="29">
        <v>6.4</v>
      </c>
      <c r="Q11" s="85">
        <v>42023</v>
      </c>
      <c r="R11" s="29">
        <v>4.170645161290321</v>
      </c>
      <c r="S11" s="29">
        <v>29.891897531031358</v>
      </c>
    </row>
    <row r="12" spans="1:19" x14ac:dyDescent="0.2">
      <c r="A12" s="51" t="s">
        <v>10</v>
      </c>
      <c r="B12" s="29">
        <v>1.2857142857142854</v>
      </c>
      <c r="C12" s="29">
        <v>9.2232142857142865</v>
      </c>
      <c r="D12" s="29">
        <v>4.8689285714285697</v>
      </c>
      <c r="E12" s="29">
        <v>16.89</v>
      </c>
      <c r="F12" s="85">
        <v>41697</v>
      </c>
      <c r="G12" s="29">
        <v>-2.27</v>
      </c>
      <c r="H12" s="85">
        <v>41685</v>
      </c>
      <c r="I12" s="29">
        <v>75.464642857142849</v>
      </c>
      <c r="J12" s="29">
        <v>258.33</v>
      </c>
      <c r="K12" s="29">
        <v>2.8610714285714289</v>
      </c>
      <c r="L12" s="29">
        <v>21.07</v>
      </c>
      <c r="M12" s="85">
        <v>41679</v>
      </c>
      <c r="N12" s="29">
        <v>8.1999999999999993</v>
      </c>
      <c r="O12" s="84">
        <v>8</v>
      </c>
      <c r="P12" s="29">
        <v>3</v>
      </c>
      <c r="Q12" s="85">
        <v>41676</v>
      </c>
      <c r="R12" s="29">
        <v>5.4667857142857139</v>
      </c>
      <c r="S12" s="29">
        <v>38.85697453441788</v>
      </c>
    </row>
    <row r="13" spans="1:19" x14ac:dyDescent="0.2">
      <c r="A13" s="51" t="s">
        <v>11</v>
      </c>
      <c r="B13" s="29">
        <v>2.2796774193548388</v>
      </c>
      <c r="C13" s="29">
        <v>13.67</v>
      </c>
      <c r="D13" s="29">
        <v>7.4570967741935492</v>
      </c>
      <c r="E13" s="29">
        <v>22.74</v>
      </c>
      <c r="F13" s="85">
        <v>41717</v>
      </c>
      <c r="G13" s="29">
        <v>-2</v>
      </c>
      <c r="H13" s="85">
        <v>41723</v>
      </c>
      <c r="I13" s="29">
        <v>67.373548387096776</v>
      </c>
      <c r="J13" s="29">
        <v>459.59</v>
      </c>
      <c r="K13" s="29">
        <v>2.3532258064516127</v>
      </c>
      <c r="L13" s="29">
        <v>17.010000000000002</v>
      </c>
      <c r="M13" s="85">
        <v>41703</v>
      </c>
      <c r="N13" s="29">
        <v>36.200000000000003</v>
      </c>
      <c r="O13" s="84">
        <v>7</v>
      </c>
      <c r="P13" s="29">
        <v>8</v>
      </c>
      <c r="Q13" s="85">
        <v>41726</v>
      </c>
      <c r="R13" s="29">
        <v>8.7754838709677401</v>
      </c>
      <c r="S13" s="29">
        <v>73.414040780567291</v>
      </c>
    </row>
    <row r="14" spans="1:19" x14ac:dyDescent="0.2">
      <c r="A14" s="51" t="s">
        <v>12</v>
      </c>
      <c r="B14" s="29">
        <v>4.0686666666666671</v>
      </c>
      <c r="C14" s="29">
        <v>14.407000000000002</v>
      </c>
      <c r="D14" s="29">
        <v>8.8466666666666693</v>
      </c>
      <c r="E14" s="29">
        <v>25.51</v>
      </c>
      <c r="F14" s="85">
        <v>41752</v>
      </c>
      <c r="G14" s="29">
        <v>1.59</v>
      </c>
      <c r="H14" s="85">
        <v>41741</v>
      </c>
      <c r="I14" s="29">
        <v>73.079666666666625</v>
      </c>
      <c r="J14" s="29">
        <v>480.82</v>
      </c>
      <c r="K14" s="29">
        <v>2.1976666666666671</v>
      </c>
      <c r="L14" s="29">
        <v>11.92</v>
      </c>
      <c r="M14" s="85">
        <v>41745</v>
      </c>
      <c r="N14" s="29">
        <v>59.6</v>
      </c>
      <c r="O14" s="84">
        <v>13</v>
      </c>
      <c r="P14" s="29">
        <v>17</v>
      </c>
      <c r="Q14" s="85">
        <v>41739</v>
      </c>
      <c r="R14" s="29">
        <v>11.196000000000003</v>
      </c>
      <c r="S14" s="29">
        <v>78.909411753136155</v>
      </c>
    </row>
    <row r="15" spans="1:19" x14ac:dyDescent="0.2">
      <c r="A15" s="51" t="s">
        <v>0</v>
      </c>
      <c r="B15" s="29">
        <v>7.725806451612903</v>
      </c>
      <c r="C15" s="29">
        <v>20.959032258064514</v>
      </c>
      <c r="D15" s="29">
        <v>14.031290322580647</v>
      </c>
      <c r="E15" s="29">
        <v>28.56</v>
      </c>
      <c r="F15" s="85">
        <v>41788</v>
      </c>
      <c r="G15" s="29">
        <v>2.39</v>
      </c>
      <c r="H15" s="85">
        <v>41764</v>
      </c>
      <c r="I15" s="29">
        <v>72.822903225806456</v>
      </c>
      <c r="J15" s="29">
        <v>665.4</v>
      </c>
      <c r="K15" s="29">
        <v>1.7519354838709678</v>
      </c>
      <c r="L15" s="29">
        <v>11.17</v>
      </c>
      <c r="M15" s="85">
        <v>41770</v>
      </c>
      <c r="N15" s="29">
        <v>43.6</v>
      </c>
      <c r="O15" s="84">
        <v>11</v>
      </c>
      <c r="P15" s="29">
        <v>12</v>
      </c>
      <c r="Q15" s="85">
        <v>41783</v>
      </c>
      <c r="R15" s="29">
        <v>17.223225806451616</v>
      </c>
      <c r="S15" s="29">
        <v>118.35303610515342</v>
      </c>
    </row>
    <row r="16" spans="1:19" x14ac:dyDescent="0.2">
      <c r="A16" s="51" t="s">
        <v>1</v>
      </c>
      <c r="B16" s="29">
        <v>11.571000000000002</v>
      </c>
      <c r="C16" s="29">
        <v>26.02933333333333</v>
      </c>
      <c r="D16" s="29">
        <v>18.384666666666664</v>
      </c>
      <c r="E16" s="29">
        <v>34.909999999999997</v>
      </c>
      <c r="F16" s="85">
        <v>41803</v>
      </c>
      <c r="G16" s="29">
        <v>7.18</v>
      </c>
      <c r="H16" s="85">
        <v>41811</v>
      </c>
      <c r="I16" s="29">
        <v>65.060666666666677</v>
      </c>
      <c r="J16" s="29">
        <v>702.82</v>
      </c>
      <c r="K16" s="29">
        <v>1.9656666666666667</v>
      </c>
      <c r="L16" s="29">
        <v>12.92</v>
      </c>
      <c r="M16" s="85">
        <v>41798</v>
      </c>
      <c r="N16" s="29">
        <v>30.8</v>
      </c>
      <c r="O16" s="84">
        <v>10</v>
      </c>
      <c r="P16" s="29">
        <v>9</v>
      </c>
      <c r="Q16" s="85">
        <v>41805</v>
      </c>
      <c r="R16" s="29">
        <v>21.646000000000004</v>
      </c>
      <c r="S16" s="29">
        <v>147.32828814654741</v>
      </c>
    </row>
    <row r="17" spans="1:19" x14ac:dyDescent="0.2">
      <c r="A17" s="51" t="s">
        <v>2</v>
      </c>
      <c r="B17" s="29">
        <v>13.129354838709677</v>
      </c>
      <c r="C17" s="29">
        <v>28.605483870967738</v>
      </c>
      <c r="D17" s="29">
        <v>20.089677419354842</v>
      </c>
      <c r="E17" s="29">
        <v>34.58</v>
      </c>
      <c r="F17" s="85">
        <v>41832</v>
      </c>
      <c r="G17" s="29">
        <v>8.4499999999999993</v>
      </c>
      <c r="H17" s="85">
        <v>41828</v>
      </c>
      <c r="I17" s="29">
        <v>59.611935483870973</v>
      </c>
      <c r="J17" s="29">
        <v>783.25</v>
      </c>
      <c r="K17" s="29">
        <v>2.4219354838709677</v>
      </c>
      <c r="L17" s="29">
        <v>14.48</v>
      </c>
      <c r="M17" s="85">
        <v>41843</v>
      </c>
      <c r="N17" s="29">
        <v>1.8</v>
      </c>
      <c r="O17" s="84">
        <v>1</v>
      </c>
      <c r="P17" s="29">
        <v>1.8</v>
      </c>
      <c r="Q17" s="85">
        <v>41821</v>
      </c>
      <c r="R17" s="29">
        <v>23.448709677419355</v>
      </c>
      <c r="S17" s="29">
        <v>184.2059464429575</v>
      </c>
    </row>
    <row r="18" spans="1:19" x14ac:dyDescent="0.2">
      <c r="A18" s="51" t="s">
        <v>3</v>
      </c>
      <c r="B18" s="29">
        <v>13.827096774193548</v>
      </c>
      <c r="C18" s="29">
        <v>27.557419354838711</v>
      </c>
      <c r="D18" s="29">
        <v>19.867741935483863</v>
      </c>
      <c r="E18" s="29">
        <v>35.119999999999997</v>
      </c>
      <c r="F18" s="85">
        <v>41870</v>
      </c>
      <c r="G18" s="29">
        <v>8.32</v>
      </c>
      <c r="H18" s="85">
        <v>41881</v>
      </c>
      <c r="I18" s="29">
        <v>65.30290322580646</v>
      </c>
      <c r="J18" s="29">
        <v>598.29999999999995</v>
      </c>
      <c r="K18" s="29">
        <v>2.2167741935483867</v>
      </c>
      <c r="L18" s="29">
        <v>15.19</v>
      </c>
      <c r="M18" s="85">
        <v>41852</v>
      </c>
      <c r="N18" s="29">
        <v>17</v>
      </c>
      <c r="O18" s="84">
        <v>6</v>
      </c>
      <c r="P18" s="29">
        <v>12.8</v>
      </c>
      <c r="Q18" s="85">
        <v>41876</v>
      </c>
      <c r="R18" s="29">
        <v>22.08354838709678</v>
      </c>
      <c r="S18" s="29">
        <v>144.40813758008687</v>
      </c>
    </row>
    <row r="19" spans="1:19" x14ac:dyDescent="0.2">
      <c r="A19" s="51" t="s">
        <v>4</v>
      </c>
      <c r="B19" s="29">
        <v>11.470666666666666</v>
      </c>
      <c r="C19" s="29">
        <v>22.765999999999998</v>
      </c>
      <c r="D19" s="29">
        <v>16.30233333333333</v>
      </c>
      <c r="E19" s="29">
        <v>29.68</v>
      </c>
      <c r="F19" s="85">
        <v>41890</v>
      </c>
      <c r="G19" s="29">
        <v>7.05</v>
      </c>
      <c r="H19" s="85">
        <v>41899</v>
      </c>
      <c r="I19" s="29">
        <v>70.495333333333321</v>
      </c>
      <c r="J19" s="29">
        <v>460.08230400000014</v>
      </c>
      <c r="K19" s="29">
        <v>2.253333333333333</v>
      </c>
      <c r="L19" s="29">
        <v>11.84</v>
      </c>
      <c r="M19" s="85">
        <v>41897</v>
      </c>
      <c r="N19" s="29">
        <v>29.2</v>
      </c>
      <c r="O19" s="84">
        <v>8</v>
      </c>
      <c r="P19" s="29">
        <v>21</v>
      </c>
      <c r="Q19" s="85">
        <v>41900</v>
      </c>
      <c r="R19" s="29">
        <v>19.295000000000002</v>
      </c>
      <c r="S19" s="29">
        <v>99.954673633117466</v>
      </c>
    </row>
    <row r="20" spans="1:19" x14ac:dyDescent="0.2">
      <c r="A20" s="51" t="s">
        <v>5</v>
      </c>
      <c r="B20" s="29">
        <v>8.4606451612903211</v>
      </c>
      <c r="C20" s="29">
        <v>19.574193548387097</v>
      </c>
      <c r="D20" s="29">
        <v>13.556774193548389</v>
      </c>
      <c r="E20" s="29">
        <v>28.29</v>
      </c>
      <c r="F20" s="85">
        <v>41918</v>
      </c>
      <c r="G20" s="29">
        <v>-1.34</v>
      </c>
      <c r="H20" s="85">
        <v>41931</v>
      </c>
      <c r="I20" s="29">
        <v>68.817419354838705</v>
      </c>
      <c r="J20" s="29">
        <v>352.25625600000001</v>
      </c>
      <c r="K20" s="29">
        <v>2.1377419354838709</v>
      </c>
      <c r="L20" s="29">
        <v>12.05</v>
      </c>
      <c r="M20" s="85">
        <v>41919</v>
      </c>
      <c r="N20" s="29">
        <v>20.8</v>
      </c>
      <c r="O20" s="84">
        <v>3</v>
      </c>
      <c r="P20" s="29">
        <v>18.600000000000001</v>
      </c>
      <c r="Q20" s="85">
        <v>41934</v>
      </c>
      <c r="R20" s="29">
        <v>15.296774193548387</v>
      </c>
      <c r="S20" s="29">
        <v>69.91256218966339</v>
      </c>
    </row>
    <row r="21" spans="1:19" x14ac:dyDescent="0.2">
      <c r="A21" s="51" t="s">
        <v>6</v>
      </c>
      <c r="B21" s="29">
        <v>5.82</v>
      </c>
      <c r="C21" s="29">
        <v>14.047333333333334</v>
      </c>
      <c r="D21" s="29">
        <v>9.7239999999999984</v>
      </c>
      <c r="E21" s="29">
        <v>22.21</v>
      </c>
      <c r="F21" s="85">
        <v>41959</v>
      </c>
      <c r="G21" s="29">
        <v>0.59</v>
      </c>
      <c r="H21" s="85">
        <v>41968</v>
      </c>
      <c r="I21" s="29">
        <v>73.566333333333333</v>
      </c>
      <c r="J21" s="29">
        <v>193.37788799999998</v>
      </c>
      <c r="K21" s="29">
        <v>3.0316666666666663</v>
      </c>
      <c r="L21" s="29">
        <v>16.25</v>
      </c>
      <c r="M21" s="85">
        <v>41948</v>
      </c>
      <c r="N21" s="29">
        <v>41.8</v>
      </c>
      <c r="O21" s="84">
        <v>12</v>
      </c>
      <c r="P21" s="29">
        <v>19</v>
      </c>
      <c r="Q21" s="85">
        <v>41944</v>
      </c>
      <c r="R21" s="29">
        <v>9.9339999999999975</v>
      </c>
      <c r="S21" s="29">
        <v>46.069311867053955</v>
      </c>
    </row>
    <row r="22" spans="1:19" ht="13.5" thickBot="1" x14ac:dyDescent="0.25">
      <c r="A22" s="60" t="s">
        <v>7</v>
      </c>
      <c r="B22" s="61">
        <v>0.29806451612903201</v>
      </c>
      <c r="C22" s="61">
        <v>8.7777419354838688</v>
      </c>
      <c r="D22" s="61">
        <v>4.2867741935483874</v>
      </c>
      <c r="E22" s="61">
        <v>15.64</v>
      </c>
      <c r="F22" s="86">
        <v>42002</v>
      </c>
      <c r="G22" s="61">
        <v>-14.31</v>
      </c>
      <c r="H22" s="86">
        <v>41993</v>
      </c>
      <c r="I22" s="61">
        <v>80.933870967741925</v>
      </c>
      <c r="J22" s="61">
        <v>143.591632</v>
      </c>
      <c r="K22" s="61">
        <v>2.5987096774193548</v>
      </c>
      <c r="L22" s="61">
        <v>19.5</v>
      </c>
      <c r="M22" s="86">
        <v>42003</v>
      </c>
      <c r="N22" s="61">
        <v>80.2</v>
      </c>
      <c r="O22" s="62">
        <v>19</v>
      </c>
      <c r="P22" s="61">
        <v>13.6</v>
      </c>
      <c r="Q22" s="86">
        <v>41999</v>
      </c>
      <c r="R22" s="61">
        <v>5.3358064516129051</v>
      </c>
      <c r="S22" s="61">
        <v>28.656417394924432</v>
      </c>
    </row>
    <row r="23" spans="1:19" ht="13.5" thickTop="1" x14ac:dyDescent="0.2">
      <c r="A23" s="51" t="s">
        <v>51</v>
      </c>
      <c r="B23" s="29">
        <v>6.6916330005120317</v>
      </c>
      <c r="C23" s="29">
        <v>17.769836853558626</v>
      </c>
      <c r="D23" s="29">
        <v>11.777028097798258</v>
      </c>
      <c r="E23" s="29">
        <v>35.119999999999997</v>
      </c>
      <c r="F23" s="85">
        <v>40044</v>
      </c>
      <c r="G23" s="29">
        <v>-14.31</v>
      </c>
      <c r="H23" s="85">
        <v>40167</v>
      </c>
      <c r="I23" s="29">
        <v>71.217139592933947</v>
      </c>
      <c r="J23" s="29">
        <v>5281.5480799999996</v>
      </c>
      <c r="K23" s="29">
        <v>2.4112407194060417</v>
      </c>
      <c r="L23" s="29">
        <v>29.16</v>
      </c>
      <c r="M23" s="85">
        <v>39837</v>
      </c>
      <c r="N23" s="29">
        <v>396.6</v>
      </c>
      <c r="O23" s="84">
        <v>114</v>
      </c>
      <c r="P23" s="29">
        <v>21</v>
      </c>
      <c r="Q23" s="85">
        <v>40074</v>
      </c>
      <c r="R23" s="29">
        <v>13.655998271889402</v>
      </c>
      <c r="S23" s="29">
        <v>1059.960697958657</v>
      </c>
    </row>
    <row r="26" spans="1:19" x14ac:dyDescent="0.2">
      <c r="A26" s="63" t="s">
        <v>57</v>
      </c>
      <c r="B26" s="63"/>
      <c r="C26" s="63"/>
      <c r="D26" s="47"/>
      <c r="E26" s="47"/>
      <c r="F26" s="47"/>
      <c r="G26" s="47"/>
      <c r="H26" s="47"/>
      <c r="I26" s="47"/>
      <c r="J26" s="47"/>
    </row>
    <row r="27" spans="1:19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9" x14ac:dyDescent="0.2">
      <c r="A28" s="47"/>
      <c r="B28" s="47" t="s">
        <v>34</v>
      </c>
      <c r="C28" s="47"/>
      <c r="D28" s="47"/>
      <c r="F28" s="47">
        <v>-0.34</v>
      </c>
      <c r="G28" s="47" t="s">
        <v>35</v>
      </c>
      <c r="H28" s="49">
        <v>40102</v>
      </c>
      <c r="I28" s="64"/>
      <c r="J28" s="47"/>
    </row>
    <row r="29" spans="1:19" x14ac:dyDescent="0.2">
      <c r="A29" s="47"/>
      <c r="B29" s="47" t="s">
        <v>36</v>
      </c>
      <c r="C29" s="47"/>
      <c r="D29" s="47"/>
      <c r="F29" s="47">
        <v>-2</v>
      </c>
      <c r="G29" s="47" t="s">
        <v>35</v>
      </c>
      <c r="H29" s="49">
        <v>39897</v>
      </c>
      <c r="I29" s="64"/>
      <c r="J29" s="47"/>
    </row>
    <row r="30" spans="1:19" x14ac:dyDescent="0.2">
      <c r="A30" s="47"/>
      <c r="B30" s="47" t="s">
        <v>37</v>
      </c>
      <c r="C30" s="47"/>
      <c r="D30" s="47"/>
      <c r="F30" s="44">
        <v>204</v>
      </c>
      <c r="G30" s="47" t="s">
        <v>50</v>
      </c>
      <c r="H30" s="47"/>
      <c r="I30" s="47"/>
      <c r="J30" s="47"/>
    </row>
    <row r="31" spans="1:19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9" x14ac:dyDescent="0.2">
      <c r="A32" s="63" t="s">
        <v>71</v>
      </c>
      <c r="B32" s="63"/>
      <c r="C32" s="63"/>
      <c r="D32" s="63"/>
      <c r="E32" s="63"/>
      <c r="F32" s="63"/>
      <c r="G32" s="63"/>
      <c r="H32" s="63"/>
      <c r="I32" s="47"/>
      <c r="J32" s="47"/>
    </row>
    <row r="33" spans="1:10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">
      <c r="A34" s="47"/>
      <c r="B34">
        <v>-1</v>
      </c>
      <c r="C34" t="s">
        <v>72</v>
      </c>
      <c r="D34" s="65">
        <v>0</v>
      </c>
      <c r="E34" t="s">
        <v>35</v>
      </c>
      <c r="F34" s="43">
        <v>9</v>
      </c>
      <c r="G34" s="47" t="s">
        <v>50</v>
      </c>
      <c r="H34" s="47"/>
      <c r="I34" s="47"/>
      <c r="J34" s="47"/>
    </row>
    <row r="35" spans="1:10" x14ac:dyDescent="0.2">
      <c r="A35" s="47"/>
      <c r="B35">
        <v>-2.5</v>
      </c>
      <c r="C35" t="s">
        <v>47</v>
      </c>
      <c r="D35" s="65">
        <v>-1</v>
      </c>
      <c r="E35" t="s">
        <v>35</v>
      </c>
      <c r="F35" s="43">
        <v>16</v>
      </c>
      <c r="G35" s="47" t="s">
        <v>50</v>
      </c>
      <c r="H35" s="47"/>
      <c r="I35" s="47"/>
      <c r="J35" s="47"/>
    </row>
    <row r="36" spans="1:10" x14ac:dyDescent="0.2">
      <c r="A36" s="47"/>
      <c r="B36" s="28">
        <v>-5</v>
      </c>
      <c r="C36" s="28" t="s">
        <v>47</v>
      </c>
      <c r="D36" s="67">
        <v>-2.5</v>
      </c>
      <c r="E36" s="23" t="s">
        <v>35</v>
      </c>
      <c r="F36" s="43">
        <v>4</v>
      </c>
      <c r="G36" s="47" t="s">
        <v>50</v>
      </c>
      <c r="H36" s="47"/>
      <c r="I36" s="47"/>
      <c r="J36" s="47"/>
    </row>
    <row r="37" spans="1:10" x14ac:dyDescent="0.2">
      <c r="A37" s="47"/>
      <c r="C37" s="28" t="s">
        <v>73</v>
      </c>
      <c r="D37" s="65">
        <v>-5</v>
      </c>
      <c r="E37" t="s">
        <v>35</v>
      </c>
      <c r="F37" s="43">
        <v>8</v>
      </c>
      <c r="G37" s="47" t="s">
        <v>50</v>
      </c>
      <c r="H37" s="47"/>
      <c r="I37" s="47"/>
      <c r="J37" s="47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Resumen</vt:lpstr>
      <vt:lpstr>Leyenda</vt:lpstr>
    </vt:vector>
  </TitlesOfParts>
  <Company>Gobierno de La Rioja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meteo</dc:creator>
  <cp:lastModifiedBy>Laura Alti Palacios</cp:lastModifiedBy>
  <cp:lastPrinted>2006-01-23T11:16:45Z</cp:lastPrinted>
  <dcterms:created xsi:type="dcterms:W3CDTF">2002-02-07T08:51:35Z</dcterms:created>
  <dcterms:modified xsi:type="dcterms:W3CDTF">2024-02-21T10:52:47Z</dcterms:modified>
</cp:coreProperties>
</file>