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IAR - Documentacion\01. Resumen histórico clima estaciones\02. Resumen ANUAL-MENSUAL Excel (hasta-2019)\"/>
    </mc:Choice>
  </mc:AlternateContent>
  <bookViews>
    <workbookView xWindow="1200" yWindow="900" windowWidth="10620" windowHeight="5505" activeTab="10"/>
  </bookViews>
  <sheets>
    <sheet name="2005" sheetId="1" r:id="rId1"/>
    <sheet name="2006" sheetId="4" r:id="rId2"/>
    <sheet name="2007" sheetId="5" r:id="rId3"/>
    <sheet name="2008" sheetId="7" r:id="rId4"/>
    <sheet name="2009" sheetId="8" r:id="rId5"/>
    <sheet name="2010" sheetId="9" r:id="rId6"/>
    <sheet name="2011" sheetId="10" r:id="rId7"/>
    <sheet name="2012" sheetId="11" r:id="rId8"/>
    <sheet name="2013" sheetId="12" r:id="rId9"/>
    <sheet name="Resumen" sheetId="6" r:id="rId10"/>
    <sheet name="Leyenda" sheetId="2" r:id="rId11"/>
  </sheets>
  <calcPr calcId="162913"/>
</workbook>
</file>

<file path=xl/calcChain.xml><?xml version="1.0" encoding="utf-8"?>
<calcChain xmlns="http://schemas.openxmlformats.org/spreadsheetml/2006/main">
  <c r="Z22" i="6" l="1"/>
  <c r="Z21" i="6"/>
  <c r="Z20" i="6"/>
  <c r="Z19" i="6"/>
  <c r="Z18" i="6"/>
  <c r="Z17" i="6"/>
  <c r="Z16" i="6"/>
  <c r="Z15" i="6"/>
  <c r="Z14" i="6"/>
  <c r="Z13" i="6"/>
  <c r="Z12" i="6"/>
  <c r="Z11" i="6"/>
  <c r="Z23" i="6"/>
  <c r="Y22" i="6"/>
  <c r="Y21" i="6"/>
  <c r="Y20" i="6"/>
  <c r="Y19" i="6"/>
  <c r="Y18" i="6"/>
  <c r="Y17" i="6"/>
  <c r="Y16" i="6"/>
  <c r="Y15" i="6"/>
  <c r="Y14" i="6"/>
  <c r="Y13" i="6"/>
  <c r="Y12" i="6"/>
  <c r="Y11" i="6"/>
  <c r="Y23" i="6"/>
  <c r="U22" i="6"/>
  <c r="U21" i="6"/>
  <c r="U20" i="6"/>
  <c r="U19" i="6"/>
  <c r="U18" i="6"/>
  <c r="U17" i="6"/>
  <c r="U16" i="6"/>
  <c r="U15" i="6"/>
  <c r="U14" i="6"/>
  <c r="U13" i="6"/>
  <c r="U12" i="6"/>
  <c r="U11" i="6"/>
  <c r="T22" i="6"/>
  <c r="T21" i="6"/>
  <c r="T20" i="6"/>
  <c r="T19" i="6"/>
  <c r="T18" i="6"/>
  <c r="T17" i="6"/>
  <c r="T16" i="6"/>
  <c r="T15" i="6"/>
  <c r="T14" i="6"/>
  <c r="T13" i="6"/>
  <c r="T12" i="6"/>
  <c r="T11" i="6"/>
  <c r="T23" i="6"/>
  <c r="S22" i="6"/>
  <c r="S21" i="6"/>
  <c r="S20" i="6"/>
  <c r="S19" i="6"/>
  <c r="S18" i="6"/>
  <c r="S17" i="6"/>
  <c r="S16" i="6"/>
  <c r="S15" i="6"/>
  <c r="S14" i="6"/>
  <c r="S13" i="6"/>
  <c r="S12" i="6"/>
  <c r="S11" i="6"/>
  <c r="R22" i="6"/>
  <c r="R21" i="6"/>
  <c r="R20" i="6"/>
  <c r="R19" i="6"/>
  <c r="R18" i="6"/>
  <c r="R17" i="6"/>
  <c r="R16" i="6"/>
  <c r="R15" i="6"/>
  <c r="R14" i="6"/>
  <c r="R13" i="6"/>
  <c r="R12" i="6"/>
  <c r="R11" i="6"/>
  <c r="R23" i="6"/>
  <c r="W22" i="6"/>
  <c r="W21" i="6"/>
  <c r="W20" i="6"/>
  <c r="W19" i="6"/>
  <c r="W18" i="6"/>
  <c r="W17" i="6"/>
  <c r="W16" i="6"/>
  <c r="W15" i="6"/>
  <c r="W14" i="6"/>
  <c r="W13" i="6"/>
  <c r="W12" i="6"/>
  <c r="W11" i="6"/>
  <c r="V22" i="6"/>
  <c r="V21" i="6"/>
  <c r="V20" i="6"/>
  <c r="V19" i="6"/>
  <c r="V18" i="6"/>
  <c r="V17" i="6"/>
  <c r="V16" i="6"/>
  <c r="V15" i="6"/>
  <c r="V14" i="6"/>
  <c r="V13" i="6"/>
  <c r="V12" i="6"/>
  <c r="V11" i="6"/>
  <c r="O22" i="6"/>
  <c r="O21" i="6"/>
  <c r="O20" i="6"/>
  <c r="O19" i="6"/>
  <c r="O18" i="6"/>
  <c r="O17" i="6"/>
  <c r="O16" i="6"/>
  <c r="O15" i="6"/>
  <c r="O14" i="6"/>
  <c r="O13" i="6"/>
  <c r="O12" i="6"/>
  <c r="Q12" i="6"/>
  <c r="Q13" i="6"/>
  <c r="Q14" i="6"/>
  <c r="Q15" i="6"/>
  <c r="Q16" i="6"/>
  <c r="Q17" i="6"/>
  <c r="Q18" i="6"/>
  <c r="Q19" i="6"/>
  <c r="Q20" i="6"/>
  <c r="Q21" i="6"/>
  <c r="Q22" i="6"/>
  <c r="Q11" i="6"/>
  <c r="O11" i="6"/>
  <c r="M12" i="6"/>
  <c r="M13" i="6"/>
  <c r="M14" i="6"/>
  <c r="M15" i="6"/>
  <c r="M16" i="6"/>
  <c r="M17" i="6"/>
  <c r="M18" i="6"/>
  <c r="M19" i="6"/>
  <c r="M20" i="6"/>
  <c r="M21" i="6"/>
  <c r="M22" i="6"/>
  <c r="M11" i="6"/>
  <c r="K12" i="6"/>
  <c r="K13" i="6"/>
  <c r="K14" i="6"/>
  <c r="K15" i="6"/>
  <c r="K16" i="6"/>
  <c r="K17" i="6"/>
  <c r="K18" i="6"/>
  <c r="K19" i="6"/>
  <c r="K20" i="6"/>
  <c r="K21" i="6"/>
  <c r="K22" i="6"/>
  <c r="K11" i="6"/>
  <c r="G12" i="6"/>
  <c r="G13" i="6"/>
  <c r="G14" i="6"/>
  <c r="G15" i="6"/>
  <c r="G16" i="6"/>
  <c r="G17" i="6"/>
  <c r="G18" i="6"/>
  <c r="G19" i="6"/>
  <c r="G20" i="6"/>
  <c r="G21" i="6"/>
  <c r="G22" i="6"/>
  <c r="E12" i="6"/>
  <c r="E13" i="6"/>
  <c r="E14" i="6"/>
  <c r="E15" i="6"/>
  <c r="E16" i="6"/>
  <c r="E17" i="6"/>
  <c r="E18" i="6"/>
  <c r="E19" i="6"/>
  <c r="E20" i="6"/>
  <c r="E21" i="6"/>
  <c r="E22" i="6"/>
  <c r="G11" i="6"/>
  <c r="E11" i="6"/>
  <c r="C11" i="6"/>
  <c r="C12" i="6"/>
  <c r="C13" i="6"/>
  <c r="C14" i="6"/>
  <c r="C15" i="6"/>
  <c r="C16" i="6"/>
  <c r="C17" i="6"/>
  <c r="C18" i="6"/>
  <c r="C19" i="6"/>
  <c r="C20" i="6"/>
  <c r="C21" i="6"/>
  <c r="C22" i="6"/>
  <c r="P22" i="6"/>
  <c r="N22" i="6"/>
  <c r="L22" i="6"/>
  <c r="J22" i="6"/>
  <c r="I22" i="6"/>
  <c r="H22" i="6"/>
  <c r="F22" i="6"/>
  <c r="D22" i="6"/>
  <c r="B22" i="6"/>
  <c r="P21" i="6"/>
  <c r="N21" i="6"/>
  <c r="L21" i="6"/>
  <c r="J21" i="6"/>
  <c r="I21" i="6"/>
  <c r="H21" i="6"/>
  <c r="F21" i="6"/>
  <c r="D21" i="6"/>
  <c r="B21" i="6"/>
  <c r="P20" i="6"/>
  <c r="N20" i="6"/>
  <c r="L20" i="6"/>
  <c r="J20" i="6"/>
  <c r="I20" i="6"/>
  <c r="H20" i="6"/>
  <c r="F20" i="6"/>
  <c r="D20" i="6"/>
  <c r="B20" i="6"/>
  <c r="P19" i="6"/>
  <c r="N19" i="6"/>
  <c r="L19" i="6"/>
  <c r="J19" i="6"/>
  <c r="I19" i="6"/>
  <c r="H19" i="6"/>
  <c r="F19" i="6"/>
  <c r="D19" i="6"/>
  <c r="B19" i="6"/>
  <c r="P18" i="6"/>
  <c r="N18" i="6"/>
  <c r="L18" i="6"/>
  <c r="J18" i="6"/>
  <c r="I18" i="6"/>
  <c r="H18" i="6"/>
  <c r="F18" i="6"/>
  <c r="D18" i="6"/>
  <c r="B18" i="6"/>
  <c r="P17" i="6"/>
  <c r="N17" i="6"/>
  <c r="L17" i="6"/>
  <c r="J17" i="6"/>
  <c r="I17" i="6"/>
  <c r="H17" i="6"/>
  <c r="F17" i="6"/>
  <c r="D17" i="6"/>
  <c r="B17" i="6"/>
  <c r="P16" i="6"/>
  <c r="N16" i="6"/>
  <c r="L16" i="6"/>
  <c r="J16" i="6"/>
  <c r="I16" i="6"/>
  <c r="H16" i="6"/>
  <c r="F16" i="6"/>
  <c r="D16" i="6"/>
  <c r="B16" i="6"/>
  <c r="P15" i="6"/>
  <c r="N15" i="6"/>
  <c r="L15" i="6"/>
  <c r="J15" i="6"/>
  <c r="I15" i="6"/>
  <c r="H15" i="6"/>
  <c r="F15" i="6"/>
  <c r="D15" i="6"/>
  <c r="B15" i="6"/>
  <c r="P14" i="6"/>
  <c r="N14" i="6"/>
  <c r="L14" i="6"/>
  <c r="J14" i="6"/>
  <c r="I14" i="6"/>
  <c r="H14" i="6"/>
  <c r="F14" i="6"/>
  <c r="D14" i="6"/>
  <c r="B14" i="6"/>
  <c r="P13" i="6"/>
  <c r="N13" i="6"/>
  <c r="L13" i="6"/>
  <c r="J13" i="6"/>
  <c r="I13" i="6"/>
  <c r="H13" i="6"/>
  <c r="F13" i="6"/>
  <c r="D13" i="6"/>
  <c r="B13" i="6"/>
  <c r="P12" i="6"/>
  <c r="P23" i="6"/>
  <c r="N12" i="6"/>
  <c r="L12" i="6"/>
  <c r="J12" i="6"/>
  <c r="I12" i="6"/>
  <c r="H12" i="6"/>
  <c r="F12" i="6"/>
  <c r="D12" i="6"/>
  <c r="B12" i="6"/>
  <c r="P11" i="6"/>
  <c r="N11" i="6"/>
  <c r="N23" i="6"/>
  <c r="L11" i="6"/>
  <c r="J11" i="6"/>
  <c r="I11" i="6"/>
  <c r="H11" i="6"/>
  <c r="F11" i="6"/>
  <c r="F23" i="6"/>
  <c r="D11" i="6"/>
  <c r="B11" i="6"/>
  <c r="B23" i="6"/>
  <c r="D23" i="6"/>
  <c r="I23" i="6"/>
  <c r="H23" i="6"/>
  <c r="L23" i="6"/>
  <c r="J23" i="6"/>
  <c r="V23" i="6"/>
</calcChain>
</file>

<file path=xl/sharedStrings.xml><?xml version="1.0" encoding="utf-8"?>
<sst xmlns="http://schemas.openxmlformats.org/spreadsheetml/2006/main" count="733" uniqueCount="96">
  <si>
    <t>AÑO 2005</t>
  </si>
  <si>
    <t xml:space="preserve">RESUMEN ANUAL POR PERIODOS MENSUALES. </t>
  </si>
  <si>
    <t>Valores medios de los parámetros, precipitación, radiación y ET0 acumulada.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</si>
  <si>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</si>
  <si>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</si>
  <si>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</si>
  <si>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</si>
  <si>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</si>
  <si>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</si>
  <si>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</si>
  <si>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</si>
  <si>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</si>
  <si>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</si>
  <si>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</si>
  <si>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</si>
  <si>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</si>
  <si>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</si>
  <si>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</si>
  <si>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</si>
  <si>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</si>
  <si>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</si>
  <si>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</si>
  <si>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</si>
  <si>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</si>
  <si>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</si>
  <si>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</si>
  <si>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</si>
  <si>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</si>
  <si>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</si>
  <si>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</si>
  <si>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</si>
  <si>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</si>
  <si>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</si>
  <si>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</si>
  <si>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</si>
  <si>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</si>
  <si>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</si>
  <si>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</si>
  <si>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</si>
  <si>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</si>
  <si>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</si>
  <si>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</si>
  <si>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</si>
  <si>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ESTACIÓN AGROCLIMÁTICA "EL INESTRAL"</t>
  </si>
  <si>
    <t>AÑO 2006</t>
  </si>
  <si>
    <t>AÑO</t>
  </si>
  <si>
    <t>AÑO 2007</t>
  </si>
  <si>
    <t>AUTOL.  AÑO 2007</t>
  </si>
  <si>
    <t>error</t>
  </si>
  <si>
    <t>(ºC)</t>
  </si>
  <si>
    <t>AUTOL</t>
  </si>
  <si>
    <t>AUTOL.  AÑO 2008</t>
  </si>
  <si>
    <t>AÑO 2009</t>
  </si>
  <si>
    <t>AÑO 2010</t>
  </si>
  <si>
    <t>AÑO 2011</t>
  </si>
  <si>
    <t>AÑO 2012</t>
  </si>
  <si>
    <t>AÑO 2013</t>
  </si>
  <si>
    <t>Ts med</t>
  </si>
  <si>
    <t>AÑOS</t>
  </si>
  <si>
    <t>a</t>
  </si>
  <si>
    <t>datos hasta 23/03/2013</t>
  </si>
  <si>
    <t>Autol.  AÑO 2009</t>
  </si>
  <si>
    <t>ESTACIÓN AGROCLIMÁTICA "El Inestral"</t>
  </si>
  <si>
    <t>Datos desde el 16/11/2005</t>
  </si>
  <si>
    <t>Faltan datos de los meses de Abril a Diciembre del año 2013</t>
  </si>
  <si>
    <t>Nd</t>
  </si>
  <si>
    <t>Tsmed</t>
  </si>
  <si>
    <t>ANÁLISIS LLUVIA</t>
  </si>
  <si>
    <t>P Max</t>
  </si>
  <si>
    <t>P Min</t>
  </si>
  <si>
    <t>(mm)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</si>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</sst>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88" formatCode="[$-C0A]d\-mmm;@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/>
    <xf numFmtId="174" fontId="1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74" fontId="0" fillId="0" borderId="0" xfId="0" applyNumberFormat="1"/>
    <xf numFmtId="0" fontId="2" fillId="0" borderId="3" xfId="0" applyFont="1" applyFill="1" applyBorder="1"/>
    <xf numFmtId="174" fontId="1" fillId="0" borderId="3" xfId="0" applyNumberFormat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right"/>
    </xf>
    <xf numFmtId="17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4" fontId="1" fillId="0" borderId="0" xfId="0" applyNumberFormat="1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1" fontId="0" fillId="0" borderId="0" xfId="0" applyNumberFormat="1"/>
    <xf numFmtId="0" fontId="6" fillId="0" borderId="0" xfId="0" applyFont="1"/>
    <xf numFmtId="16" fontId="1" fillId="0" borderId="0" xfId="0" applyNumberFormat="1" applyFont="1" applyFill="1" applyBorder="1"/>
    <xf numFmtId="188" fontId="0" fillId="0" borderId="0" xfId="0" applyNumberFormat="1"/>
    <xf numFmtId="188" fontId="1" fillId="0" borderId="3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74" fontId="9" fillId="0" borderId="0" xfId="0" applyNumberFormat="1" applyFont="1" applyFill="1" applyBorder="1" applyAlignment="1">
      <alignment horizontal="right"/>
    </xf>
    <xf numFmtId="174" fontId="9" fillId="0" borderId="1" xfId="0" applyNumberFormat="1" applyFont="1" applyFill="1" applyBorder="1" applyAlignment="1">
      <alignment horizontal="right"/>
    </xf>
    <xf numFmtId="174" fontId="9" fillId="0" borderId="3" xfId="0" applyNumberFormat="1" applyFont="1" applyFill="1" applyBorder="1" applyAlignment="1">
      <alignment horizontal="right"/>
    </xf>
    <xf numFmtId="0" fontId="10" fillId="0" borderId="0" xfId="0" applyFont="1" applyFill="1" applyBorder="1"/>
    <xf numFmtId="174" fontId="6" fillId="0" borderId="0" xfId="0" applyNumberFormat="1" applyFont="1"/>
    <xf numFmtId="188" fontId="6" fillId="0" borderId="0" xfId="0" applyNumberFormat="1" applyFont="1"/>
    <xf numFmtId="1" fontId="6" fillId="0" borderId="0" xfId="0" applyNumberFormat="1" applyFont="1"/>
    <xf numFmtId="0" fontId="5" fillId="0" borderId="0" xfId="0" applyFont="1" applyFill="1" applyBorder="1" applyAlignment="1">
      <alignment horizontal="right"/>
    </xf>
    <xf numFmtId="0" fontId="11" fillId="0" borderId="0" xfId="0" applyFont="1"/>
    <xf numFmtId="0" fontId="0" fillId="0" borderId="3" xfId="0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74" fontId="0" fillId="0" borderId="3" xfId="0" applyNumberFormat="1" applyBorder="1"/>
    <xf numFmtId="0" fontId="12" fillId="0" borderId="0" xfId="0" applyFont="1"/>
    <xf numFmtId="0" fontId="12" fillId="0" borderId="3" xfId="0" applyFont="1" applyBorder="1"/>
    <xf numFmtId="174" fontId="12" fillId="0" borderId="0" xfId="0" applyNumberFormat="1" applyFont="1"/>
    <xf numFmtId="174" fontId="12" fillId="0" borderId="3" xfId="0" applyNumberFormat="1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75" workbookViewId="0">
      <selection activeCell="J46" sqref="J4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0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62</v>
      </c>
    </row>
    <row r="7" spans="1:20" x14ac:dyDescent="0.2">
      <c r="B7" s="2" t="s">
        <v>50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/>
      <c r="C11" s="10"/>
      <c r="D11" s="10"/>
      <c r="E11" s="10"/>
      <c r="F11" s="27"/>
      <c r="G11" s="10"/>
      <c r="H11" s="27"/>
      <c r="I11" s="10"/>
      <c r="J11" s="10"/>
      <c r="K11" s="10"/>
      <c r="L11" s="10"/>
      <c r="M11" s="27"/>
      <c r="N11" s="10"/>
      <c r="O11" s="24"/>
      <c r="P11" s="10"/>
      <c r="Q11" s="27"/>
      <c r="R11" s="10"/>
      <c r="S11" s="10"/>
    </row>
    <row r="12" spans="1:20" x14ac:dyDescent="0.2">
      <c r="A12" s="2" t="s">
        <v>23</v>
      </c>
      <c r="B12" s="10"/>
      <c r="C12" s="10"/>
      <c r="D12" s="10"/>
      <c r="E12" s="10"/>
      <c r="F12" s="27"/>
      <c r="G12" s="10"/>
      <c r="H12" s="27"/>
      <c r="I12" s="10"/>
      <c r="J12" s="10"/>
      <c r="K12" s="10"/>
      <c r="L12" s="10"/>
      <c r="M12" s="27"/>
      <c r="N12" s="10"/>
      <c r="O12" s="24"/>
      <c r="P12" s="10"/>
      <c r="Q12" s="27"/>
      <c r="R12" s="10"/>
      <c r="S12" s="10"/>
    </row>
    <row r="13" spans="1:20" x14ac:dyDescent="0.2">
      <c r="A13" s="2" t="s">
        <v>24</v>
      </c>
      <c r="B13" s="10"/>
      <c r="C13" s="10"/>
      <c r="D13" s="10"/>
      <c r="E13" s="10"/>
      <c r="F13" s="27"/>
      <c r="G13" s="10"/>
      <c r="H13" s="27"/>
      <c r="I13" s="10"/>
      <c r="J13" s="10"/>
      <c r="K13" s="10"/>
      <c r="L13" s="10"/>
      <c r="M13" s="27"/>
      <c r="N13" s="10"/>
      <c r="O13" s="24"/>
      <c r="P13" s="10"/>
      <c r="Q13" s="27"/>
      <c r="R13" s="10"/>
      <c r="S13" s="10"/>
      <c r="T13" s="25"/>
    </row>
    <row r="14" spans="1:20" x14ac:dyDescent="0.2">
      <c r="A14" s="2" t="s">
        <v>25</v>
      </c>
      <c r="B14" s="10"/>
      <c r="C14" s="10"/>
      <c r="D14" s="10"/>
      <c r="E14" s="10"/>
      <c r="F14" s="27"/>
      <c r="G14" s="10"/>
      <c r="H14" s="27"/>
      <c r="I14" s="10"/>
      <c r="J14" s="10"/>
      <c r="K14" s="10"/>
      <c r="L14" s="10"/>
      <c r="M14" s="27"/>
      <c r="N14" s="10"/>
      <c r="O14" s="24"/>
      <c r="P14" s="10"/>
      <c r="Q14" s="27"/>
      <c r="R14" s="10"/>
      <c r="S14" s="10"/>
    </row>
    <row r="15" spans="1:20" x14ac:dyDescent="0.2">
      <c r="A15" s="2" t="s">
        <v>26</v>
      </c>
      <c r="B15" s="10"/>
      <c r="C15" s="10"/>
      <c r="D15" s="10"/>
      <c r="E15" s="10"/>
      <c r="F15" s="27"/>
      <c r="G15" s="10"/>
      <c r="H15" s="27"/>
      <c r="I15" s="10"/>
      <c r="J15" s="10"/>
      <c r="K15" s="10"/>
      <c r="L15" s="10"/>
      <c r="M15" s="27"/>
      <c r="N15" s="10"/>
      <c r="O15" s="24"/>
      <c r="P15" s="10"/>
      <c r="Q15" s="27"/>
      <c r="R15" s="10"/>
      <c r="S15" s="10"/>
    </row>
    <row r="16" spans="1:20" x14ac:dyDescent="0.2">
      <c r="A16" s="2" t="s">
        <v>27</v>
      </c>
      <c r="B16" s="10"/>
      <c r="C16" s="10"/>
      <c r="D16" s="10"/>
      <c r="E16" s="10"/>
      <c r="F16" s="27"/>
      <c r="G16" s="10"/>
      <c r="H16" s="27"/>
      <c r="I16" s="10"/>
      <c r="J16" s="10"/>
      <c r="K16" s="10"/>
      <c r="L16" s="10"/>
      <c r="M16" s="27"/>
      <c r="N16" s="10"/>
      <c r="O16" s="24"/>
      <c r="P16" s="10"/>
      <c r="Q16" s="27"/>
      <c r="R16" s="10"/>
      <c r="S16" s="10"/>
    </row>
    <row r="17" spans="1:20" x14ac:dyDescent="0.2">
      <c r="A17" s="2" t="s">
        <v>28</v>
      </c>
      <c r="B17" s="10"/>
      <c r="C17" s="10"/>
      <c r="D17" s="10"/>
      <c r="E17" s="10"/>
      <c r="F17" s="27"/>
      <c r="G17" s="10"/>
      <c r="H17" s="27"/>
      <c r="I17" s="10"/>
      <c r="J17" s="10"/>
      <c r="K17" s="10"/>
      <c r="L17" s="10"/>
      <c r="M17" s="27"/>
      <c r="N17" s="10"/>
      <c r="O17" s="24"/>
      <c r="P17" s="10"/>
      <c r="Q17" s="27"/>
      <c r="R17" s="10"/>
      <c r="S17" s="10"/>
    </row>
    <row r="18" spans="1:20" x14ac:dyDescent="0.2">
      <c r="A18" s="2" t="s">
        <v>29</v>
      </c>
      <c r="B18" s="10"/>
      <c r="C18" s="10"/>
      <c r="D18" s="10"/>
      <c r="E18" s="10"/>
      <c r="F18" s="27"/>
      <c r="G18" s="10"/>
      <c r="H18" s="27"/>
      <c r="I18" s="10"/>
      <c r="J18" s="10"/>
      <c r="K18" s="10"/>
      <c r="L18" s="10"/>
      <c r="M18" s="27"/>
      <c r="N18" s="10"/>
      <c r="O18" s="24"/>
      <c r="P18" s="10"/>
      <c r="Q18" s="27"/>
      <c r="R18" s="10"/>
      <c r="S18" s="10"/>
    </row>
    <row r="19" spans="1:20" x14ac:dyDescent="0.2">
      <c r="A19" s="2" t="s">
        <v>30</v>
      </c>
      <c r="B19" s="10"/>
      <c r="C19" s="10"/>
      <c r="D19" s="10"/>
      <c r="E19" s="10"/>
      <c r="F19" s="27"/>
      <c r="G19" s="10"/>
      <c r="H19" s="27"/>
      <c r="I19" s="10"/>
      <c r="J19" s="10"/>
      <c r="K19" s="10"/>
      <c r="L19" s="10"/>
      <c r="M19" s="27"/>
      <c r="N19" s="10"/>
      <c r="O19" s="24"/>
      <c r="P19" s="10"/>
      <c r="Q19" s="27"/>
      <c r="R19" s="10"/>
      <c r="S19" s="10"/>
    </row>
    <row r="20" spans="1:20" x14ac:dyDescent="0.2">
      <c r="A20" s="2" t="s">
        <v>31</v>
      </c>
      <c r="B20" s="10"/>
      <c r="C20" s="10"/>
      <c r="D20" s="10"/>
      <c r="E20" s="10"/>
      <c r="F20" s="27"/>
      <c r="G20" s="10"/>
      <c r="H20" s="27"/>
      <c r="I20" s="10"/>
      <c r="J20" s="10"/>
      <c r="K20" s="10"/>
      <c r="L20" s="10"/>
      <c r="M20" s="27"/>
      <c r="N20" s="10"/>
      <c r="O20" s="24"/>
      <c r="P20" s="10"/>
      <c r="Q20" s="27"/>
      <c r="R20" s="10"/>
      <c r="S20" s="10"/>
    </row>
    <row r="21" spans="1:20" x14ac:dyDescent="0.2">
      <c r="A21" s="2" t="s">
        <v>32</v>
      </c>
      <c r="B21" s="10">
        <v>2.5640000000000001</v>
      </c>
      <c r="C21" s="10">
        <v>10.229333333333331</v>
      </c>
      <c r="D21" s="10">
        <v>6.5340000000000016</v>
      </c>
      <c r="E21" s="10">
        <v>14.89</v>
      </c>
      <c r="F21" s="27">
        <v>41965</v>
      </c>
      <c r="G21" s="10">
        <v>-1.78</v>
      </c>
      <c r="H21" s="27">
        <v>41972</v>
      </c>
      <c r="I21" s="10">
        <v>78.822666666666663</v>
      </c>
      <c r="J21" s="10">
        <v>89.9</v>
      </c>
      <c r="K21" s="10">
        <v>1.7319999999999998</v>
      </c>
      <c r="L21" s="10">
        <v>9.27</v>
      </c>
      <c r="M21" s="27">
        <v>41966</v>
      </c>
      <c r="N21" s="10">
        <v>3.54</v>
      </c>
      <c r="O21" s="24">
        <v>2</v>
      </c>
      <c r="P21" s="10">
        <v>3.15</v>
      </c>
      <c r="Q21" s="27">
        <v>41968</v>
      </c>
      <c r="R21" s="10">
        <v>7.5706666666666669</v>
      </c>
      <c r="S21" s="10">
        <v>12.691143564329067</v>
      </c>
      <c r="T21" s="25" t="s">
        <v>63</v>
      </c>
    </row>
    <row r="22" spans="1:20" ht="13.5" thickBot="1" x14ac:dyDescent="0.25">
      <c r="A22" s="11" t="s">
        <v>33</v>
      </c>
      <c r="B22" s="12">
        <v>-0.59483870967741947</v>
      </c>
      <c r="C22" s="12">
        <v>7.9803225806451623</v>
      </c>
      <c r="D22" s="12">
        <v>3.3945161290322581</v>
      </c>
      <c r="E22" s="12">
        <v>17.09</v>
      </c>
      <c r="F22" s="28">
        <v>41977</v>
      </c>
      <c r="G22" s="12">
        <v>-9.66</v>
      </c>
      <c r="H22" s="28">
        <v>41996</v>
      </c>
      <c r="I22" s="12">
        <v>78.710967741935491</v>
      </c>
      <c r="J22" s="12">
        <v>190.91</v>
      </c>
      <c r="K22" s="12">
        <v>1.7335483870967738</v>
      </c>
      <c r="L22" s="12">
        <v>11.62</v>
      </c>
      <c r="M22" s="28">
        <v>41978</v>
      </c>
      <c r="N22" s="12">
        <v>11.65</v>
      </c>
      <c r="O22" s="13">
        <v>7</v>
      </c>
      <c r="P22" s="12">
        <v>3.55</v>
      </c>
      <c r="Q22" s="28">
        <v>42002</v>
      </c>
      <c r="R22" s="12">
        <v>4.4483870967741934</v>
      </c>
      <c r="S22" s="12">
        <v>23.407820652391056</v>
      </c>
    </row>
    <row r="23" spans="1:20" ht="13.5" thickTop="1" x14ac:dyDescent="0.2">
      <c r="A23" s="36" t="s">
        <v>45</v>
      </c>
      <c r="B23" s="37">
        <v>0.98458064516129029</v>
      </c>
      <c r="C23" s="37">
        <v>9.1048279569892472</v>
      </c>
      <c r="D23" s="37">
        <v>4.9642580645161303</v>
      </c>
      <c r="E23" s="37">
        <v>17.09</v>
      </c>
      <c r="F23" s="38">
        <v>38690</v>
      </c>
      <c r="G23" s="37">
        <v>-9.66</v>
      </c>
      <c r="H23" s="38">
        <v>38709</v>
      </c>
      <c r="I23" s="37">
        <v>78.766817204301077</v>
      </c>
      <c r="J23" s="37">
        <v>280.81</v>
      </c>
      <c r="K23" s="37">
        <v>1.7327741935483867</v>
      </c>
      <c r="L23" s="37">
        <v>11.62</v>
      </c>
      <c r="M23" s="38">
        <v>38691</v>
      </c>
      <c r="N23" s="37">
        <v>15.19</v>
      </c>
      <c r="O23" s="39">
        <v>9</v>
      </c>
      <c r="P23" s="37">
        <v>3.55</v>
      </c>
      <c r="Q23" s="38">
        <v>38715</v>
      </c>
      <c r="R23" s="37">
        <v>6.0095268817204301</v>
      </c>
      <c r="S23" s="37">
        <v>36.09896421672012</v>
      </c>
    </row>
    <row r="26" spans="1:20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35</v>
      </c>
      <c r="C28" s="1"/>
      <c r="D28" s="1"/>
      <c r="F28" s="1">
        <v>-0.56999999999999995</v>
      </c>
      <c r="G28" s="1" t="s">
        <v>17</v>
      </c>
      <c r="H28" s="26">
        <v>38679</v>
      </c>
      <c r="I28" s="19"/>
      <c r="J28" s="1"/>
    </row>
    <row r="29" spans="1:20" x14ac:dyDescent="0.2">
      <c r="A29" s="1"/>
      <c r="B29" s="1" t="s">
        <v>36</v>
      </c>
      <c r="C29" s="1"/>
      <c r="D29" s="1"/>
      <c r="F29" s="1"/>
      <c r="G29" s="1" t="s">
        <v>17</v>
      </c>
      <c r="H29" s="26"/>
      <c r="I29" s="19"/>
      <c r="J29" s="1"/>
    </row>
    <row r="30" spans="1:20" x14ac:dyDescent="0.2">
      <c r="A30" s="1"/>
      <c r="B30" s="1" t="s">
        <v>37</v>
      </c>
      <c r="C30" s="1"/>
      <c r="D30" s="1"/>
      <c r="F30" s="9"/>
      <c r="G30" s="1" t="s">
        <v>38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40">
        <v>4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40">
        <v>4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40">
        <v>6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40">
        <v>5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zoomScaleNormal="100" workbookViewId="0">
      <selection activeCell="AB23" sqref="AB23"/>
    </sheetView>
  </sheetViews>
  <sheetFormatPr baseColWidth="10" defaultRowHeight="12.75" x14ac:dyDescent="0.2"/>
  <cols>
    <col min="2" max="2" width="6.42578125" customWidth="1"/>
    <col min="3" max="3" width="7" customWidth="1"/>
    <col min="4" max="4" width="6.140625" bestFit="1" customWidth="1"/>
    <col min="5" max="5" width="7.140625" customWidth="1"/>
    <col min="6" max="6" width="5.85546875" customWidth="1"/>
    <col min="7" max="7" width="5.28515625" bestFit="1" customWidth="1"/>
    <col min="8" max="8" width="6.5703125" bestFit="1" customWidth="1"/>
    <col min="9" max="10" width="5.85546875" bestFit="1" customWidth="1"/>
    <col min="11" max="11" width="5.28515625" bestFit="1" customWidth="1"/>
    <col min="12" max="12" width="7.5703125" bestFit="1" customWidth="1"/>
    <col min="13" max="13" width="5.5703125" bestFit="1" customWidth="1"/>
    <col min="14" max="14" width="5.85546875" bestFit="1" customWidth="1"/>
    <col min="15" max="15" width="5.28515625" bestFit="1" customWidth="1"/>
    <col min="16" max="17" width="5.28515625" customWidth="1"/>
    <col min="18" max="18" width="8" customWidth="1"/>
    <col min="19" max="20" width="5.28515625" customWidth="1"/>
    <col min="21" max="21" width="7.140625" customWidth="1"/>
    <col min="22" max="22" width="8.140625" customWidth="1"/>
    <col min="23" max="23" width="5.28515625" bestFit="1" customWidth="1"/>
  </cols>
  <sheetData>
    <row r="1" spans="1:37" x14ac:dyDescent="0.2">
      <c r="A1" s="1"/>
      <c r="B1" s="2" t="s">
        <v>58</v>
      </c>
      <c r="C1" s="2">
        <v>2006</v>
      </c>
      <c r="D1" s="1" t="s">
        <v>59</v>
      </c>
      <c r="E1" s="36">
        <v>2013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7" x14ac:dyDescent="0.2">
      <c r="A2" s="1"/>
      <c r="B2" s="2" t="s">
        <v>1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37" x14ac:dyDescent="0.2">
      <c r="B3" s="3" t="s">
        <v>2</v>
      </c>
      <c r="C3" s="3"/>
    </row>
    <row r="4" spans="1:3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1"/>
      <c r="P4" s="1"/>
      <c r="Q4" s="1"/>
      <c r="R4" s="1"/>
      <c r="S4" s="1"/>
      <c r="T4" s="1"/>
      <c r="U4" s="1"/>
      <c r="V4" s="1"/>
      <c r="W4" s="1"/>
      <c r="X4" s="1"/>
    </row>
    <row r="5" spans="1:37" x14ac:dyDescent="0.2">
      <c r="A5" s="1"/>
      <c r="B5" s="1"/>
      <c r="C5" s="1"/>
      <c r="D5" s="1"/>
      <c r="E5" s="1"/>
      <c r="F5" s="1"/>
      <c r="G5" s="1"/>
      <c r="H5" s="1"/>
      <c r="I5" s="1"/>
      <c r="K5" s="43"/>
      <c r="L5" s="43"/>
      <c r="M5" s="43"/>
      <c r="N5" s="43"/>
      <c r="O5" s="43"/>
      <c r="P5" s="43"/>
      <c r="Q5" s="43"/>
      <c r="R5" s="45"/>
      <c r="S5" s="45"/>
      <c r="T5" s="45"/>
      <c r="U5" s="46"/>
      <c r="V5" s="46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1"/>
      <c r="AK5" s="47"/>
    </row>
    <row r="6" spans="1:37" x14ac:dyDescent="0.2">
      <c r="A6" s="1"/>
      <c r="B6" s="2" t="s">
        <v>43</v>
      </c>
      <c r="C6" s="2"/>
      <c r="D6" s="1"/>
      <c r="E6" s="1"/>
      <c r="F6" s="1"/>
      <c r="G6" s="1"/>
      <c r="H6" s="1"/>
      <c r="I6" s="1"/>
      <c r="K6" s="48"/>
      <c r="L6" s="44"/>
      <c r="M6" s="48"/>
      <c r="N6" s="44"/>
      <c r="O6" s="48"/>
      <c r="P6" s="48"/>
      <c r="Q6" s="48"/>
      <c r="R6" s="44"/>
      <c r="S6" s="44"/>
      <c r="T6" s="44"/>
      <c r="U6" s="49"/>
      <c r="V6" s="49"/>
      <c r="W6" s="48"/>
      <c r="X6" s="44"/>
      <c r="Y6" s="3" t="s">
        <v>67</v>
      </c>
      <c r="AA6" s="48"/>
      <c r="AB6" s="44"/>
      <c r="AC6" s="48"/>
      <c r="AD6" s="44"/>
      <c r="AE6" s="44"/>
      <c r="AF6" s="44"/>
      <c r="AG6" s="48"/>
      <c r="AH6" s="44"/>
      <c r="AI6" s="48"/>
      <c r="AJ6" s="44"/>
      <c r="AK6" s="47"/>
    </row>
    <row r="7" spans="1:37" x14ac:dyDescent="0.2">
      <c r="A7" s="2"/>
      <c r="B7" s="2" t="s">
        <v>50</v>
      </c>
      <c r="C7" s="2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</row>
    <row r="8" spans="1:3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/>
      <c r="X8" s="1"/>
    </row>
    <row r="9" spans="1:37" x14ac:dyDescent="0.2">
      <c r="A9" s="1"/>
      <c r="B9" s="5" t="s">
        <v>3</v>
      </c>
      <c r="C9" s="5"/>
      <c r="D9" s="5" t="s">
        <v>4</v>
      </c>
      <c r="E9" s="5"/>
      <c r="F9" s="5" t="s">
        <v>5</v>
      </c>
      <c r="G9" s="29"/>
      <c r="H9" s="30" t="s">
        <v>6</v>
      </c>
      <c r="I9" s="30" t="s">
        <v>8</v>
      </c>
      <c r="J9" s="5" t="s">
        <v>9</v>
      </c>
      <c r="K9" s="5"/>
      <c r="L9" s="5" t="s">
        <v>10</v>
      </c>
      <c r="M9" s="5"/>
      <c r="N9" s="5" t="s">
        <v>11</v>
      </c>
      <c r="O9" s="5"/>
      <c r="P9" s="5" t="s">
        <v>13</v>
      </c>
      <c r="Q9" s="5"/>
      <c r="R9" s="5" t="s">
        <v>65</v>
      </c>
      <c r="S9" s="5"/>
      <c r="T9" s="5" t="s">
        <v>66</v>
      </c>
      <c r="U9" s="5"/>
      <c r="V9" s="5" t="s">
        <v>16</v>
      </c>
      <c r="W9" s="1"/>
      <c r="X9" s="1"/>
      <c r="Y9" s="30" t="s">
        <v>68</v>
      </c>
      <c r="Z9" s="30" t="s">
        <v>69</v>
      </c>
    </row>
    <row r="10" spans="1:37" x14ac:dyDescent="0.2">
      <c r="A10" s="6"/>
      <c r="B10" s="7" t="s">
        <v>17</v>
      </c>
      <c r="C10" s="31" t="s">
        <v>48</v>
      </c>
      <c r="D10" s="7" t="s">
        <v>17</v>
      </c>
      <c r="E10" s="31" t="s">
        <v>48</v>
      </c>
      <c r="F10" s="7" t="s">
        <v>17</v>
      </c>
      <c r="G10" s="31" t="s">
        <v>48</v>
      </c>
      <c r="H10" s="32" t="s">
        <v>49</v>
      </c>
      <c r="I10" s="32" t="s">
        <v>49</v>
      </c>
      <c r="J10" s="7" t="s">
        <v>18</v>
      </c>
      <c r="K10" s="31" t="s">
        <v>48</v>
      </c>
      <c r="L10" s="7" t="s">
        <v>19</v>
      </c>
      <c r="M10" s="31" t="s">
        <v>48</v>
      </c>
      <c r="N10" s="7" t="s">
        <v>20</v>
      </c>
      <c r="O10" s="31" t="s">
        <v>48</v>
      </c>
      <c r="P10" s="7" t="s">
        <v>21</v>
      </c>
      <c r="Q10" s="31" t="s">
        <v>48</v>
      </c>
      <c r="R10" s="31"/>
      <c r="S10" s="31" t="s">
        <v>48</v>
      </c>
      <c r="T10" s="7" t="s">
        <v>17</v>
      </c>
      <c r="U10" s="31" t="s">
        <v>48</v>
      </c>
      <c r="V10" s="7" t="s">
        <v>21</v>
      </c>
      <c r="W10" s="31" t="s">
        <v>48</v>
      </c>
      <c r="X10" s="1"/>
      <c r="Y10" s="55" t="s">
        <v>70</v>
      </c>
      <c r="Z10" s="55" t="s">
        <v>70</v>
      </c>
    </row>
    <row r="11" spans="1:37" x14ac:dyDescent="0.2">
      <c r="A11" s="2" t="s">
        <v>22</v>
      </c>
      <c r="B11" s="4">
        <f>AVERAGE('2006:2013'!B11)</f>
        <v>0.95983064516129057</v>
      </c>
      <c r="C11" s="33">
        <f>STDEV('2006:2013'!B11)/SQRT(1+E$1-C$1)</f>
        <v>0.21509929151089305</v>
      </c>
      <c r="D11" s="4">
        <f>AVERAGE('2006:2013'!C11)</f>
        <v>9.9427620967741923</v>
      </c>
      <c r="E11" s="33">
        <f>STDEV('2006:2013'!C11)/SQRT(1+E$1-C$1)</f>
        <v>0.59615751504017067</v>
      </c>
      <c r="F11" s="4">
        <f>AVERAGE('2006:2013'!D11)</f>
        <v>5.2558035954301072</v>
      </c>
      <c r="G11" s="33">
        <f>STDEV('2006:2013'!D11)/SQRT(1+E$1-C$1)</f>
        <v>0.32910165412460013</v>
      </c>
      <c r="H11" s="4">
        <f>MAX('2006:2013'!E11)</f>
        <v>19.14</v>
      </c>
      <c r="I11" s="4">
        <f>MIN('2006:2013'!G11)</f>
        <v>-6.58</v>
      </c>
      <c r="J11" s="4">
        <f>AVERAGE('2006:2013'!I11)</f>
        <v>80.92746891801076</v>
      </c>
      <c r="K11" s="33">
        <f>STDEV('2006:2013'!I11)/SQRT(1+E$1-C$1)</f>
        <v>1.2065772514586897</v>
      </c>
      <c r="L11" s="4">
        <f>AVERAGE('2006:2013'!J11)</f>
        <v>204.40749999999997</v>
      </c>
      <c r="M11" s="33">
        <f>STDEV('2006:2013'!J11)/SQRT(1+E$1-C$1)</f>
        <v>8.527001179028014</v>
      </c>
      <c r="N11" s="4">
        <f>AVERAGE('2006:2013'!K11)</f>
        <v>1.5911176075268816</v>
      </c>
      <c r="O11" s="34">
        <f>STDEV('2006:2013'!K11)/SQRT(1+E$1-C$1)</f>
        <v>7.9899896741647575E-2</v>
      </c>
      <c r="P11" s="4">
        <f>AVERAGE('2006:2013'!N11)</f>
        <v>23.501499999999997</v>
      </c>
      <c r="Q11" s="33">
        <f>STDEV('2006:2013'!N11)/SQRT(1+E$1-C$1)</f>
        <v>3.9650291072612038</v>
      </c>
      <c r="R11" s="10">
        <f>AVERAGE('2006:2013'!O11)</f>
        <v>12.625</v>
      </c>
      <c r="S11" s="51">
        <f>STDEV('2006:2013'!O11)/SQRT(1+E$1-C$1)</f>
        <v>1.6468313731006496</v>
      </c>
      <c r="T11" s="10">
        <f>AVERAGE('2006:2013'!R11)</f>
        <v>5.6654519489247317</v>
      </c>
      <c r="U11" s="53">
        <f>STDEV('2006:2013'!R11)/SQRT(1+E$1-C$1)</f>
        <v>0.20671896786085245</v>
      </c>
      <c r="V11" s="4">
        <f>AVERAGE('2006:2013'!S11)</f>
        <v>24.527643923355505</v>
      </c>
      <c r="W11" s="33">
        <f>STDEV('2006:2013'!S11)/SQRT(1+E$1-C$1)</f>
        <v>0.7890514014555855</v>
      </c>
      <c r="X11" s="1"/>
      <c r="Y11">
        <f>MAX('2006:2013'!N11)</f>
        <v>39.21</v>
      </c>
      <c r="Z11">
        <f>MIN('2006:2013'!N11)</f>
        <v>9.4700000000000006</v>
      </c>
    </row>
    <row r="12" spans="1:37" x14ac:dyDescent="0.2">
      <c r="A12" s="2" t="s">
        <v>23</v>
      </c>
      <c r="B12" s="4">
        <f>AVERAGE('2006:2013'!B12)</f>
        <v>1.4971419334975369</v>
      </c>
      <c r="C12" s="33">
        <f>STDEV('2006:2013'!B12)/SQRT(1+E$1-C$1)</f>
        <v>0.4268572136830146</v>
      </c>
      <c r="D12" s="4">
        <f>AVERAGE('2006:2013'!C12)</f>
        <v>11.336915486453204</v>
      </c>
      <c r="E12" s="33">
        <f>STDEV('2006:2013'!C12)/SQRT(1+E$1-C$1)</f>
        <v>0.57881065087576256</v>
      </c>
      <c r="F12" s="4">
        <f>AVERAGE('2006:2013'!D12)</f>
        <v>6.2670621801086543</v>
      </c>
      <c r="G12" s="33">
        <f>STDEV('2006:2013'!D12)/SQRT(1+E$1-C$1)</f>
        <v>0.43613104657063373</v>
      </c>
      <c r="H12" s="4">
        <f>MAX('2006:2013'!E12)</f>
        <v>21.29</v>
      </c>
      <c r="I12" s="4">
        <f>MIN('2006:2013'!G12)</f>
        <v>-6.24</v>
      </c>
      <c r="J12" s="4">
        <f>AVERAGE('2006:2013'!I12)</f>
        <v>72.558498034387767</v>
      </c>
      <c r="K12" s="33">
        <f>STDEV('2006:2013'!I12)/SQRT(1+E$1-C$1)</f>
        <v>2.6101748571309402</v>
      </c>
      <c r="L12" s="4">
        <f>AVERAGE('2006:2013'!J12)</f>
        <v>273.07499999999999</v>
      </c>
      <c r="M12" s="33">
        <f>STDEV('2006:2013'!J12)/SQRT(1+E$1-C$1)</f>
        <v>14.415546791076508</v>
      </c>
      <c r="N12" s="4">
        <f>AVERAGE('2006:2013'!K12)</f>
        <v>2.0524641574302138</v>
      </c>
      <c r="O12" s="33">
        <f>STDEV('2006:2013'!K12)/SQRT(1+E$1-C$1)</f>
        <v>0.16398693393833358</v>
      </c>
      <c r="P12" s="4">
        <f>AVERAGE('2006:2013'!N12)</f>
        <v>28.911625000000001</v>
      </c>
      <c r="Q12" s="33">
        <f>STDEV('2006:2013'!N12)/SQRT(1+E$1-C$1)</f>
        <v>8.2446409086177628</v>
      </c>
      <c r="R12" s="10">
        <f>AVERAGE('2006:2013'!O12)</f>
        <v>10</v>
      </c>
      <c r="S12" s="51">
        <f>STDEV('2006:2013'!O12)/SQRT(1+E$1-C$1)</f>
        <v>1.5583874449479589</v>
      </c>
      <c r="T12" s="10">
        <f>AVERAGE('2006:2013'!R12)</f>
        <v>6.6284584776529138</v>
      </c>
      <c r="U12" s="53">
        <f>STDEV('2006:2013'!R12)/SQRT(1+E$1-C$1)</f>
        <v>0.38937894939757162</v>
      </c>
      <c r="V12" s="4">
        <f>AVERAGE('2006:2013'!S12)</f>
        <v>39.325307858392648</v>
      </c>
      <c r="W12" s="33">
        <f>STDEV('2006:2013'!S12)/SQRT(1+E$1-C$1)</f>
        <v>2.4524611965623793</v>
      </c>
      <c r="X12" s="1"/>
      <c r="Y12">
        <f>MAX('2006:2013'!N12)</f>
        <v>76.632999999999996</v>
      </c>
      <c r="Z12">
        <f>MIN('2006:2013'!N12)</f>
        <v>4.7699999999999996</v>
      </c>
    </row>
    <row r="13" spans="1:37" x14ac:dyDescent="0.2">
      <c r="A13" s="2" t="s">
        <v>24</v>
      </c>
      <c r="B13" s="4">
        <f>AVERAGE('2006:2013'!B13)</f>
        <v>3.7406902173913044</v>
      </c>
      <c r="C13" s="33">
        <f>STDEV('2006:2013'!B13)/SQRT(1+E$1-C$1)</f>
        <v>0.28277718600652268</v>
      </c>
      <c r="D13" s="4">
        <f>AVERAGE('2006:2013'!C13)</f>
        <v>14.990589060308555</v>
      </c>
      <c r="E13" s="33">
        <f>STDEV('2006:2013'!C13)/SQRT(1+E$1-C$1)</f>
        <v>0.59649247704056618</v>
      </c>
      <c r="F13" s="4">
        <f>AVERAGE('2006:2013'!D13)</f>
        <v>9.1498486150070129</v>
      </c>
      <c r="G13" s="33">
        <f>STDEV('2006:2013'!D13)/SQRT(1+E$1-C$1)</f>
        <v>0.37821471035482679</v>
      </c>
      <c r="H13" s="4">
        <f>MAX('2006:2013'!E13)</f>
        <v>25.61</v>
      </c>
      <c r="I13" s="4">
        <f>MIN('2006:2013'!G13)</f>
        <v>-3.39</v>
      </c>
      <c r="J13" s="4">
        <f>AVERAGE('2006:2013'!I13)</f>
        <v>66.570052010285181</v>
      </c>
      <c r="K13" s="33">
        <f>STDEV('2006:2013'!I13)/SQRT(1+E$1-C$1)</f>
        <v>2.7788193525492271</v>
      </c>
      <c r="L13" s="4">
        <f>AVERAGE('2006:2013'!J13)</f>
        <v>423.88137499999999</v>
      </c>
      <c r="M13" s="33">
        <f>STDEV('2006:2013'!J13)/SQRT(1+E$1-C$1)</f>
        <v>26.493133681159101</v>
      </c>
      <c r="N13" s="4">
        <f>AVERAGE('2006:2013'!K13)</f>
        <v>2.1569409223059841</v>
      </c>
      <c r="O13" s="33">
        <f>STDEV('2006:2013'!K13)/SQRT(1+E$1-C$1)</f>
        <v>7.9907431016142588E-2</v>
      </c>
      <c r="P13" s="4">
        <f>AVERAGE('2006:2013'!N13)</f>
        <v>38.691874999999996</v>
      </c>
      <c r="Q13" s="33">
        <f>STDEV('2006:2013'!N13)/SQRT(1+E$1-C$1)</f>
        <v>8.8353512712881788</v>
      </c>
      <c r="R13" s="10">
        <f>AVERAGE('2006:2013'!O13)</f>
        <v>10.25</v>
      </c>
      <c r="S13" s="51">
        <f>STDEV('2006:2013'!O13)/SQRT(1+E$1-C$1)</f>
        <v>1.4729707590929486</v>
      </c>
      <c r="T13" s="10">
        <f>AVERAGE('2006:2013'!R13)</f>
        <v>9.7575708968852251</v>
      </c>
      <c r="U13" s="53">
        <f>STDEV('2006:2013'!R13)/SQRT(1+E$1-C$1)</f>
        <v>0.38390022295205994</v>
      </c>
      <c r="V13" s="4">
        <f>AVERAGE('2006:2013'!S13)</f>
        <v>69.590015082293519</v>
      </c>
      <c r="W13" s="33">
        <f>STDEV('2006:2013'!S13)/SQRT(1+E$1-C$1)</f>
        <v>5.0048581735351245</v>
      </c>
      <c r="X13" s="1"/>
      <c r="Y13">
        <f>MAX('2006:2013'!N13)</f>
        <v>80.17</v>
      </c>
      <c r="Z13">
        <f>MIN('2006:2013'!N13)</f>
        <v>12.22</v>
      </c>
    </row>
    <row r="14" spans="1:37" x14ac:dyDescent="0.2">
      <c r="A14" s="2" t="s">
        <v>25</v>
      </c>
      <c r="B14" s="4">
        <f>AVERAGE('2006:2013'!B14)</f>
        <v>6.8149523809523815</v>
      </c>
      <c r="C14" s="33">
        <f>STDEV('2006:2013'!B14)/SQRT(1+E$1-C$1)</f>
        <v>0.48650264277655314</v>
      </c>
      <c r="D14" s="4">
        <f>AVERAGE('2006:2013'!C14)</f>
        <v>18.532047619047621</v>
      </c>
      <c r="E14" s="33">
        <f>STDEV('2006:2013'!C14)/SQRT(1+E$1-C$1)</f>
        <v>0.64107674696766592</v>
      </c>
      <c r="F14" s="4">
        <f>AVERAGE('2006:2013'!D14)</f>
        <v>12.389573412698415</v>
      </c>
      <c r="G14" s="33">
        <f>STDEV('2006:2013'!D14)/SQRT(1+E$1-C$1)</f>
        <v>0.55826069148572255</v>
      </c>
      <c r="H14" s="4">
        <f>MAX('2006:2013'!E14)</f>
        <v>31.28</v>
      </c>
      <c r="I14" s="4">
        <f>MIN('2006:2013'!G14)</f>
        <v>-0.11</v>
      </c>
      <c r="J14" s="4">
        <f>AVERAGE('2006:2013'!I14)</f>
        <v>65.78700396825397</v>
      </c>
      <c r="K14" s="33">
        <f>STDEV('2006:2013'!I14)/SQRT(1+E$1-C$1)</f>
        <v>1.7370103013316474</v>
      </c>
      <c r="L14" s="4">
        <f>AVERAGE('2006:2013'!J14)</f>
        <v>544.7828571428571</v>
      </c>
      <c r="M14" s="33">
        <f>STDEV('2006:2013'!J14)/SQRT(1+E$1-C$1)</f>
        <v>18.325516899745473</v>
      </c>
      <c r="N14" s="4">
        <f>AVERAGE('2006:2013'!K14)</f>
        <v>1.9226835317460313</v>
      </c>
      <c r="O14" s="33">
        <f>STDEV('2006:2013'!K14)/SQRT(1+E$1-C$1)</f>
        <v>9.0601590272564106E-2</v>
      </c>
      <c r="P14" s="4">
        <f>AVERAGE('2006:2013'!N14)</f>
        <v>48.511428571428574</v>
      </c>
      <c r="Q14" s="33">
        <f>STDEV('2006:2013'!N14)/SQRT(1+E$1-C$1)</f>
        <v>9.6780336390739805</v>
      </c>
      <c r="R14" s="10">
        <f>AVERAGE('2006:2013'!O14)</f>
        <v>13.571428571428571</v>
      </c>
      <c r="S14" s="51">
        <f>STDEV('2006:2013'!O14)/SQRT(1+E$1-C$1)</f>
        <v>1.3047532151257393</v>
      </c>
      <c r="T14" s="10">
        <f>AVERAGE('2006:2013'!R14)</f>
        <v>13.924736111111111</v>
      </c>
      <c r="U14" s="53">
        <f>STDEV('2006:2013'!R14)/SQRT(1+E$1-C$1)</f>
        <v>0.50957469280881618</v>
      </c>
      <c r="V14" s="4">
        <f>AVERAGE('2006:2013'!S14)</f>
        <v>96.509574192605541</v>
      </c>
      <c r="W14" s="33">
        <f>STDEV('2006:2013'!S14)/SQRT(1+E$1-C$1)</f>
        <v>3.988496030170928</v>
      </c>
      <c r="X14" s="1"/>
      <c r="Y14">
        <f>MAX('2006:2013'!N14)</f>
        <v>88.97</v>
      </c>
      <c r="Z14">
        <f>MIN('2006:2013'!N14)</f>
        <v>23.3</v>
      </c>
    </row>
    <row r="15" spans="1:37" x14ac:dyDescent="0.2">
      <c r="A15" s="2" t="s">
        <v>26</v>
      </c>
      <c r="B15" s="4">
        <f>AVERAGE('2006:2013'!B15)</f>
        <v>10.002258064516129</v>
      </c>
      <c r="C15" s="33">
        <f>STDEV('2006:2013'!B15)/SQRT(1+E$1-C$1)</f>
        <v>0.30915670827918318</v>
      </c>
      <c r="D15" s="4">
        <f>AVERAGE('2006:2013'!C15)</f>
        <v>22.709539170506918</v>
      </c>
      <c r="E15" s="33">
        <f>STDEV('2006:2013'!C15)/SQRT(1+E$1-C$1)</f>
        <v>0.70695710868877482</v>
      </c>
      <c r="F15" s="4">
        <f>AVERAGE('2006:2013'!D15)</f>
        <v>16.164528609831031</v>
      </c>
      <c r="G15" s="33">
        <f>STDEV('2006:2013'!D15)/SQRT(1+E$1-C$1)</f>
        <v>0.49627902724595069</v>
      </c>
      <c r="H15" s="4">
        <f>MAX('2006:2013'!E15)</f>
        <v>32.9</v>
      </c>
      <c r="I15" s="4">
        <f>MIN('2006:2013'!G15)</f>
        <v>2.57</v>
      </c>
      <c r="J15" s="4">
        <f>AVERAGE('2006:2013'!I15)</f>
        <v>63.331838517665126</v>
      </c>
      <c r="K15" s="33">
        <f>STDEV('2006:2013'!I15)/SQRT(1+E$1-C$1)</f>
        <v>1.4228208702467349</v>
      </c>
      <c r="L15" s="4">
        <f>AVERAGE('2006:2013'!J15)</f>
        <v>671.75</v>
      </c>
      <c r="M15" s="33">
        <f>STDEV('2006:2013'!J15)/SQRT(1+E$1-C$1)</f>
        <v>24.005064309432701</v>
      </c>
      <c r="N15" s="4">
        <f>AVERAGE('2006:2013'!K15)</f>
        <v>1.7474606374807991</v>
      </c>
      <c r="O15" s="33">
        <f>STDEV('2006:2013'!K15)/SQRT(1+E$1-C$1)</f>
        <v>7.9271205737284439E-2</v>
      </c>
      <c r="P15" s="4">
        <f>AVERAGE('2006:2013'!N15)</f>
        <v>61.052857142857142</v>
      </c>
      <c r="Q15" s="33">
        <f>STDEV('2006:2013'!N15)/SQRT(1+E$1-C$1)</f>
        <v>16.115471437189086</v>
      </c>
      <c r="R15" s="10">
        <f>AVERAGE('2006:2013'!O15)</f>
        <v>12.857142857142858</v>
      </c>
      <c r="S15" s="51">
        <f>STDEV('2006:2013'!O15)/SQRT(1+E$1-C$1)</f>
        <v>2.0354009783964293</v>
      </c>
      <c r="T15" s="10">
        <f>AVERAGE('2006:2013'!R15)</f>
        <v>18.723391897081417</v>
      </c>
      <c r="U15" s="53">
        <f>STDEV('2006:2013'!R15)/SQRT(1+E$1-C$1)</f>
        <v>0.56089346033275955</v>
      </c>
      <c r="V15" s="4">
        <f>AVERAGE('2006:2013'!S15)</f>
        <v>129.08035490955933</v>
      </c>
      <c r="W15" s="33">
        <f>STDEV('2006:2013'!S15)/SQRT(1+E$1-C$1)</f>
        <v>5.243337958905089</v>
      </c>
      <c r="X15" s="1"/>
      <c r="Y15">
        <f>MAX('2006:2013'!N15)</f>
        <v>157.62</v>
      </c>
      <c r="Z15">
        <f>MIN('2006:2013'!N15)</f>
        <v>27.24</v>
      </c>
    </row>
    <row r="16" spans="1:37" x14ac:dyDescent="0.2">
      <c r="A16" s="2" t="s">
        <v>27</v>
      </c>
      <c r="B16" s="4">
        <f>AVERAGE('2006:2013'!B16)</f>
        <v>12.979476190476191</v>
      </c>
      <c r="C16" s="33">
        <f>STDEV('2006:2013'!B16)/SQRT(1+E$1-C$1)</f>
        <v>0.21412593491982931</v>
      </c>
      <c r="D16" s="4">
        <f>AVERAGE('2006:2013'!C16)</f>
        <v>27.095428571428567</v>
      </c>
      <c r="E16" s="33">
        <f>STDEV('2006:2013'!C16)/SQRT(1+E$1-C$1)</f>
        <v>0.61008930628245817</v>
      </c>
      <c r="F16" s="4">
        <f>AVERAGE('2006:2013'!D16)</f>
        <v>19.810202777777778</v>
      </c>
      <c r="G16" s="33">
        <f>STDEV('2006:2013'!D16)/SQRT(1+E$1-C$1)</f>
        <v>0.39739712245768005</v>
      </c>
      <c r="H16" s="4">
        <f>MAX('2006:2013'!E16)</f>
        <v>37.76</v>
      </c>
      <c r="I16" s="4">
        <f>MIN('2006:2013'!G16)</f>
        <v>6.88</v>
      </c>
      <c r="J16" s="4">
        <f>AVERAGE('2006:2013'!I16)</f>
        <v>58.408706412529561</v>
      </c>
      <c r="K16" s="33">
        <f>STDEV('2006:2013'!I16)/SQRT(1+E$1-C$1)</f>
        <v>0.97751720006270615</v>
      </c>
      <c r="L16" s="4">
        <f>AVERAGE('2006:2013'!J16)</f>
        <v>723.50285714285724</v>
      </c>
      <c r="M16" s="33">
        <f>STDEV('2006:2013'!J16)/SQRT(1+E$1-C$1)</f>
        <v>9.7581960667016059</v>
      </c>
      <c r="N16" s="4">
        <f>AVERAGE('2006:2013'!K16)</f>
        <v>1.5738015873015876</v>
      </c>
      <c r="O16" s="33">
        <f>STDEV('2006:2013'!K16)/SQRT(1+E$1-C$1)</f>
        <v>6.6286196200500427E-2</v>
      </c>
      <c r="P16" s="4">
        <f>AVERAGE('2006:2013'!N16)</f>
        <v>41.712857142857146</v>
      </c>
      <c r="Q16" s="33">
        <f>STDEV('2006:2013'!N16)/SQRT(1+E$1-C$1)</f>
        <v>8.6094220949796512</v>
      </c>
      <c r="R16" s="10">
        <f>AVERAGE('2006:2013'!O16)</f>
        <v>9.4285714285714288</v>
      </c>
      <c r="S16" s="51">
        <f>STDEV('2006:2013'!O16)/SQRT(1+E$1-C$1)</f>
        <v>0.60749289629395498</v>
      </c>
      <c r="T16" s="10">
        <f>AVERAGE('2006:2013'!R16)</f>
        <v>23.078966269841267</v>
      </c>
      <c r="U16" s="53">
        <f>STDEV('2006:2013'!R16)/SQRT(1+E$1-C$1)</f>
        <v>0.91154471808939952</v>
      </c>
      <c r="V16" s="4">
        <f>AVERAGE('2006:2013'!S16)</f>
        <v>150.01714536187677</v>
      </c>
      <c r="W16" s="33">
        <f>STDEV('2006:2013'!S16)/SQRT(1+E$1-C$1)</f>
        <v>3.4730654619871215</v>
      </c>
      <c r="X16" s="1"/>
      <c r="Y16">
        <f>MAX('2006:2013'!N16)</f>
        <v>87.14</v>
      </c>
      <c r="Z16">
        <f>MIN('2006:2013'!N16)</f>
        <v>19.89</v>
      </c>
    </row>
    <row r="17" spans="1:26" x14ac:dyDescent="0.2">
      <c r="A17" s="2" t="s">
        <v>28</v>
      </c>
      <c r="B17" s="4">
        <f>AVERAGE('2006:2013'!B17)</f>
        <v>14.658294930875574</v>
      </c>
      <c r="C17" s="33">
        <f>STDEV('2006:2013'!B17)/SQRT(1+E$1-C$1)</f>
        <v>0.45220067220879767</v>
      </c>
      <c r="D17" s="4">
        <f>AVERAGE('2006:2013'!C17)</f>
        <v>30.13405529953917</v>
      </c>
      <c r="E17" s="33">
        <f>STDEV('2006:2013'!C17)/SQRT(1+E$1-C$1)</f>
        <v>0.51280977735110678</v>
      </c>
      <c r="F17" s="4">
        <f>AVERAGE('2006:2013'!D17)</f>
        <v>22.099339477726573</v>
      </c>
      <c r="G17" s="33">
        <f>STDEV('2006:2013'!D17)/SQRT(1+E$1-C$1)</f>
        <v>0.43516659333660712</v>
      </c>
      <c r="H17" s="4">
        <f>MAX('2006:2013'!E17)</f>
        <v>38.299999999999997</v>
      </c>
      <c r="I17" s="4">
        <f>MIN('2006:2013'!G17)</f>
        <v>6.08</v>
      </c>
      <c r="J17" s="4">
        <f>AVERAGE('2006:2013'!I17)</f>
        <v>54.161210637480799</v>
      </c>
      <c r="K17" s="33">
        <f>STDEV('2006:2013'!I17)/SQRT(1+E$1-C$1)</f>
        <v>1.0126174787481119</v>
      </c>
      <c r="L17" s="4">
        <f>AVERAGE('2006:2013'!J17)</f>
        <v>800.91428571428571</v>
      </c>
      <c r="M17" s="33">
        <f>STDEV('2006:2013'!J17)/SQRT(1+E$1-C$1)</f>
        <v>6.8001908236530522</v>
      </c>
      <c r="N17" s="4">
        <f>AVERAGE('2006:2013'!K17)</f>
        <v>1.6614036098310294</v>
      </c>
      <c r="O17" s="33">
        <f>STDEV('2006:2013'!K17)/SQRT(1+E$1-C$1)</f>
        <v>5.5501275856296259E-2</v>
      </c>
      <c r="P17" s="4">
        <f>AVERAGE('2006:2013'!N17)</f>
        <v>16.44142857142857</v>
      </c>
      <c r="Q17" s="33">
        <f>STDEV('2006:2013'!N17)/SQRT(1+E$1-C$1)</f>
        <v>4.2223361565663646</v>
      </c>
      <c r="R17" s="10">
        <f>AVERAGE('2006:2013'!O17)</f>
        <v>4.2857142857142856</v>
      </c>
      <c r="S17" s="51">
        <f>STDEV('2006:2013'!O17)/SQRT(1+E$1-C$1)</f>
        <v>0.78300398344787348</v>
      </c>
      <c r="T17" s="10">
        <f>AVERAGE('2006:2013'!R17)</f>
        <v>27.093112519201231</v>
      </c>
      <c r="U17" s="53">
        <f>STDEV('2006:2013'!R17)/SQRT(1+E$1-C$1)</f>
        <v>0.43768397733576547</v>
      </c>
      <c r="V17" s="4">
        <f>AVERAGE('2006:2013'!S17)</f>
        <v>174.00595637053149</v>
      </c>
      <c r="W17" s="33">
        <f>STDEV('2006:2013'!S17)/SQRT(1+E$1-C$1)</f>
        <v>2.1831422849501143</v>
      </c>
      <c r="X17" s="1"/>
      <c r="Y17">
        <f>MAX('2006:2013'!N17)</f>
        <v>30.74</v>
      </c>
      <c r="Z17">
        <f>MIN('2006:2013'!N17)</f>
        <v>0.98</v>
      </c>
    </row>
    <row r="18" spans="1:26" x14ac:dyDescent="0.2">
      <c r="A18" s="2" t="s">
        <v>29</v>
      </c>
      <c r="B18" s="4">
        <f>AVERAGE('2006:2013'!B18)</f>
        <v>14.75917050691244</v>
      </c>
      <c r="C18" s="33">
        <f>STDEV('2006:2013'!B18)/SQRT(1+E$1-C$1)</f>
        <v>0.37955915595142475</v>
      </c>
      <c r="D18" s="4">
        <f>AVERAGE('2006:2013'!C18)</f>
        <v>30.010829493087556</v>
      </c>
      <c r="E18" s="33">
        <f>STDEV('2006:2013'!C18)/SQRT(1+E$1-C$1)</f>
        <v>0.69211217527820301</v>
      </c>
      <c r="F18" s="4">
        <f>AVERAGE('2006:2013'!D18)</f>
        <v>22.095839093701994</v>
      </c>
      <c r="G18" s="33">
        <f>STDEV('2006:2013'!D18)/SQRT(1+E$1-C$1)</f>
        <v>0.51486634801883957</v>
      </c>
      <c r="H18" s="4">
        <f>MAX('2006:2013'!E18)</f>
        <v>40.909999999999997</v>
      </c>
      <c r="I18" s="4">
        <f>MIN('2006:2013'!G18)</f>
        <v>8.0500000000000007</v>
      </c>
      <c r="J18" s="4">
        <f>AVERAGE('2006:2013'!I18)</f>
        <v>53.041213946628751</v>
      </c>
      <c r="K18" s="33">
        <f>STDEV('2006:2013'!I18)/SQRT(1+E$1-C$1)</f>
        <v>0.83957326453768599</v>
      </c>
      <c r="L18" s="4">
        <f>AVERAGE('2006:2013'!J18)</f>
        <v>695.02071428571435</v>
      </c>
      <c r="M18" s="33">
        <f>STDEV('2006:2013'!J18)/SQRT(1+E$1-C$1)</f>
        <v>8.6547038287335489</v>
      </c>
      <c r="N18" s="4">
        <f>AVERAGE('2006:2013'!K18)</f>
        <v>1.6180468755106712</v>
      </c>
      <c r="O18" s="33">
        <f>STDEV('2006:2013'!K18)/SQRT(1+E$1-C$1)</f>
        <v>7.4848584724364536E-2</v>
      </c>
      <c r="P18" s="4">
        <f>AVERAGE('2006:2013'!N18)</f>
        <v>12.162000000000001</v>
      </c>
      <c r="Q18" s="33">
        <f>STDEV('2006:2013'!N18)/SQRT(1+E$1-C$1)</f>
        <v>4.1418122241357089</v>
      </c>
      <c r="R18" s="10">
        <f>AVERAGE('2006:2013'!O18)</f>
        <v>4</v>
      </c>
      <c r="S18" s="51">
        <f>STDEV('2006:2013'!O18)/SQRT(1+E$1-C$1)</f>
        <v>0.54006172486732174</v>
      </c>
      <c r="T18" s="10">
        <f>AVERAGE('2006:2013'!R18)</f>
        <v>27.392482678040331</v>
      </c>
      <c r="U18" s="53">
        <f>STDEV('2006:2013'!R18)/SQRT(1+E$1-C$1)</f>
        <v>0.41205369877813192</v>
      </c>
      <c r="V18" s="4">
        <f>AVERAGE('2006:2013'!S18)</f>
        <v>154.0579511521623</v>
      </c>
      <c r="W18" s="33">
        <f>STDEV('2006:2013'!S18)/SQRT(1+E$1-C$1)</f>
        <v>2.509697204305172</v>
      </c>
      <c r="X18" s="1"/>
      <c r="Y18">
        <f>MAX('2006:2013'!N18)</f>
        <v>32.9</v>
      </c>
      <c r="Z18">
        <f>MIN('2006:2013'!N18)</f>
        <v>0.59</v>
      </c>
    </row>
    <row r="19" spans="1:26" x14ac:dyDescent="0.2">
      <c r="A19" s="2" t="s">
        <v>30</v>
      </c>
      <c r="B19" s="4">
        <f>AVERAGE('2006:2013'!B19)</f>
        <v>12.318471428571428</v>
      </c>
      <c r="C19" s="33">
        <f>STDEV('2006:2013'!B19)/SQRT(1+E$1-C$1)</f>
        <v>0.39205484076591829</v>
      </c>
      <c r="D19" s="4">
        <f>AVERAGE('2006:2013'!C19)</f>
        <v>25.94404761904762</v>
      </c>
      <c r="E19" s="33">
        <f>STDEV('2006:2013'!C19)/SQRT(1+E$1-C$1)</f>
        <v>0.47204509469813505</v>
      </c>
      <c r="F19" s="4">
        <f>AVERAGE('2006:2013'!D19)</f>
        <v>18.855408026695525</v>
      </c>
      <c r="G19" s="33">
        <f>STDEV('2006:2013'!D19)/SQRT(1+E$1-C$1)</f>
        <v>0.38308072617807498</v>
      </c>
      <c r="H19" s="4">
        <f>MAX('2006:2013'!E19)</f>
        <v>36.979999999999997</v>
      </c>
      <c r="I19" s="4">
        <f>MIN('2006:2013'!G19)</f>
        <v>3.6</v>
      </c>
      <c r="J19" s="4">
        <f>AVERAGE('2006:2013'!I19)</f>
        <v>59.411623466810966</v>
      </c>
      <c r="K19" s="33">
        <f>STDEV('2006:2013'!I19)/SQRT(1+E$1-C$1)</f>
        <v>1.0258337284254713</v>
      </c>
      <c r="L19" s="4">
        <f>AVERAGE('2006:2013'!J19)</f>
        <v>513.75116228571437</v>
      </c>
      <c r="M19" s="33">
        <f>STDEV('2006:2013'!J19)/SQRT(1+E$1-C$1)</f>
        <v>8.3861377693614809</v>
      </c>
      <c r="N19" s="4">
        <f>AVERAGE('2006:2013'!K19)</f>
        <v>1.4853474657287158</v>
      </c>
      <c r="O19" s="33">
        <f>STDEV('2006:2013'!K19)/SQRT(1+E$1-C$1)</f>
        <v>7.4480458999892335E-2</v>
      </c>
      <c r="P19" s="4">
        <f>AVERAGE('2006:2013'!N19)</f>
        <v>26.120285714285711</v>
      </c>
      <c r="Q19" s="33">
        <f>STDEV('2006:2013'!N19)/SQRT(1+E$1-C$1)</f>
        <v>5.7580250582494479</v>
      </c>
      <c r="R19" s="10">
        <f>AVERAGE('2006:2013'!O19)</f>
        <v>5.4285714285714288</v>
      </c>
      <c r="S19" s="51">
        <f>STDEV('2006:2013'!O19)/SQRT(1+E$1-C$1)</f>
        <v>1.2392393980641052</v>
      </c>
      <c r="T19" s="10">
        <f>AVERAGE('2006:2013'!R19)</f>
        <v>22.784272817460323</v>
      </c>
      <c r="U19" s="53">
        <f>STDEV('2006:2013'!R19)/SQRT(1+E$1-C$1)</f>
        <v>0.33736966953571185</v>
      </c>
      <c r="V19" s="4">
        <f>AVERAGE('2006:2013'!S19)</f>
        <v>102.88073778854735</v>
      </c>
      <c r="W19" s="33">
        <f>STDEV('2006:2013'!S19)/SQRT(1+E$1-C$1)</f>
        <v>2.1098819018585639</v>
      </c>
      <c r="X19" s="1"/>
      <c r="Y19">
        <f>MAX('2006:2013'!N19)</f>
        <v>60.29</v>
      </c>
      <c r="Z19">
        <f>MIN('2006:2013'!N19)</f>
        <v>13.79</v>
      </c>
    </row>
    <row r="20" spans="1:26" x14ac:dyDescent="0.2">
      <c r="A20" s="2" t="s">
        <v>31</v>
      </c>
      <c r="B20" s="4">
        <f>AVERAGE('2006:2013'!B20)</f>
        <v>8.5773594470046088</v>
      </c>
      <c r="C20" s="33">
        <f>STDEV('2006:2013'!B20)/SQRT(1+E$1-C$1)</f>
        <v>0.46711102761980389</v>
      </c>
      <c r="D20" s="4">
        <f>AVERAGE('2006:2013'!C20)</f>
        <v>20.535990783410139</v>
      </c>
      <c r="E20" s="33">
        <f>STDEV('2006:2013'!C20)/SQRT(1+E$1-C$1)</f>
        <v>0.58700622919718537</v>
      </c>
      <c r="F20" s="4">
        <f>AVERAGE('2006:2013'!D20)</f>
        <v>14.316656469588521</v>
      </c>
      <c r="G20" s="33">
        <f>STDEV('2006:2013'!D20)/SQRT(1+E$1-C$1)</f>
        <v>0.47836514572311528</v>
      </c>
      <c r="H20" s="4">
        <f>MAX('2006:2013'!E20)</f>
        <v>31.54</v>
      </c>
      <c r="I20" s="4">
        <f>MIN('2006:2013'!G20)</f>
        <v>-1.18</v>
      </c>
      <c r="J20" s="4">
        <f>AVERAGE('2006:2013'!I20)</f>
        <v>67.889661690688627</v>
      </c>
      <c r="K20" s="33">
        <f>STDEV('2006:2013'!I20)/SQRT(1+E$1-C$1)</f>
        <v>2.0735716690539117</v>
      </c>
      <c r="L20" s="4">
        <f>AVERAGE('2006:2013'!J20)</f>
        <v>364.24625257142861</v>
      </c>
      <c r="M20" s="33">
        <f>STDEV('2006:2013'!J20)/SQRT(1+E$1-C$1)</f>
        <v>10.356903753784318</v>
      </c>
      <c r="N20" s="4">
        <f>AVERAGE('2006:2013'!K20)</f>
        <v>1.4711712381932871</v>
      </c>
      <c r="O20" s="33">
        <f>STDEV('2006:2013'!K20)/SQRT(1+E$1-C$1)</f>
        <v>7.8436302397503169E-2</v>
      </c>
      <c r="P20" s="4">
        <f>AVERAGE('2006:2013'!N20)</f>
        <v>36.370428571428576</v>
      </c>
      <c r="Q20" s="33">
        <f>STDEV('2006:2013'!N20)/SQRT(1+E$1-C$1)</f>
        <v>11.223979322298353</v>
      </c>
      <c r="R20" s="10">
        <f>AVERAGE('2006:2013'!O20)</f>
        <v>9.1428571428571423</v>
      </c>
      <c r="S20" s="51">
        <f>STDEV('2006:2013'!O20)/SQRT(1+E$1-C$1)</f>
        <v>1.4351041110399656</v>
      </c>
      <c r="T20" s="10">
        <f>AVERAGE('2006:2013'!R20)</f>
        <v>16.611569537046115</v>
      </c>
      <c r="U20" s="53">
        <f>STDEV('2006:2013'!R20)/SQRT(1+E$1-C$1)</f>
        <v>0.40265323210951565</v>
      </c>
      <c r="V20" s="4">
        <f>AVERAGE('2006:2013'!S20)</f>
        <v>62.847098556903362</v>
      </c>
      <c r="W20" s="33">
        <f>STDEV('2006:2013'!S20)/SQRT(1+E$1-C$1)</f>
        <v>2.6035233848498418</v>
      </c>
      <c r="X20" s="1"/>
      <c r="Y20">
        <f>MAX('2006:2013'!N20)</f>
        <v>96.333000000000013</v>
      </c>
      <c r="Z20">
        <f>MIN('2006:2013'!N20)</f>
        <v>8.27</v>
      </c>
    </row>
    <row r="21" spans="1:26" x14ac:dyDescent="0.2">
      <c r="A21" s="2" t="s">
        <v>32</v>
      </c>
      <c r="B21" s="4">
        <f>AVERAGE('2006:2013'!B21)</f>
        <v>4.7113333333333332</v>
      </c>
      <c r="C21" s="33">
        <f>STDEV('2006:2013'!B21)/SQRT(1+E$1-C$1)</f>
        <v>0.71746491396985923</v>
      </c>
      <c r="D21" s="4">
        <f>AVERAGE('2006:2013'!C21)</f>
        <v>13.75712380952381</v>
      </c>
      <c r="E21" s="33">
        <f>STDEV('2006:2013'!C21)/SQRT(1+E$1-C$1)</f>
        <v>0.50853149824666222</v>
      </c>
      <c r="F21" s="4">
        <f>AVERAGE('2006:2013'!D21)</f>
        <v>9.1805065001725321</v>
      </c>
      <c r="G21" s="33">
        <f>STDEV('2006:2013'!D21)/SQRT(1+E$1-C$1)</f>
        <v>0.54170942467210736</v>
      </c>
      <c r="H21" s="4">
        <f>MAX('2006:2013'!E21)</f>
        <v>21.88</v>
      </c>
      <c r="I21" s="4">
        <f>MIN('2006:2013'!G21)</f>
        <v>-8.7200000000000006</v>
      </c>
      <c r="J21" s="4">
        <f>AVERAGE('2006:2013'!I21)</f>
        <v>76.793984170117326</v>
      </c>
      <c r="K21" s="33">
        <f>STDEV('2006:2013'!I21)/SQRT(1+E$1-C$1)</f>
        <v>3.1448956921805533</v>
      </c>
      <c r="L21" s="4">
        <f>AVERAGE('2006:2013'!J21)</f>
        <v>216.99223885714289</v>
      </c>
      <c r="M21" s="33">
        <f>STDEV('2006:2013'!J21)/SQRT(1+E$1-C$1)</f>
        <v>10.982691502598618</v>
      </c>
      <c r="N21" s="4">
        <f>AVERAGE('2006:2013'!K21)</f>
        <v>1.5974889406487232</v>
      </c>
      <c r="O21" s="33">
        <f>STDEV('2006:2013'!K21)/SQRT(1+E$1-C$1)</f>
        <v>0.11995658025630038</v>
      </c>
      <c r="P21" s="4">
        <f>AVERAGE('2006:2013'!N21)</f>
        <v>41.964857142857149</v>
      </c>
      <c r="Q21" s="33">
        <f>STDEV('2006:2013'!N21)/SQRT(1+E$1-C$1)</f>
        <v>8.502870484500539</v>
      </c>
      <c r="R21" s="10">
        <f>AVERAGE('2006:2013'!O21)</f>
        <v>10.857142857142858</v>
      </c>
      <c r="S21" s="51">
        <f>STDEV('2006:2013'!O21)/SQRT(1+E$1-C$1)</f>
        <v>1.4057704208690964</v>
      </c>
      <c r="T21" s="10">
        <f>AVERAGE('2006:2013'!R21)</f>
        <v>10.317799698067633</v>
      </c>
      <c r="U21" s="53">
        <f>STDEV('2006:2013'!R21)/SQRT(1+E$1-C$1)</f>
        <v>0.50027180415653971</v>
      </c>
      <c r="V21" s="4">
        <f>AVERAGE('2006:2013'!S21)</f>
        <v>31.657829043177362</v>
      </c>
      <c r="W21" s="33">
        <f>STDEV('2006:2013'!S21)/SQRT(1+E$1-C$1)</f>
        <v>2.554718789592008</v>
      </c>
      <c r="X21" s="1"/>
      <c r="Y21">
        <f>MAX('2006:2013'!N21)</f>
        <v>78.8</v>
      </c>
      <c r="Z21">
        <f>MIN('2006:2013'!N21)</f>
        <v>7.1</v>
      </c>
    </row>
    <row r="22" spans="1:26" ht="13.5" thickBot="1" x14ac:dyDescent="0.25">
      <c r="A22" s="11" t="s">
        <v>33</v>
      </c>
      <c r="B22" s="12">
        <f>AVERAGE('2006:2013'!B22)</f>
        <v>0.91924423963133628</v>
      </c>
      <c r="C22" s="35">
        <f>STDEV('2006:2013'!B22)/SQRT(1+E$1-C$1)</f>
        <v>0.44820403970299622</v>
      </c>
      <c r="D22" s="12">
        <f>AVERAGE('2006:2013'!C22)</f>
        <v>9.6545714285714279</v>
      </c>
      <c r="E22" s="35">
        <f>STDEV('2006:2013'!C22)/SQRT(1+E$1-C$1)</f>
        <v>0.45569852964239682</v>
      </c>
      <c r="F22" s="12">
        <f>AVERAGE('2006:2013'!D22)</f>
        <v>5.0964702380952378</v>
      </c>
      <c r="G22" s="35">
        <f>STDEV('2006:2013'!D22)/SQRT(1+E$1-C$1)</f>
        <v>0.41773028148739672</v>
      </c>
      <c r="H22" s="12">
        <f>MAX('2006:2013'!E22)</f>
        <v>20.22</v>
      </c>
      <c r="I22" s="12">
        <f>MIN('2006:2013'!G22)</f>
        <v>-8.26</v>
      </c>
      <c r="J22" s="12">
        <f>AVERAGE('2006:2013'!I22)</f>
        <v>79.518206605222744</v>
      </c>
      <c r="K22" s="35">
        <f>STDEV('2006:2013'!I22)/SQRT(1+E$1-C$1)</f>
        <v>1.3546681271161722</v>
      </c>
      <c r="L22" s="12">
        <f>AVERAGE('2006:2013'!J22)</f>
        <v>178.22832457142857</v>
      </c>
      <c r="M22" s="35">
        <f>STDEV('2006:2013'!J22)/SQRT(1+E$1-C$1)</f>
        <v>7.3771181716742005</v>
      </c>
      <c r="N22" s="12">
        <f>AVERAGE('2006:2013'!K22)</f>
        <v>1.5272323348694319</v>
      </c>
      <c r="O22" s="35">
        <f>STDEV('2006:2013'!K22)/SQRT(1+E$1-C$1)</f>
        <v>6.9754736071644355E-2</v>
      </c>
      <c r="P22" s="12">
        <f>AVERAGE('2006:2013'!N22)</f>
        <v>26.253857142857147</v>
      </c>
      <c r="Q22" s="35">
        <f>STDEV('2006:2013'!N22)/SQRT(1+E$1-C$1)</f>
        <v>8.246339421294179</v>
      </c>
      <c r="R22" s="50">
        <f>AVERAGE('2006:2013'!O22)</f>
        <v>12.142857142857142</v>
      </c>
      <c r="S22" s="52">
        <f>STDEV('2006:2013'!O22)/SQRT(1+E$1-C$1)</f>
        <v>1.9940387348771527</v>
      </c>
      <c r="T22" s="50">
        <f>AVERAGE('2006:2013'!R22)</f>
        <v>5.7768332373271898</v>
      </c>
      <c r="U22" s="54">
        <f>STDEV('2006:2013'!R22)/SQRT(1+E$1-C$1)</f>
        <v>0.27136577724135752</v>
      </c>
      <c r="V22" s="12">
        <f>AVERAGE('2006:2013'!S22)</f>
        <v>21.665424220096344</v>
      </c>
      <c r="W22" s="35">
        <f>STDEV('2006:2013'!S22)/SQRT(1+E$1-C$1)</f>
        <v>0.92333579249107811</v>
      </c>
      <c r="X22" s="1"/>
      <c r="Y22" s="42">
        <f>MAX('2006:2013'!N22)</f>
        <v>60.71</v>
      </c>
      <c r="Z22" s="42">
        <f>MIN('2006:2013'!N22)</f>
        <v>4.1370000000000005</v>
      </c>
    </row>
    <row r="23" spans="1:26" ht="13.5" thickTop="1" x14ac:dyDescent="0.2">
      <c r="A23" s="2" t="s">
        <v>45</v>
      </c>
      <c r="B23" s="14">
        <f>AVERAGE(B11:B22)</f>
        <v>7.6615186098602956</v>
      </c>
      <c r="C23" s="14"/>
      <c r="D23" s="14">
        <f>AVERAGE(D11:D22)</f>
        <v>19.553658369808229</v>
      </c>
      <c r="E23" s="14"/>
      <c r="F23" s="14">
        <f>AVERAGE(F11:F22)</f>
        <v>13.390103249736114</v>
      </c>
      <c r="G23" s="14"/>
      <c r="H23" s="14">
        <f>MAX(H11:H22)</f>
        <v>40.909999999999997</v>
      </c>
      <c r="I23" s="14">
        <f>MIN(I11:I22)</f>
        <v>-8.7200000000000006</v>
      </c>
      <c r="J23" s="14">
        <f>AVERAGE(J11:J22)</f>
        <v>66.533289031506797</v>
      </c>
      <c r="K23" s="16"/>
      <c r="L23" s="15">
        <f>SUM(L11:L22)</f>
        <v>5610.5525675714298</v>
      </c>
      <c r="M23" s="15"/>
      <c r="N23" s="14">
        <f>AVERAGE(N11:N22)</f>
        <v>1.7004299090477797</v>
      </c>
      <c r="O23" s="14"/>
      <c r="P23" s="15">
        <f>SUM(P11:P22)</f>
        <v>401.69500000000005</v>
      </c>
      <c r="Q23" s="14"/>
      <c r="R23" s="10">
        <f>AVERAGE(R11:R22)</f>
        <v>9.5491071428571441</v>
      </c>
      <c r="T23">
        <f>AVERAGE(T11:T22)</f>
        <v>15.646220507386625</v>
      </c>
      <c r="V23" s="15">
        <f>SUM(V11:V22)</f>
        <v>1056.1650384595016</v>
      </c>
      <c r="W23" s="14"/>
      <c r="X23" s="1"/>
      <c r="Y23">
        <f>MAX(Y11:Y22)</f>
        <v>157.62</v>
      </c>
      <c r="Z23">
        <f>MIN(Z11:Z22)</f>
        <v>0.59</v>
      </c>
    </row>
    <row r="24" spans="1:26" ht="14.25" x14ac:dyDescent="0.2">
      <c r="A24" s="1"/>
      <c r="B24" s="17"/>
      <c r="C24" s="17"/>
      <c r="D24" s="17"/>
      <c r="E24" s="17"/>
      <c r="F24" s="17"/>
      <c r="G24" s="9"/>
      <c r="H24" s="9"/>
      <c r="I24" s="9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"/>
    </row>
    <row r="27" spans="1:26" x14ac:dyDescent="0.2">
      <c r="D27" s="41" t="s">
        <v>64</v>
      </c>
    </row>
  </sheetData>
  <phoneticPr fontId="7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workbookViewId="0">
      <selection activeCell="C29" sqref="C29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56" t="s">
        <v>71</v>
      </c>
      <c r="B2" s="56" t="s">
        <v>72</v>
      </c>
      <c r="C2" s="3" t="s">
        <v>73</v>
      </c>
    </row>
    <row r="3" spans="1:3" x14ac:dyDescent="0.2">
      <c r="A3" s="48" t="s">
        <v>3</v>
      </c>
      <c r="B3" s="57" t="s">
        <v>49</v>
      </c>
      <c r="C3" t="s">
        <v>74</v>
      </c>
    </row>
    <row r="4" spans="1:3" x14ac:dyDescent="0.2">
      <c r="A4" s="48" t="s">
        <v>4</v>
      </c>
      <c r="B4" s="57" t="s">
        <v>49</v>
      </c>
      <c r="C4" t="s">
        <v>75</v>
      </c>
    </row>
    <row r="5" spans="1:3" x14ac:dyDescent="0.2">
      <c r="A5" s="48" t="s">
        <v>5</v>
      </c>
      <c r="B5" s="57" t="s">
        <v>49</v>
      </c>
      <c r="C5" t="s">
        <v>76</v>
      </c>
    </row>
    <row r="6" spans="1:3" x14ac:dyDescent="0.2">
      <c r="A6" s="48" t="s">
        <v>6</v>
      </c>
      <c r="B6" s="57" t="s">
        <v>49</v>
      </c>
      <c r="C6" t="s">
        <v>77</v>
      </c>
    </row>
    <row r="7" spans="1:3" x14ac:dyDescent="0.2">
      <c r="A7" s="48" t="s">
        <v>7</v>
      </c>
      <c r="B7" s="57"/>
      <c r="C7" t="s">
        <v>78</v>
      </c>
    </row>
    <row r="8" spans="1:3" x14ac:dyDescent="0.2">
      <c r="A8" s="48" t="s">
        <v>8</v>
      </c>
      <c r="B8" s="57" t="s">
        <v>49</v>
      </c>
      <c r="C8" t="s">
        <v>79</v>
      </c>
    </row>
    <row r="9" spans="1:3" x14ac:dyDescent="0.2">
      <c r="A9" s="48" t="s">
        <v>7</v>
      </c>
      <c r="B9" s="57"/>
      <c r="C9" t="s">
        <v>80</v>
      </c>
    </row>
    <row r="10" spans="1:3" x14ac:dyDescent="0.2">
      <c r="A10" s="48" t="s">
        <v>9</v>
      </c>
      <c r="B10" s="57" t="s">
        <v>81</v>
      </c>
      <c r="C10" t="s">
        <v>82</v>
      </c>
    </row>
    <row r="11" spans="1:3" x14ac:dyDescent="0.2">
      <c r="A11" s="48" t="s">
        <v>10</v>
      </c>
      <c r="B11" s="57" t="s">
        <v>19</v>
      </c>
      <c r="C11" t="s">
        <v>83</v>
      </c>
    </row>
    <row r="12" spans="1:3" x14ac:dyDescent="0.2">
      <c r="A12" s="48" t="s">
        <v>11</v>
      </c>
      <c r="B12" s="57" t="s">
        <v>20</v>
      </c>
      <c r="C12" t="s">
        <v>84</v>
      </c>
    </row>
    <row r="13" spans="1:3" x14ac:dyDescent="0.2">
      <c r="A13" s="48" t="s">
        <v>85</v>
      </c>
      <c r="B13" s="57" t="s">
        <v>20</v>
      </c>
      <c r="C13" t="s">
        <v>86</v>
      </c>
    </row>
    <row r="14" spans="1:3" x14ac:dyDescent="0.2">
      <c r="A14" s="48" t="s">
        <v>7</v>
      </c>
      <c r="B14" s="57"/>
      <c r="C14" t="s">
        <v>87</v>
      </c>
    </row>
    <row r="15" spans="1:3" x14ac:dyDescent="0.2">
      <c r="A15" s="48" t="s">
        <v>13</v>
      </c>
      <c r="B15" s="57" t="s">
        <v>70</v>
      </c>
      <c r="C15" t="s">
        <v>88</v>
      </c>
    </row>
    <row r="16" spans="1:3" x14ac:dyDescent="0.2">
      <c r="A16" s="48" t="s">
        <v>14</v>
      </c>
      <c r="B16" s="57"/>
      <c r="C16" t="s">
        <v>89</v>
      </c>
    </row>
    <row r="17" spans="1:4" x14ac:dyDescent="0.2">
      <c r="A17" s="48" t="s">
        <v>15</v>
      </c>
      <c r="B17" s="57" t="s">
        <v>70</v>
      </c>
      <c r="C17" t="s">
        <v>90</v>
      </c>
    </row>
    <row r="18" spans="1:4" x14ac:dyDescent="0.2">
      <c r="A18" s="48" t="s">
        <v>7</v>
      </c>
      <c r="B18" s="57"/>
      <c r="C18" t="s">
        <v>91</v>
      </c>
    </row>
    <row r="19" spans="1:4" x14ac:dyDescent="0.2">
      <c r="A19" s="48" t="s">
        <v>66</v>
      </c>
      <c r="B19" s="58" t="s">
        <v>17</v>
      </c>
      <c r="C19" t="s">
        <v>92</v>
      </c>
    </row>
    <row r="20" spans="1:4" x14ac:dyDescent="0.2">
      <c r="A20" s="48" t="s">
        <v>93</v>
      </c>
      <c r="B20" s="57" t="s">
        <v>70</v>
      </c>
      <c r="C20" t="s">
        <v>94</v>
      </c>
      <c r="D20" t="s">
        <v>95</v>
      </c>
    </row>
    <row r="24" spans="1:4" x14ac:dyDescent="0.2">
      <c r="A24" s="18"/>
      <c r="B24" s="18"/>
    </row>
    <row r="25" spans="1:4" x14ac:dyDescent="0.2">
      <c r="A25" s="1"/>
      <c r="B25" s="1"/>
    </row>
    <row r="26" spans="1:4" x14ac:dyDescent="0.2">
      <c r="A26" s="1"/>
      <c r="B26" s="1"/>
    </row>
    <row r="27" spans="1:4" x14ac:dyDescent="0.2">
      <c r="A27" s="1"/>
      <c r="B27" s="1"/>
    </row>
    <row r="28" spans="1:4" x14ac:dyDescent="0.2">
      <c r="A28" s="1"/>
      <c r="B28" s="1"/>
    </row>
    <row r="29" spans="1:4" x14ac:dyDescent="0.2">
      <c r="A29" s="1"/>
      <c r="B29" s="1"/>
    </row>
    <row r="30" spans="1:4" x14ac:dyDescent="0.2">
      <c r="A30" s="18"/>
      <c r="B30" s="18"/>
    </row>
    <row r="31" spans="1:4" x14ac:dyDescent="0.2">
      <c r="A31" s="1"/>
      <c r="B31" s="1"/>
    </row>
    <row r="32" spans="1:4" x14ac:dyDescent="0.2">
      <c r="A32" s="1"/>
    </row>
    <row r="33" spans="1:2" x14ac:dyDescent="0.2">
      <c r="A33" s="1"/>
    </row>
    <row r="34" spans="1:2" x14ac:dyDescent="0.2">
      <c r="A34" s="1"/>
      <c r="B34" s="22"/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75" workbookViewId="0">
      <selection activeCell="A23" sqref="A2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44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62</v>
      </c>
    </row>
    <row r="7" spans="1:20" x14ac:dyDescent="0.2">
      <c r="B7" s="2" t="s">
        <v>50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0.99064516129032298</v>
      </c>
      <c r="C11" s="10">
        <v>7.8980645161290317</v>
      </c>
      <c r="D11" s="10">
        <v>4.4822580645161292</v>
      </c>
      <c r="E11" s="10">
        <v>13.56</v>
      </c>
      <c r="F11" s="27">
        <v>42023</v>
      </c>
      <c r="G11" s="10">
        <v>-5.85</v>
      </c>
      <c r="H11" s="27">
        <v>42033</v>
      </c>
      <c r="I11" s="10">
        <v>83.316774193548383</v>
      </c>
      <c r="J11" s="10">
        <v>171.64</v>
      </c>
      <c r="K11" s="10">
        <v>1.8306451612903225</v>
      </c>
      <c r="L11" s="10">
        <v>10.6</v>
      </c>
      <c r="M11" s="27">
        <v>42006</v>
      </c>
      <c r="N11" s="10">
        <v>27.99</v>
      </c>
      <c r="O11" s="24">
        <v>13</v>
      </c>
      <c r="P11" s="10">
        <v>10.84</v>
      </c>
      <c r="Q11" s="27">
        <v>42011</v>
      </c>
      <c r="R11" s="10">
        <v>5.0112903225806447</v>
      </c>
      <c r="S11" s="10">
        <v>22.65050447892536</v>
      </c>
    </row>
    <row r="12" spans="1:20" x14ac:dyDescent="0.2">
      <c r="A12" s="2" t="s">
        <v>23</v>
      </c>
      <c r="B12" s="10">
        <v>-0.3646428571428571</v>
      </c>
      <c r="C12" s="10">
        <v>11.393928571428573</v>
      </c>
      <c r="D12" s="10">
        <v>5.2546428571428567</v>
      </c>
      <c r="E12" s="10">
        <v>19.61</v>
      </c>
      <c r="F12" s="27">
        <v>41683</v>
      </c>
      <c r="G12" s="10">
        <v>-4.3099999999999996</v>
      </c>
      <c r="H12" s="27">
        <v>41678</v>
      </c>
      <c r="I12" s="10">
        <v>66.057500000000005</v>
      </c>
      <c r="J12" s="10">
        <v>305.92</v>
      </c>
      <c r="K12" s="10">
        <v>2.0939285714285711</v>
      </c>
      <c r="L12" s="10">
        <v>16.579999999999998</v>
      </c>
      <c r="M12" s="27">
        <v>41689</v>
      </c>
      <c r="N12" s="10">
        <v>43.35</v>
      </c>
      <c r="O12" s="24">
        <v>6</v>
      </c>
      <c r="P12" s="10">
        <v>38.979999999999997</v>
      </c>
      <c r="Q12" s="27">
        <v>41696</v>
      </c>
      <c r="R12" s="10">
        <v>5.3521428571428569</v>
      </c>
      <c r="S12" s="10">
        <v>42.775628671228816</v>
      </c>
    </row>
    <row r="13" spans="1:20" x14ac:dyDescent="0.2">
      <c r="A13" s="2" t="s">
        <v>24</v>
      </c>
      <c r="B13" s="10">
        <v>5.0999999999999996</v>
      </c>
      <c r="C13" s="10">
        <v>16.789677419354838</v>
      </c>
      <c r="D13" s="10">
        <v>10.642903225806451</v>
      </c>
      <c r="E13" s="10">
        <v>24.55</v>
      </c>
      <c r="F13" s="27">
        <v>41724</v>
      </c>
      <c r="G13" s="10">
        <v>-2.38</v>
      </c>
      <c r="H13" s="27">
        <v>41700</v>
      </c>
      <c r="I13" s="10">
        <v>67.279677419354854</v>
      </c>
      <c r="J13" s="10">
        <v>432.07</v>
      </c>
      <c r="K13" s="10">
        <v>2.0706451612903227</v>
      </c>
      <c r="L13" s="10">
        <v>14.13</v>
      </c>
      <c r="M13" s="27">
        <v>41709</v>
      </c>
      <c r="N13" s="10">
        <v>18.579999999999998</v>
      </c>
      <c r="O13" s="24">
        <v>11</v>
      </c>
      <c r="P13" s="10">
        <v>4.3499999999999996</v>
      </c>
      <c r="Q13" s="27">
        <v>41719</v>
      </c>
      <c r="R13" s="10">
        <v>9.9693548387096786</v>
      </c>
      <c r="S13" s="10">
        <v>73.555162685773624</v>
      </c>
      <c r="T13" s="25"/>
    </row>
    <row r="14" spans="1:20" x14ac:dyDescent="0.2">
      <c r="A14" s="2" t="s">
        <v>25</v>
      </c>
      <c r="B14" s="10">
        <v>6.7133333333333338</v>
      </c>
      <c r="C14" s="10">
        <v>18.848000000000003</v>
      </c>
      <c r="D14" s="10">
        <v>12.502000000000001</v>
      </c>
      <c r="E14" s="10">
        <v>23.6</v>
      </c>
      <c r="F14" s="27">
        <v>41755</v>
      </c>
      <c r="G14" s="10">
        <v>-0.11</v>
      </c>
      <c r="H14" s="27">
        <v>41741</v>
      </c>
      <c r="I14" s="10">
        <v>67.26933333333335</v>
      </c>
      <c r="J14" s="10">
        <v>594.66</v>
      </c>
      <c r="K14" s="10">
        <v>2.0383333333333331</v>
      </c>
      <c r="L14" s="10">
        <v>10.86</v>
      </c>
      <c r="M14" s="27">
        <v>41757</v>
      </c>
      <c r="N14" s="10">
        <v>45.78</v>
      </c>
      <c r="O14" s="24">
        <v>11</v>
      </c>
      <c r="P14" s="10">
        <v>14.01</v>
      </c>
      <c r="Q14" s="27">
        <v>41751</v>
      </c>
      <c r="R14" s="10">
        <v>13.955666666666666</v>
      </c>
      <c r="S14" s="10">
        <v>101.06115245935086</v>
      </c>
    </row>
    <row r="15" spans="1:20" x14ac:dyDescent="0.2">
      <c r="A15" s="2" t="s">
        <v>26</v>
      </c>
      <c r="B15" s="10">
        <v>10.301935483870967</v>
      </c>
      <c r="C15" s="10">
        <v>23.975161290322582</v>
      </c>
      <c r="D15" s="10">
        <v>16.836451612903229</v>
      </c>
      <c r="E15" s="10">
        <v>32.9</v>
      </c>
      <c r="F15" s="27">
        <v>41787</v>
      </c>
      <c r="G15" s="10">
        <v>2.57</v>
      </c>
      <c r="H15" s="27">
        <v>41783</v>
      </c>
      <c r="I15" s="10">
        <v>61.804838709677405</v>
      </c>
      <c r="J15" s="10">
        <v>725.21</v>
      </c>
      <c r="K15" s="10">
        <v>1.6258064516129032</v>
      </c>
      <c r="L15" s="10">
        <v>12.31</v>
      </c>
      <c r="M15" s="27">
        <v>41776</v>
      </c>
      <c r="N15" s="10">
        <v>42.19</v>
      </c>
      <c r="O15" s="24">
        <v>8</v>
      </c>
      <c r="P15" s="10">
        <v>12.62</v>
      </c>
      <c r="Q15" s="27">
        <v>41770</v>
      </c>
      <c r="R15" s="10">
        <v>19.573225806451614</v>
      </c>
      <c r="S15" s="10">
        <v>137.78952610609409</v>
      </c>
    </row>
    <row r="16" spans="1:20" x14ac:dyDescent="0.2">
      <c r="A16" s="2" t="s">
        <v>27</v>
      </c>
      <c r="B16" s="10">
        <v>13.734666666666666</v>
      </c>
      <c r="C16" s="10">
        <v>28.678666666666654</v>
      </c>
      <c r="D16" s="10">
        <v>20.84333333333333</v>
      </c>
      <c r="E16" s="10">
        <v>32.64</v>
      </c>
      <c r="F16" s="27">
        <v>41809</v>
      </c>
      <c r="G16" s="10">
        <v>6.88</v>
      </c>
      <c r="H16" s="27">
        <v>41794</v>
      </c>
      <c r="I16" s="10">
        <v>56.27</v>
      </c>
      <c r="J16" s="10">
        <v>766.34</v>
      </c>
      <c r="K16" s="10">
        <v>1.7356666666666669</v>
      </c>
      <c r="L16" s="10">
        <v>10.02</v>
      </c>
      <c r="M16" s="27">
        <v>41802</v>
      </c>
      <c r="N16" s="10">
        <v>87.14</v>
      </c>
      <c r="O16" s="24">
        <v>8</v>
      </c>
      <c r="P16" s="10">
        <v>35.47</v>
      </c>
      <c r="Q16" s="27">
        <v>41817</v>
      </c>
      <c r="R16" s="10">
        <v>25.191333333333333</v>
      </c>
      <c r="S16" s="10">
        <v>165.67800903322834</v>
      </c>
    </row>
    <row r="17" spans="1:19" x14ac:dyDescent="0.2">
      <c r="A17" s="2" t="s">
        <v>28</v>
      </c>
      <c r="B17" s="10">
        <v>16.949677419354842</v>
      </c>
      <c r="C17" s="10">
        <v>32.231290322580648</v>
      </c>
      <c r="D17" s="10">
        <v>24.126774193548385</v>
      </c>
      <c r="E17" s="10">
        <v>36.89</v>
      </c>
      <c r="F17" s="27">
        <v>41830</v>
      </c>
      <c r="G17" s="10">
        <v>12.69</v>
      </c>
      <c r="H17" s="27">
        <v>41828</v>
      </c>
      <c r="I17" s="10">
        <v>58.851290322580638</v>
      </c>
      <c r="J17" s="10">
        <v>787.83</v>
      </c>
      <c r="K17" s="10">
        <v>1.4864516129032259</v>
      </c>
      <c r="L17" s="10">
        <v>13.8</v>
      </c>
      <c r="M17" s="27">
        <v>41839</v>
      </c>
      <c r="N17" s="10">
        <v>29.77</v>
      </c>
      <c r="O17" s="24">
        <v>7</v>
      </c>
      <c r="P17" s="10">
        <v>18.13</v>
      </c>
      <c r="Q17" s="27">
        <v>41839</v>
      </c>
      <c r="R17" s="10">
        <v>26.943225806451625</v>
      </c>
      <c r="S17" s="10">
        <v>175.4184289395503</v>
      </c>
    </row>
    <row r="18" spans="1:19" x14ac:dyDescent="0.2">
      <c r="A18" s="2" t="s">
        <v>29</v>
      </c>
      <c r="B18" s="10">
        <v>13.74483870967742</v>
      </c>
      <c r="C18" s="10">
        <v>27.32612903225807</v>
      </c>
      <c r="D18" s="10">
        <v>20.139354838709671</v>
      </c>
      <c r="E18" s="10">
        <v>31.9</v>
      </c>
      <c r="F18" s="27">
        <v>41873</v>
      </c>
      <c r="G18" s="10">
        <v>8.89</v>
      </c>
      <c r="H18" s="27">
        <v>41882</v>
      </c>
      <c r="I18" s="10">
        <v>55.509354838709669</v>
      </c>
      <c r="J18" s="10">
        <v>721.02</v>
      </c>
      <c r="K18" s="10">
        <v>1.8912903225806452</v>
      </c>
      <c r="L18" s="10">
        <v>11.58</v>
      </c>
      <c r="M18" s="27">
        <v>41868</v>
      </c>
      <c r="N18" s="10">
        <v>9.85</v>
      </c>
      <c r="O18" s="24">
        <v>2</v>
      </c>
      <c r="P18" s="10">
        <v>7.29</v>
      </c>
      <c r="Q18" s="27">
        <v>41868</v>
      </c>
      <c r="R18" s="10">
        <v>25.375483870967741</v>
      </c>
      <c r="S18" s="10">
        <v>153.74685715312378</v>
      </c>
    </row>
    <row r="19" spans="1:19" x14ac:dyDescent="0.2">
      <c r="A19" s="2" t="s">
        <v>30</v>
      </c>
      <c r="B19" s="10">
        <v>13.39</v>
      </c>
      <c r="C19" s="10">
        <v>26.507000000000001</v>
      </c>
      <c r="D19" s="10">
        <v>19.616</v>
      </c>
      <c r="E19" s="10">
        <v>35.020000000000003</v>
      </c>
      <c r="F19" s="27">
        <v>41887</v>
      </c>
      <c r="G19" s="10">
        <v>6.69</v>
      </c>
      <c r="H19" s="27">
        <v>41909</v>
      </c>
      <c r="I19" s="10">
        <v>64.456333333333347</v>
      </c>
      <c r="J19" s="10">
        <v>480.51</v>
      </c>
      <c r="K19" s="10">
        <v>1.3093333333333335</v>
      </c>
      <c r="L19" s="10">
        <v>11.9</v>
      </c>
      <c r="M19" s="27">
        <v>41903</v>
      </c>
      <c r="N19" s="10">
        <v>60.29</v>
      </c>
      <c r="O19" s="24">
        <v>13</v>
      </c>
      <c r="P19" s="10">
        <v>15.96</v>
      </c>
      <c r="Q19" s="27">
        <v>41893</v>
      </c>
      <c r="R19" s="10">
        <v>21.796000000000006</v>
      </c>
      <c r="S19" s="10">
        <v>95.60467999996699</v>
      </c>
    </row>
    <row r="20" spans="1:19" x14ac:dyDescent="0.2">
      <c r="A20" s="2" t="s">
        <v>31</v>
      </c>
      <c r="B20" s="10">
        <v>11.03548387096774</v>
      </c>
      <c r="C20" s="10">
        <v>22.49870967741936</v>
      </c>
      <c r="D20" s="10">
        <v>16.436451612903223</v>
      </c>
      <c r="E20" s="10">
        <v>29.8</v>
      </c>
      <c r="F20" s="27">
        <v>41914</v>
      </c>
      <c r="G20" s="10">
        <v>5.76</v>
      </c>
      <c r="H20" s="27">
        <v>41936</v>
      </c>
      <c r="I20" s="10">
        <v>70.479032258064507</v>
      </c>
      <c r="J20" s="10">
        <v>345.14</v>
      </c>
      <c r="K20" s="10">
        <v>1.5525806451612898</v>
      </c>
      <c r="L20" s="10">
        <v>10.98</v>
      </c>
      <c r="M20" s="27">
        <v>41937</v>
      </c>
      <c r="N20" s="10">
        <v>12.42</v>
      </c>
      <c r="O20" s="24">
        <v>8</v>
      </c>
      <c r="P20" s="10">
        <v>7.49</v>
      </c>
      <c r="Q20" s="27">
        <v>41930</v>
      </c>
      <c r="R20" s="10">
        <v>17.420000000000002</v>
      </c>
      <c r="S20" s="10">
        <v>66.559518271059858</v>
      </c>
    </row>
    <row r="21" spans="1:19" x14ac:dyDescent="0.2">
      <c r="A21" s="2" t="s">
        <v>32</v>
      </c>
      <c r="B21" s="10">
        <v>7.049666666666667</v>
      </c>
      <c r="C21" s="10">
        <v>15.785</v>
      </c>
      <c r="D21" s="10">
        <v>11.346666666666666</v>
      </c>
      <c r="E21" s="10">
        <v>20.93</v>
      </c>
      <c r="F21" s="27">
        <v>41953</v>
      </c>
      <c r="G21" s="10">
        <v>-0.17</v>
      </c>
      <c r="H21" s="27">
        <v>41973</v>
      </c>
      <c r="I21" s="10">
        <v>77.841666666666669</v>
      </c>
      <c r="J21" s="10">
        <v>211.88</v>
      </c>
      <c r="K21" s="10">
        <v>1.4326666666666668</v>
      </c>
      <c r="L21" s="10">
        <v>9.76</v>
      </c>
      <c r="M21" s="27">
        <v>41967</v>
      </c>
      <c r="N21" s="10">
        <v>33.31</v>
      </c>
      <c r="O21" s="24">
        <v>12</v>
      </c>
      <c r="P21" s="10">
        <v>14.38</v>
      </c>
      <c r="Q21" s="27">
        <v>41947</v>
      </c>
      <c r="R21" s="10">
        <v>12.383333333333333</v>
      </c>
      <c r="S21" s="10">
        <v>31.246946295895501</v>
      </c>
    </row>
    <row r="22" spans="1:19" ht="13.5" thickBot="1" x14ac:dyDescent="0.25">
      <c r="A22" s="11" t="s">
        <v>33</v>
      </c>
      <c r="B22" s="12">
        <v>-1.2048387096774194</v>
      </c>
      <c r="C22" s="12">
        <v>8.3674193548387095</v>
      </c>
      <c r="D22" s="12">
        <v>3.3835483870967744</v>
      </c>
      <c r="E22" s="12">
        <v>19.04</v>
      </c>
      <c r="F22" s="28">
        <v>41978</v>
      </c>
      <c r="G22" s="12">
        <v>-7.33</v>
      </c>
      <c r="H22" s="28">
        <v>42001</v>
      </c>
      <c r="I22" s="12">
        <v>81.074516129032261</v>
      </c>
      <c r="J22" s="12">
        <v>182.9</v>
      </c>
      <c r="K22" s="12">
        <v>1.2993333333333337</v>
      </c>
      <c r="L22" s="12">
        <v>11.03</v>
      </c>
      <c r="M22" s="28">
        <v>41981</v>
      </c>
      <c r="N22" s="12">
        <v>6.1</v>
      </c>
      <c r="O22" s="13">
        <v>12</v>
      </c>
      <c r="P22" s="12">
        <v>1.18</v>
      </c>
      <c r="Q22" s="28">
        <v>41975</v>
      </c>
      <c r="R22" s="12">
        <v>5.0348387096774196</v>
      </c>
      <c r="S22" s="12">
        <v>19.362760796966697</v>
      </c>
    </row>
    <row r="23" spans="1:19" ht="13.5" thickTop="1" x14ac:dyDescent="0.2">
      <c r="A23" s="2" t="s">
        <v>45</v>
      </c>
      <c r="B23" s="10">
        <v>8.1200638120839734</v>
      </c>
      <c r="C23" s="10">
        <v>20.024920570916539</v>
      </c>
      <c r="D23" s="10">
        <v>13.800865399385559</v>
      </c>
      <c r="E23" s="10">
        <v>36.89</v>
      </c>
      <c r="F23" s="27">
        <v>38908</v>
      </c>
      <c r="G23" s="10">
        <v>-7.33</v>
      </c>
      <c r="H23" s="27">
        <v>39079</v>
      </c>
      <c r="I23" s="10">
        <v>67.517526433691771</v>
      </c>
      <c r="J23" s="10">
        <v>5725.12</v>
      </c>
      <c r="K23" s="10">
        <v>1.6972234383000508</v>
      </c>
      <c r="L23" s="10">
        <v>16.579999999999998</v>
      </c>
      <c r="M23" s="27">
        <v>38767</v>
      </c>
      <c r="N23" s="10">
        <v>416.77</v>
      </c>
      <c r="O23" s="24">
        <v>111</v>
      </c>
      <c r="P23" s="10">
        <v>38.979999999999997</v>
      </c>
      <c r="Q23" s="27">
        <v>38774</v>
      </c>
      <c r="R23" s="10">
        <v>15.667157962109576</v>
      </c>
      <c r="S23" s="10">
        <v>1085.4491748911641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-0.17</v>
      </c>
      <c r="G28" s="1" t="s">
        <v>17</v>
      </c>
      <c r="H28" s="26">
        <v>39051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-0.11</v>
      </c>
      <c r="G29" s="1" t="s">
        <v>17</v>
      </c>
      <c r="H29" s="26">
        <v>38819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231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17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14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19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8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5" workbookViewId="0">
      <selection activeCell="A23" sqref="A2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46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47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0.80161290322580669</v>
      </c>
      <c r="C11" s="10">
        <v>10.900967741935482</v>
      </c>
      <c r="D11" s="10">
        <v>5.4109677419354822</v>
      </c>
      <c r="E11" s="10">
        <v>19.14</v>
      </c>
      <c r="F11" s="27">
        <v>42016</v>
      </c>
      <c r="G11" s="10">
        <v>-5.85</v>
      </c>
      <c r="H11" s="27">
        <v>42033</v>
      </c>
      <c r="I11" s="10">
        <v>78.589677419354842</v>
      </c>
      <c r="J11" s="10">
        <v>213.88</v>
      </c>
      <c r="K11" s="10">
        <v>1.3719354838709679</v>
      </c>
      <c r="L11" s="10">
        <v>9.7799999999999994</v>
      </c>
      <c r="M11" s="27">
        <v>42031</v>
      </c>
      <c r="N11" s="10">
        <v>14.2</v>
      </c>
      <c r="O11" s="24">
        <v>10</v>
      </c>
      <c r="P11" s="10">
        <v>5.32</v>
      </c>
      <c r="Q11" s="27">
        <v>42034</v>
      </c>
      <c r="R11" s="10">
        <v>5.7967741935483863</v>
      </c>
      <c r="S11" s="10">
        <v>24.110037248784185</v>
      </c>
    </row>
    <row r="12" spans="1:20" x14ac:dyDescent="0.2">
      <c r="A12" s="2" t="s">
        <v>23</v>
      </c>
      <c r="B12" s="10">
        <v>3.2482142857142859</v>
      </c>
      <c r="C12" s="10">
        <v>13.190357142857144</v>
      </c>
      <c r="D12" s="10">
        <v>8.2439285714285724</v>
      </c>
      <c r="E12" s="10">
        <v>19.41</v>
      </c>
      <c r="F12" s="27">
        <v>41684</v>
      </c>
      <c r="G12" s="10">
        <v>-2.84</v>
      </c>
      <c r="H12" s="27">
        <v>41672</v>
      </c>
      <c r="I12" s="10">
        <v>76.351428571428571</v>
      </c>
      <c r="J12" s="10">
        <v>268.02999999999997</v>
      </c>
      <c r="K12" s="10">
        <v>1.5282142857142855</v>
      </c>
      <c r="L12" s="10">
        <v>13.92</v>
      </c>
      <c r="M12" s="27">
        <v>41679</v>
      </c>
      <c r="N12" s="10">
        <v>38.840000000000003</v>
      </c>
      <c r="O12" s="24">
        <v>15</v>
      </c>
      <c r="P12" s="10">
        <v>8.27</v>
      </c>
      <c r="Q12" s="27">
        <v>41678</v>
      </c>
      <c r="R12" s="10">
        <v>8.4024999999999999</v>
      </c>
      <c r="S12" s="10">
        <v>38.477278858088241</v>
      </c>
    </row>
    <row r="13" spans="1:20" x14ac:dyDescent="0.2">
      <c r="A13" s="2" t="s">
        <v>24</v>
      </c>
      <c r="B13" s="10">
        <v>3.4441935483870973</v>
      </c>
      <c r="C13" s="10">
        <v>13.564516129032254</v>
      </c>
      <c r="D13" s="10">
        <v>8.2725806451612893</v>
      </c>
      <c r="E13" s="10">
        <v>25.61</v>
      </c>
      <c r="F13" s="27">
        <v>41702</v>
      </c>
      <c r="G13" s="10">
        <v>-0.38</v>
      </c>
      <c r="H13" s="27">
        <v>41718</v>
      </c>
      <c r="I13" s="10">
        <v>69.107419354838711</v>
      </c>
      <c r="J13" s="10">
        <v>417.22</v>
      </c>
      <c r="K13" s="10">
        <v>2.3848387096774193</v>
      </c>
      <c r="L13" s="10">
        <v>15.76</v>
      </c>
      <c r="M13" s="27">
        <v>41705</v>
      </c>
      <c r="N13" s="10">
        <v>80.17</v>
      </c>
      <c r="O13" s="24">
        <v>12</v>
      </c>
      <c r="P13" s="10">
        <v>24.43</v>
      </c>
      <c r="Q13" s="27">
        <v>41718</v>
      </c>
      <c r="R13" s="10">
        <v>9.3067741935483852</v>
      </c>
      <c r="S13" s="10">
        <v>66.213020115660839</v>
      </c>
      <c r="T13" s="25"/>
    </row>
    <row r="14" spans="1:20" x14ac:dyDescent="0.2">
      <c r="A14" s="2" t="s">
        <v>25</v>
      </c>
      <c r="B14" s="10">
        <v>7.812333333333334</v>
      </c>
      <c r="C14" s="10">
        <v>18.649666666666668</v>
      </c>
      <c r="D14" s="10">
        <v>12.923333333333337</v>
      </c>
      <c r="E14" s="10">
        <v>27.19</v>
      </c>
      <c r="F14" s="27">
        <v>41753</v>
      </c>
      <c r="G14" s="10">
        <v>2.89</v>
      </c>
      <c r="H14" s="27">
        <v>41730</v>
      </c>
      <c r="I14" s="10">
        <v>72.001333333333335</v>
      </c>
      <c r="J14" s="10">
        <v>524.84</v>
      </c>
      <c r="K14" s="10">
        <v>1.5069999999999999</v>
      </c>
      <c r="L14" s="10">
        <v>12.64</v>
      </c>
      <c r="M14" s="27">
        <v>41733</v>
      </c>
      <c r="N14" s="10">
        <v>85.72</v>
      </c>
      <c r="O14" s="24">
        <v>14</v>
      </c>
      <c r="P14" s="10">
        <v>33.29</v>
      </c>
      <c r="Q14" s="27">
        <v>41731</v>
      </c>
      <c r="R14" s="10">
        <v>14.032000000000002</v>
      </c>
      <c r="S14" s="10">
        <v>89.185059317401567</v>
      </c>
    </row>
    <row r="15" spans="1:20" x14ac:dyDescent="0.2">
      <c r="A15" s="2" t="s">
        <v>26</v>
      </c>
      <c r="B15" s="10">
        <v>9.9941935483870967</v>
      </c>
      <c r="C15" s="10">
        <v>21.508709677419358</v>
      </c>
      <c r="D15" s="10">
        <v>15.622258064516126</v>
      </c>
      <c r="E15" s="10">
        <v>28.85</v>
      </c>
      <c r="F15" s="27">
        <v>41777</v>
      </c>
      <c r="G15" s="10">
        <v>2.83</v>
      </c>
      <c r="H15" s="27">
        <v>41761</v>
      </c>
      <c r="I15" s="10">
        <v>64.178709677419363</v>
      </c>
      <c r="J15" s="10">
        <v>651.02</v>
      </c>
      <c r="K15" s="10">
        <v>1.83</v>
      </c>
      <c r="L15" s="10">
        <v>11.9</v>
      </c>
      <c r="M15" s="27">
        <v>41787</v>
      </c>
      <c r="N15" s="10">
        <v>62.26</v>
      </c>
      <c r="O15" s="24">
        <v>11</v>
      </c>
      <c r="P15" s="10">
        <v>19.5</v>
      </c>
      <c r="Q15" s="27">
        <v>41778</v>
      </c>
      <c r="R15" s="10">
        <v>16.863225806451613</v>
      </c>
      <c r="S15" s="10">
        <v>122.86237808796089</v>
      </c>
    </row>
    <row r="16" spans="1:20" x14ac:dyDescent="0.2">
      <c r="A16" s="2" t="s">
        <v>27</v>
      </c>
      <c r="B16" s="10">
        <v>12.426</v>
      </c>
      <c r="C16" s="10">
        <v>26.270666666666667</v>
      </c>
      <c r="D16" s="10">
        <v>19.194333333333336</v>
      </c>
      <c r="E16" s="10">
        <v>34.159999999999997</v>
      </c>
      <c r="F16" s="27">
        <v>41820</v>
      </c>
      <c r="G16" s="10">
        <v>7.63</v>
      </c>
      <c r="H16" s="27">
        <v>41812</v>
      </c>
      <c r="I16" s="10">
        <v>58.990666666666677</v>
      </c>
      <c r="J16" s="10">
        <v>691.81</v>
      </c>
      <c r="K16" s="10">
        <v>1.4353333333333331</v>
      </c>
      <c r="L16" s="10">
        <v>9.41</v>
      </c>
      <c r="M16" s="27">
        <v>41798</v>
      </c>
      <c r="N16" s="10">
        <v>19.89</v>
      </c>
      <c r="O16" s="24">
        <v>9</v>
      </c>
      <c r="P16" s="10">
        <v>10.84</v>
      </c>
      <c r="Q16" s="27">
        <v>41799</v>
      </c>
      <c r="R16" s="10">
        <v>22.895</v>
      </c>
      <c r="S16" s="10">
        <v>140.39207055861874</v>
      </c>
    </row>
    <row r="17" spans="1:19" x14ac:dyDescent="0.2">
      <c r="A17" s="2" t="s">
        <v>28</v>
      </c>
      <c r="B17" s="10">
        <v>13.312258064516124</v>
      </c>
      <c r="C17" s="10">
        <v>29.421935483870971</v>
      </c>
      <c r="D17" s="10">
        <v>21.41</v>
      </c>
      <c r="E17" s="10">
        <v>35.08</v>
      </c>
      <c r="F17" s="27">
        <v>41846</v>
      </c>
      <c r="G17" s="10">
        <v>8.43</v>
      </c>
      <c r="H17" s="27">
        <v>41830</v>
      </c>
      <c r="I17" s="10">
        <v>49.392258064516128</v>
      </c>
      <c r="J17" s="10">
        <v>802.66</v>
      </c>
      <c r="K17" s="10">
        <v>1.8006451612903231</v>
      </c>
      <c r="L17" s="10">
        <v>11.92</v>
      </c>
      <c r="M17" s="27">
        <v>41834</v>
      </c>
      <c r="N17" s="10">
        <v>0.98</v>
      </c>
      <c r="O17" s="24">
        <v>2</v>
      </c>
      <c r="P17" s="10">
        <v>0.59</v>
      </c>
      <c r="Q17" s="27">
        <v>41821</v>
      </c>
      <c r="R17" s="10">
        <v>28.084516129032256</v>
      </c>
      <c r="S17" s="10">
        <v>176.35564762077775</v>
      </c>
    </row>
    <row r="18" spans="1:19" x14ac:dyDescent="0.2">
      <c r="A18" s="2" t="s">
        <v>29</v>
      </c>
      <c r="B18" s="10">
        <v>13.662903225806447</v>
      </c>
      <c r="C18" s="10">
        <v>28.010645161290324</v>
      </c>
      <c r="D18" s="10">
        <v>20.71</v>
      </c>
      <c r="E18" s="10">
        <v>39.880000000000003</v>
      </c>
      <c r="F18" s="27">
        <v>41879</v>
      </c>
      <c r="G18" s="10">
        <v>8.23</v>
      </c>
      <c r="H18" s="27">
        <v>41860</v>
      </c>
      <c r="I18" s="10">
        <v>51.061612903225814</v>
      </c>
      <c r="J18" s="10">
        <v>649.20000000000005</v>
      </c>
      <c r="K18" s="10">
        <v>1.8948387096774195</v>
      </c>
      <c r="L18" s="10">
        <v>10.43</v>
      </c>
      <c r="M18" s="27">
        <v>41872</v>
      </c>
      <c r="N18" s="10">
        <v>9.07</v>
      </c>
      <c r="O18" s="24">
        <v>5</v>
      </c>
      <c r="P18" s="10">
        <v>4.7300000000000004</v>
      </c>
      <c r="Q18" s="27">
        <v>41876</v>
      </c>
      <c r="R18" s="10">
        <v>26.594516129032257</v>
      </c>
      <c r="S18" s="10">
        <v>148.80698959903577</v>
      </c>
    </row>
    <row r="19" spans="1:19" x14ac:dyDescent="0.2">
      <c r="A19" s="2" t="s">
        <v>30</v>
      </c>
      <c r="B19" s="10">
        <v>11.47533333333333</v>
      </c>
      <c r="C19" s="10">
        <v>24.746666666666666</v>
      </c>
      <c r="D19" s="10">
        <v>17.851999999999997</v>
      </c>
      <c r="E19" s="10">
        <v>30.63</v>
      </c>
      <c r="F19" s="27">
        <v>41891</v>
      </c>
      <c r="G19" s="10">
        <v>4.3600000000000003</v>
      </c>
      <c r="H19" s="27">
        <v>41910</v>
      </c>
      <c r="I19" s="10">
        <v>57.256333333333338</v>
      </c>
      <c r="J19" s="10">
        <v>537.13</v>
      </c>
      <c r="K19" s="10">
        <v>1.6953333333333336</v>
      </c>
      <c r="L19" s="10">
        <v>9.43</v>
      </c>
      <c r="M19" s="27">
        <v>41908</v>
      </c>
      <c r="N19" s="10">
        <v>21.07</v>
      </c>
      <c r="O19" s="24">
        <v>3</v>
      </c>
      <c r="P19" s="10">
        <v>20.29</v>
      </c>
      <c r="Q19" s="27">
        <v>41899</v>
      </c>
      <c r="R19" s="10">
        <v>22.47166666666666</v>
      </c>
      <c r="S19" s="10">
        <v>109.0756593285671</v>
      </c>
    </row>
    <row r="20" spans="1:19" x14ac:dyDescent="0.2">
      <c r="A20" s="2" t="s">
        <v>31</v>
      </c>
      <c r="B20" s="10">
        <v>8.5103225806451626</v>
      </c>
      <c r="C20" s="10">
        <v>19.485483870967734</v>
      </c>
      <c r="D20" s="10">
        <v>13.601290322580645</v>
      </c>
      <c r="E20" s="10">
        <v>26.72</v>
      </c>
      <c r="F20" s="27">
        <v>41913</v>
      </c>
      <c r="G20" s="10">
        <v>0.03</v>
      </c>
      <c r="H20" s="27">
        <v>41933</v>
      </c>
      <c r="I20" s="10">
        <v>68.611612903225804</v>
      </c>
      <c r="J20" s="10">
        <v>388.26</v>
      </c>
      <c r="K20" s="10">
        <v>1.501935483870968</v>
      </c>
      <c r="L20" s="10">
        <v>11.6</v>
      </c>
      <c r="M20" s="27">
        <v>41913</v>
      </c>
      <c r="N20" s="10">
        <v>48.48</v>
      </c>
      <c r="O20" s="24">
        <v>11</v>
      </c>
      <c r="P20" s="10">
        <v>14.18</v>
      </c>
      <c r="Q20" s="27">
        <v>41915</v>
      </c>
      <c r="R20" s="10">
        <v>15.74258064516129</v>
      </c>
      <c r="S20" s="10">
        <v>62.72352695211714</v>
      </c>
    </row>
    <row r="21" spans="1:19" x14ac:dyDescent="0.2">
      <c r="A21" s="2" t="s">
        <v>32</v>
      </c>
      <c r="B21" s="10">
        <v>1.99</v>
      </c>
      <c r="C21" s="10">
        <v>13.906000000000001</v>
      </c>
      <c r="D21" s="10">
        <v>7.9076666666666675</v>
      </c>
      <c r="E21" s="10">
        <v>20.88</v>
      </c>
      <c r="F21" s="27">
        <v>41954</v>
      </c>
      <c r="G21" s="10">
        <v>-8.7200000000000006</v>
      </c>
      <c r="H21" s="27">
        <v>41960</v>
      </c>
      <c r="I21" s="10">
        <v>59.983666666666664</v>
      </c>
      <c r="J21" s="10">
        <v>281.79000000000002</v>
      </c>
      <c r="K21" s="10">
        <v>2.204333333333333</v>
      </c>
      <c r="L21" s="10">
        <v>11.66</v>
      </c>
      <c r="M21" s="27">
        <v>41970</v>
      </c>
      <c r="N21" s="10">
        <v>7.1</v>
      </c>
      <c r="O21" s="24">
        <v>3</v>
      </c>
      <c r="P21" s="10">
        <v>5.52</v>
      </c>
      <c r="Q21" s="27">
        <v>41963</v>
      </c>
      <c r="R21" s="10">
        <v>9.0543333333333376</v>
      </c>
      <c r="S21" s="10">
        <v>45.981338670123662</v>
      </c>
    </row>
    <row r="22" spans="1:19" ht="13.5" thickBot="1" x14ac:dyDescent="0.25">
      <c r="A22" s="11" t="s">
        <v>33</v>
      </c>
      <c r="B22" s="12">
        <v>0.33580645161290312</v>
      </c>
      <c r="C22" s="12">
        <v>9.6641935483870967</v>
      </c>
      <c r="D22" s="12">
        <v>4.9554838709677416</v>
      </c>
      <c r="E22" s="12">
        <v>15.75</v>
      </c>
      <c r="F22" s="28">
        <v>41977</v>
      </c>
      <c r="G22" s="12">
        <v>-7.26</v>
      </c>
      <c r="H22" s="28">
        <v>41987</v>
      </c>
      <c r="I22" s="12">
        <v>75.304516129032251</v>
      </c>
      <c r="J22" s="12">
        <v>197.51</v>
      </c>
      <c r="K22" s="12">
        <v>1.5083870967741932</v>
      </c>
      <c r="L22" s="12">
        <v>11.17</v>
      </c>
      <c r="M22" s="28">
        <v>41983</v>
      </c>
      <c r="N22" s="12">
        <v>39.6</v>
      </c>
      <c r="O22" s="13">
        <v>8</v>
      </c>
      <c r="P22" s="12">
        <v>10.44</v>
      </c>
      <c r="Q22" s="28">
        <v>41993</v>
      </c>
      <c r="R22" s="12">
        <v>5.6432258064516123</v>
      </c>
      <c r="S22" s="12">
        <v>22.204984519490004</v>
      </c>
    </row>
    <row r="23" spans="1:19" ht="13.5" thickTop="1" x14ac:dyDescent="0.2">
      <c r="A23" s="2" t="s">
        <v>45</v>
      </c>
      <c r="B23" s="10">
        <v>7.2510976062467982</v>
      </c>
      <c r="C23" s="10">
        <v>19.109984062980029</v>
      </c>
      <c r="D23" s="10">
        <v>13.008653545826933</v>
      </c>
      <c r="E23" s="10">
        <v>39.880000000000003</v>
      </c>
      <c r="F23" s="27">
        <v>39322</v>
      </c>
      <c r="G23" s="10">
        <v>-8.7200000000000006</v>
      </c>
      <c r="H23" s="27">
        <v>39403</v>
      </c>
      <c r="I23" s="10">
        <v>65.069102918586793</v>
      </c>
      <c r="J23" s="10">
        <v>5623.35</v>
      </c>
      <c r="K23" s="10">
        <v>1.7218995775729649</v>
      </c>
      <c r="L23" s="10">
        <v>15.76</v>
      </c>
      <c r="M23" s="27">
        <v>39148</v>
      </c>
      <c r="N23" s="10">
        <v>427.38</v>
      </c>
      <c r="O23" s="24">
        <v>103</v>
      </c>
      <c r="P23" s="10">
        <v>33.29</v>
      </c>
      <c r="Q23" s="27">
        <v>39174</v>
      </c>
      <c r="R23" s="10">
        <v>15.407259408602151</v>
      </c>
      <c r="S23" s="10">
        <v>1046.3879908766257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-1.58</v>
      </c>
      <c r="G28" s="1" t="s">
        <v>17</v>
      </c>
      <c r="H28" s="26">
        <v>39394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-0.25</v>
      </c>
      <c r="G29" s="1" t="s">
        <v>17</v>
      </c>
      <c r="H29" s="26">
        <v>39162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232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15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7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7</v>
      </c>
      <c r="G37" s="1" t="s">
        <v>38</v>
      </c>
      <c r="H37" s="1"/>
      <c r="I37" s="1"/>
      <c r="J37" s="1"/>
    </row>
  </sheetData>
  <phoneticPr fontId="7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5" workbookViewId="0">
      <selection activeCell="A23" sqref="A2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43</v>
      </c>
    </row>
    <row r="2" spans="1:20" x14ac:dyDescent="0.2">
      <c r="B2" s="2" t="s">
        <v>51</v>
      </c>
    </row>
    <row r="3" spans="1:20" x14ac:dyDescent="0.2">
      <c r="B3" s="3"/>
    </row>
    <row r="4" spans="1:20" x14ac:dyDescent="0.2">
      <c r="B4" s="1" t="s">
        <v>1</v>
      </c>
    </row>
    <row r="5" spans="1:20" x14ac:dyDescent="0.2">
      <c r="B5" s="1" t="s">
        <v>2</v>
      </c>
    </row>
    <row r="6" spans="1:20" x14ac:dyDescent="0.2">
      <c r="B6" s="2"/>
    </row>
    <row r="7" spans="1:20" x14ac:dyDescent="0.2">
      <c r="B7" s="2"/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0.61419354838709683</v>
      </c>
      <c r="C11" s="10">
        <v>12.101935483870966</v>
      </c>
      <c r="D11" s="10">
        <v>6.0764516129032264</v>
      </c>
      <c r="E11" s="10">
        <v>17.82</v>
      </c>
      <c r="F11" s="27">
        <v>42025</v>
      </c>
      <c r="G11" s="10">
        <v>-5.1100000000000003</v>
      </c>
      <c r="H11" s="27">
        <v>42005</v>
      </c>
      <c r="I11" s="10">
        <v>76.273870967741942</v>
      </c>
      <c r="J11" s="10">
        <v>244.35</v>
      </c>
      <c r="K11" s="10">
        <v>1.26</v>
      </c>
      <c r="L11" s="10">
        <v>11.64</v>
      </c>
      <c r="M11" s="27">
        <v>42019</v>
      </c>
      <c r="N11" s="10">
        <v>9.4700000000000006</v>
      </c>
      <c r="O11" s="24">
        <v>8</v>
      </c>
      <c r="P11" s="10">
        <v>2.76</v>
      </c>
      <c r="Q11" s="27">
        <v>42020</v>
      </c>
      <c r="R11" s="10">
        <v>6.11225806451613</v>
      </c>
      <c r="S11" s="10">
        <v>26.066467150599205</v>
      </c>
    </row>
    <row r="12" spans="1:20" x14ac:dyDescent="0.2">
      <c r="A12" s="2" t="s">
        <v>23</v>
      </c>
      <c r="B12" s="10">
        <v>2.62</v>
      </c>
      <c r="C12" s="10">
        <v>12.756206896551728</v>
      </c>
      <c r="D12" s="10">
        <v>7.5048275862068961</v>
      </c>
      <c r="E12" s="10">
        <v>19</v>
      </c>
      <c r="F12" s="27">
        <v>41697</v>
      </c>
      <c r="G12" s="10">
        <v>-3.65</v>
      </c>
      <c r="H12" s="27">
        <v>41683</v>
      </c>
      <c r="I12" s="10">
        <v>76.821724137931042</v>
      </c>
      <c r="J12" s="10">
        <v>270.51</v>
      </c>
      <c r="K12" s="10">
        <v>1.5155172413793101</v>
      </c>
      <c r="L12" s="10">
        <v>10.130000000000001</v>
      </c>
      <c r="M12" s="27">
        <v>41673</v>
      </c>
      <c r="N12" s="10">
        <v>14.77</v>
      </c>
      <c r="O12" s="24">
        <v>10</v>
      </c>
      <c r="P12" s="10">
        <v>5.32</v>
      </c>
      <c r="Q12" s="27">
        <v>41697</v>
      </c>
      <c r="R12" s="10">
        <v>7.7775862068965509</v>
      </c>
      <c r="S12" s="10">
        <v>35.819829394478965</v>
      </c>
    </row>
    <row r="13" spans="1:20" x14ac:dyDescent="0.2">
      <c r="A13" s="2" t="s">
        <v>24</v>
      </c>
      <c r="B13" s="10">
        <v>3.422580645161291</v>
      </c>
      <c r="C13" s="10">
        <v>14.348064516129035</v>
      </c>
      <c r="D13" s="10">
        <v>8.683548387096776</v>
      </c>
      <c r="E13" s="10">
        <v>22.44</v>
      </c>
      <c r="F13" s="27">
        <v>41713</v>
      </c>
      <c r="G13" s="10">
        <v>-1.1100000000000001</v>
      </c>
      <c r="H13" s="27">
        <v>41703</v>
      </c>
      <c r="I13" s="10">
        <v>65.921290322580646</v>
      </c>
      <c r="J13" s="10">
        <v>429.69</v>
      </c>
      <c r="K13" s="10">
        <v>2.5764516129032256</v>
      </c>
      <c r="L13" s="10">
        <v>13.62</v>
      </c>
      <c r="M13" s="27">
        <v>41703</v>
      </c>
      <c r="N13" s="10">
        <v>39.6</v>
      </c>
      <c r="O13" s="24">
        <v>14</v>
      </c>
      <c r="P13" s="10">
        <v>10.050000000000001</v>
      </c>
      <c r="Q13" s="27">
        <v>41703</v>
      </c>
      <c r="R13" s="10">
        <v>9.559032258064514</v>
      </c>
      <c r="S13" s="10">
        <v>74.20356028571949</v>
      </c>
      <c r="T13" s="25"/>
    </row>
    <row r="14" spans="1:20" x14ac:dyDescent="0.2">
      <c r="A14" s="2" t="s">
        <v>25</v>
      </c>
      <c r="B14" s="10">
        <v>6.3289999999999988</v>
      </c>
      <c r="C14" s="10">
        <v>18.902666666666669</v>
      </c>
      <c r="D14" s="10">
        <v>12.487666666666666</v>
      </c>
      <c r="E14" s="10">
        <v>27.78</v>
      </c>
      <c r="F14" s="27">
        <v>41755</v>
      </c>
      <c r="G14" s="10">
        <v>0.42</v>
      </c>
      <c r="H14" s="27">
        <v>41744</v>
      </c>
      <c r="I14" s="10">
        <v>57.355333333333327</v>
      </c>
      <c r="J14" s="10">
        <v>588.87</v>
      </c>
      <c r="K14" s="10">
        <v>2.1626666666666661</v>
      </c>
      <c r="L14" s="10">
        <v>12.56</v>
      </c>
      <c r="M14" s="27">
        <v>41747</v>
      </c>
      <c r="N14" s="10">
        <v>29.76</v>
      </c>
      <c r="O14" s="24">
        <v>15</v>
      </c>
      <c r="P14" s="10">
        <v>10.84</v>
      </c>
      <c r="Q14" s="27">
        <v>41739</v>
      </c>
      <c r="R14" s="10">
        <v>14.192333333333336</v>
      </c>
      <c r="S14" s="10">
        <v>107.77888119316616</v>
      </c>
    </row>
    <row r="15" spans="1:20" x14ac:dyDescent="0.2">
      <c r="A15" s="2" t="s">
        <v>26</v>
      </c>
      <c r="B15" s="10">
        <v>9.928709677419354</v>
      </c>
      <c r="C15" s="10">
        <v>20.312258064516136</v>
      </c>
      <c r="D15" s="10">
        <v>14.716774193548387</v>
      </c>
      <c r="E15" s="10">
        <v>26.98</v>
      </c>
      <c r="F15" s="27">
        <v>41765</v>
      </c>
      <c r="G15" s="10">
        <v>5.76</v>
      </c>
      <c r="H15" s="27">
        <v>41760</v>
      </c>
      <c r="I15" s="10">
        <v>71.216774193548375</v>
      </c>
      <c r="J15" s="10">
        <v>539.94000000000005</v>
      </c>
      <c r="K15" s="10">
        <v>1.3903225806451613</v>
      </c>
      <c r="L15" s="10">
        <v>10.039999999999999</v>
      </c>
      <c r="M15" s="27">
        <v>41780</v>
      </c>
      <c r="N15" s="10">
        <v>157.62</v>
      </c>
      <c r="O15" s="24">
        <v>25</v>
      </c>
      <c r="P15" s="10">
        <v>30.93</v>
      </c>
      <c r="Q15" s="27">
        <v>41769</v>
      </c>
      <c r="R15" s="10">
        <v>17.486129032258063</v>
      </c>
      <c r="S15" s="10">
        <v>101.91180792956132</v>
      </c>
    </row>
    <row r="16" spans="1:20" x14ac:dyDescent="0.2">
      <c r="A16" s="2" t="s">
        <v>27</v>
      </c>
      <c r="B16" s="10">
        <v>12.745999999999999</v>
      </c>
      <c r="C16" s="10">
        <v>24.646999999999998</v>
      </c>
      <c r="D16" s="10">
        <v>18.386333333333333</v>
      </c>
      <c r="E16" s="10">
        <v>32.840000000000003</v>
      </c>
      <c r="F16" s="27">
        <v>41811</v>
      </c>
      <c r="G16" s="10">
        <v>8.1</v>
      </c>
      <c r="H16" s="27">
        <v>41808</v>
      </c>
      <c r="I16" s="10">
        <v>62.560666666666677</v>
      </c>
      <c r="J16" s="10">
        <v>711.86</v>
      </c>
      <c r="K16" s="10">
        <v>1.6669999999999996</v>
      </c>
      <c r="L16" s="10">
        <v>9.06</v>
      </c>
      <c r="M16" s="27">
        <v>41806</v>
      </c>
      <c r="N16" s="10">
        <v>51.62</v>
      </c>
      <c r="O16" s="24">
        <v>10</v>
      </c>
      <c r="P16" s="10">
        <v>19.11</v>
      </c>
      <c r="Q16" s="27">
        <v>41799</v>
      </c>
      <c r="R16" s="10">
        <v>18.074999999999999</v>
      </c>
      <c r="S16" s="10">
        <v>141.96883750473322</v>
      </c>
    </row>
    <row r="17" spans="1:19" x14ac:dyDescent="0.2">
      <c r="A17" s="2" t="s">
        <v>28</v>
      </c>
      <c r="B17" s="10">
        <v>13.715806451612904</v>
      </c>
      <c r="C17" s="10">
        <v>28.910645161290322</v>
      </c>
      <c r="D17" s="10">
        <v>21.131290322580643</v>
      </c>
      <c r="E17" s="10">
        <v>34.75</v>
      </c>
      <c r="F17" s="27">
        <v>41851</v>
      </c>
      <c r="G17" s="10">
        <v>9.23</v>
      </c>
      <c r="H17" s="27">
        <v>41834</v>
      </c>
      <c r="I17" s="10">
        <v>54.25322580645161</v>
      </c>
      <c r="J17" s="10">
        <v>798.79</v>
      </c>
      <c r="K17" s="10">
        <v>1.4496774193548385</v>
      </c>
      <c r="L17" s="10">
        <v>12.9</v>
      </c>
      <c r="M17" s="27">
        <v>41843</v>
      </c>
      <c r="N17" s="10">
        <v>21.87</v>
      </c>
      <c r="O17" s="24">
        <v>5</v>
      </c>
      <c r="P17" s="10">
        <v>10.64</v>
      </c>
      <c r="Q17" s="27">
        <v>41832</v>
      </c>
      <c r="R17" s="10">
        <v>24.996129032258072</v>
      </c>
      <c r="S17" s="10">
        <v>164.24022262290305</v>
      </c>
    </row>
    <row r="18" spans="1:19" x14ac:dyDescent="0.2">
      <c r="A18" s="2" t="s">
        <v>29</v>
      </c>
      <c r="B18" s="10">
        <v>13.831612903225803</v>
      </c>
      <c r="C18" s="10">
        <v>29.533870967741933</v>
      </c>
      <c r="D18" s="10">
        <v>21.378064516129033</v>
      </c>
      <c r="E18" s="10">
        <v>35.5</v>
      </c>
      <c r="F18" s="27">
        <v>41857</v>
      </c>
      <c r="G18" s="10">
        <v>8.56</v>
      </c>
      <c r="H18" s="27">
        <v>41875</v>
      </c>
      <c r="I18" s="10">
        <v>52.892580645161289</v>
      </c>
      <c r="J18" s="10">
        <v>704.95</v>
      </c>
      <c r="K18" s="10">
        <v>1.3709677419354838</v>
      </c>
      <c r="L18" s="10">
        <v>8.57</v>
      </c>
      <c r="M18" s="27">
        <v>41881</v>
      </c>
      <c r="N18" s="10">
        <v>2.37</v>
      </c>
      <c r="O18" s="24">
        <v>5</v>
      </c>
      <c r="P18" s="10">
        <v>0.79</v>
      </c>
      <c r="Q18" s="27">
        <v>41865</v>
      </c>
      <c r="R18" s="10">
        <v>27.522580645161295</v>
      </c>
      <c r="S18" s="10">
        <v>148.14069602914645</v>
      </c>
    </row>
    <row r="19" spans="1:19" x14ac:dyDescent="0.2">
      <c r="A19" s="2" t="s">
        <v>30</v>
      </c>
      <c r="B19" s="10">
        <v>10.806666666666668</v>
      </c>
      <c r="C19" s="10">
        <v>24.533999999999999</v>
      </c>
      <c r="D19" s="10">
        <v>17.510000000000002</v>
      </c>
      <c r="E19" s="10">
        <v>30.9</v>
      </c>
      <c r="F19" s="27">
        <v>41884</v>
      </c>
      <c r="G19" s="10">
        <v>5.23</v>
      </c>
      <c r="H19" s="27">
        <v>41910</v>
      </c>
      <c r="I19" s="10">
        <v>57.325333333333333</v>
      </c>
      <c r="J19" s="10">
        <v>515.89</v>
      </c>
      <c r="K19" s="10">
        <v>1.5079999999999998</v>
      </c>
      <c r="L19" s="10">
        <v>10.050000000000001</v>
      </c>
      <c r="M19" s="27">
        <v>41890</v>
      </c>
      <c r="N19" s="10">
        <v>13.79</v>
      </c>
      <c r="O19" s="24">
        <v>3</v>
      </c>
      <c r="P19" s="10">
        <v>8.4700000000000006</v>
      </c>
      <c r="Q19" s="27">
        <v>41891</v>
      </c>
      <c r="R19" s="10">
        <v>21.804333333333332</v>
      </c>
      <c r="S19" s="10">
        <v>99.819457415650817</v>
      </c>
    </row>
    <row r="20" spans="1:19" x14ac:dyDescent="0.2">
      <c r="A20" s="2" t="s">
        <v>31</v>
      </c>
      <c r="B20" s="10">
        <v>6.9974193548387094</v>
      </c>
      <c r="C20" s="10">
        <v>18.260967741935485</v>
      </c>
      <c r="D20" s="10">
        <v>12.406129032258061</v>
      </c>
      <c r="E20" s="10">
        <v>24.18</v>
      </c>
      <c r="F20" s="27">
        <v>41927</v>
      </c>
      <c r="G20" s="10">
        <v>-0.57999999999999996</v>
      </c>
      <c r="H20" s="27">
        <v>41936</v>
      </c>
      <c r="I20" s="10">
        <v>68.967741935483886</v>
      </c>
      <c r="J20" s="10">
        <v>323.83999999999997</v>
      </c>
      <c r="K20" s="10">
        <v>1.2893548387096772</v>
      </c>
      <c r="L20" s="10">
        <v>9.64</v>
      </c>
      <c r="M20" s="27">
        <v>41941</v>
      </c>
      <c r="N20" s="10">
        <v>52.6</v>
      </c>
      <c r="O20" s="24">
        <v>13</v>
      </c>
      <c r="P20" s="10">
        <v>13</v>
      </c>
      <c r="Q20" s="27">
        <v>41943</v>
      </c>
      <c r="R20" s="10">
        <v>15.118709677419357</v>
      </c>
      <c r="S20" s="10">
        <v>52.589684985378646</v>
      </c>
    </row>
    <row r="21" spans="1:19" x14ac:dyDescent="0.2">
      <c r="A21" s="2" t="s">
        <v>32</v>
      </c>
      <c r="B21" s="10">
        <v>4.1950000000000003</v>
      </c>
      <c r="C21" s="10">
        <v>11.561</v>
      </c>
      <c r="D21" s="10">
        <v>7.8473333333333324</v>
      </c>
      <c r="E21" s="10">
        <v>15.16</v>
      </c>
      <c r="F21" s="27">
        <v>41964</v>
      </c>
      <c r="G21" s="10">
        <v>-3.45</v>
      </c>
      <c r="H21" s="27">
        <v>41971</v>
      </c>
      <c r="I21" s="10">
        <v>72.580333333333328</v>
      </c>
      <c r="J21" s="10">
        <v>206.48</v>
      </c>
      <c r="K21" s="10">
        <v>1.8630000000000002</v>
      </c>
      <c r="L21" s="10">
        <v>10.58</v>
      </c>
      <c r="M21" s="27">
        <v>41945</v>
      </c>
      <c r="N21" s="10">
        <v>78.8</v>
      </c>
      <c r="O21" s="24">
        <v>10</v>
      </c>
      <c r="P21" s="10">
        <v>56.15</v>
      </c>
      <c r="Q21" s="27">
        <v>41945</v>
      </c>
      <c r="R21" s="10">
        <v>8.6850000000000005</v>
      </c>
      <c r="S21" s="10">
        <v>33.298767604955998</v>
      </c>
    </row>
    <row r="22" spans="1:19" ht="13.5" thickBot="1" x14ac:dyDescent="0.25">
      <c r="A22" s="11" t="s">
        <v>33</v>
      </c>
      <c r="B22" s="12">
        <v>1.7158064516129032</v>
      </c>
      <c r="C22" s="12">
        <v>8.4209677419354847</v>
      </c>
      <c r="D22" s="12">
        <v>4.7780645161290334</v>
      </c>
      <c r="E22" s="12">
        <v>14.01</v>
      </c>
      <c r="F22" s="28">
        <v>41994</v>
      </c>
      <c r="G22" s="12">
        <v>-5.99</v>
      </c>
      <c r="H22" s="28">
        <v>41996</v>
      </c>
      <c r="I22" s="12">
        <v>81.744838709677424</v>
      </c>
      <c r="J22" s="12">
        <v>139.49</v>
      </c>
      <c r="K22" s="12">
        <v>1.6512903225806452</v>
      </c>
      <c r="L22" s="12">
        <v>10.02</v>
      </c>
      <c r="M22" s="28">
        <v>41990</v>
      </c>
      <c r="N22" s="12">
        <v>60.71</v>
      </c>
      <c r="O22" s="13">
        <v>23</v>
      </c>
      <c r="P22" s="12">
        <v>22.85</v>
      </c>
      <c r="Q22" s="28">
        <v>41982</v>
      </c>
      <c r="R22" s="12">
        <v>5.476129032258064</v>
      </c>
      <c r="S22" s="12">
        <v>21.643169353809594</v>
      </c>
    </row>
    <row r="23" spans="1:19" ht="13.5" thickTop="1" x14ac:dyDescent="0.2">
      <c r="A23" s="2" t="s">
        <v>45</v>
      </c>
      <c r="B23" s="10">
        <v>7.2435663082437287</v>
      </c>
      <c r="C23" s="10">
        <v>18.690798603386479</v>
      </c>
      <c r="D23" s="10">
        <v>12.742206958348781</v>
      </c>
      <c r="E23" s="10">
        <v>35.5</v>
      </c>
      <c r="F23" s="27">
        <v>39666</v>
      </c>
      <c r="G23" s="10">
        <v>-5.99</v>
      </c>
      <c r="H23" s="27">
        <v>39805</v>
      </c>
      <c r="I23" s="10">
        <v>66.492809448770245</v>
      </c>
      <c r="J23" s="10">
        <v>5474.66</v>
      </c>
      <c r="K23" s="10">
        <v>1.6420207020145841</v>
      </c>
      <c r="L23" s="10">
        <v>13.62</v>
      </c>
      <c r="M23" s="27">
        <v>39512</v>
      </c>
      <c r="N23" s="10">
        <v>532.98</v>
      </c>
      <c r="O23" s="24">
        <v>141</v>
      </c>
      <c r="P23" s="10">
        <v>56.15</v>
      </c>
      <c r="Q23" s="27">
        <v>39754</v>
      </c>
      <c r="R23" s="10">
        <v>14.733768384624893</v>
      </c>
      <c r="S23" s="10">
        <v>1007.481381470103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-0.57999999999999996</v>
      </c>
      <c r="G28" s="1" t="s">
        <v>17</v>
      </c>
      <c r="H28" s="26">
        <v>39745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-0.24</v>
      </c>
      <c r="G29" s="1" t="s">
        <v>17</v>
      </c>
      <c r="H29" s="26">
        <v>39517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228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16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9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3</v>
      </c>
      <c r="G37" s="1" t="s">
        <v>38</v>
      </c>
      <c r="H37" s="1"/>
      <c r="I37" s="1"/>
      <c r="J37" s="1"/>
    </row>
  </sheetData>
  <phoneticPr fontId="7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5" workbookViewId="0">
      <selection activeCell="A23" sqref="A2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52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61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-0.22967741935483843</v>
      </c>
      <c r="C11" s="10">
        <v>8.7067741935483891</v>
      </c>
      <c r="D11" s="10">
        <v>3.8951612903225814</v>
      </c>
      <c r="E11" s="10">
        <v>18.96</v>
      </c>
      <c r="F11" s="27">
        <v>42027</v>
      </c>
      <c r="G11" s="10">
        <v>-5.66</v>
      </c>
      <c r="H11" s="27">
        <v>42016</v>
      </c>
      <c r="I11" s="10">
        <v>86.400645161290328</v>
      </c>
      <c r="J11" s="10">
        <v>191.88</v>
      </c>
      <c r="K11" s="10">
        <v>1.4341935483870967</v>
      </c>
      <c r="L11" s="10">
        <v>18.38</v>
      </c>
      <c r="M11" s="27">
        <v>42028</v>
      </c>
      <c r="N11" s="10">
        <v>39.21</v>
      </c>
      <c r="O11" s="24">
        <v>20</v>
      </c>
      <c r="P11" s="10">
        <v>14.38</v>
      </c>
      <c r="Q11" s="27">
        <v>42031</v>
      </c>
      <c r="R11" s="10">
        <v>4.6867741935483878</v>
      </c>
      <c r="S11" s="10">
        <v>21.802401807711714</v>
      </c>
    </row>
    <row r="12" spans="1:20" x14ac:dyDescent="0.2">
      <c r="A12" s="2" t="s">
        <v>23</v>
      </c>
      <c r="B12" s="10">
        <v>1.4792857142857143</v>
      </c>
      <c r="C12" s="10">
        <v>11.424642857142857</v>
      </c>
      <c r="D12" s="10">
        <v>6.2739285714285709</v>
      </c>
      <c r="E12" s="10">
        <v>16.13</v>
      </c>
      <c r="F12" s="27">
        <v>41697</v>
      </c>
      <c r="G12" s="10">
        <v>-3.38</v>
      </c>
      <c r="H12" s="27">
        <v>41686</v>
      </c>
      <c r="I12" s="10">
        <v>72.021071428571432</v>
      </c>
      <c r="J12" s="10">
        <v>301.72000000000003</v>
      </c>
      <c r="K12" s="10">
        <v>2.2828571428571429</v>
      </c>
      <c r="L12" s="10">
        <v>12.33</v>
      </c>
      <c r="M12" s="27">
        <v>41681</v>
      </c>
      <c r="N12" s="10">
        <v>11.83</v>
      </c>
      <c r="O12" s="24">
        <v>4</v>
      </c>
      <c r="P12" s="10">
        <v>5.32</v>
      </c>
      <c r="Q12" s="27">
        <v>41672</v>
      </c>
      <c r="R12" s="10">
        <v>6.6482142857142845</v>
      </c>
      <c r="S12" s="10">
        <v>42.25928869519133</v>
      </c>
    </row>
    <row r="13" spans="1:20" x14ac:dyDescent="0.2">
      <c r="A13" s="2" t="s">
        <v>24</v>
      </c>
      <c r="B13" s="10">
        <v>2.8606451612903223</v>
      </c>
      <c r="C13" s="10">
        <v>15.933225806451615</v>
      </c>
      <c r="D13" s="10">
        <v>9.32258064516129</v>
      </c>
      <c r="E13" s="10">
        <v>23.94</v>
      </c>
      <c r="F13" s="27">
        <v>41718</v>
      </c>
      <c r="G13" s="10">
        <v>-2.11</v>
      </c>
      <c r="H13" s="27">
        <v>41723</v>
      </c>
      <c r="I13" s="10">
        <v>61.401612903225811</v>
      </c>
      <c r="J13" s="10">
        <v>504.67</v>
      </c>
      <c r="K13" s="10">
        <v>2.0177419354838708</v>
      </c>
      <c r="L13" s="10">
        <v>12.54</v>
      </c>
      <c r="M13" s="27">
        <v>41703</v>
      </c>
      <c r="N13" s="10">
        <v>22.85</v>
      </c>
      <c r="O13" s="24">
        <v>6</v>
      </c>
      <c r="P13" s="10">
        <v>13.79</v>
      </c>
      <c r="Q13" s="27">
        <v>41703</v>
      </c>
      <c r="R13" s="10">
        <v>9.813548387096775</v>
      </c>
      <c r="S13" s="10">
        <v>78.337029794641467</v>
      </c>
      <c r="T13" s="25"/>
    </row>
    <row r="14" spans="1:20" x14ac:dyDescent="0.2">
      <c r="A14" s="2" t="s">
        <v>25</v>
      </c>
      <c r="B14" s="10">
        <v>5.242</v>
      </c>
      <c r="C14" s="10">
        <v>16.647666666666666</v>
      </c>
      <c r="D14" s="10">
        <v>10.689333333333336</v>
      </c>
      <c r="E14" s="10">
        <v>26.79</v>
      </c>
      <c r="F14" s="27">
        <v>41753</v>
      </c>
      <c r="G14" s="10">
        <v>1.49</v>
      </c>
      <c r="H14" s="27">
        <v>41732</v>
      </c>
      <c r="I14" s="10">
        <v>67.481999999999999</v>
      </c>
      <c r="J14" s="10">
        <v>511.16</v>
      </c>
      <c r="K14" s="10">
        <v>2.0973333333333337</v>
      </c>
      <c r="L14" s="10">
        <v>10.27</v>
      </c>
      <c r="M14" s="27">
        <v>41738</v>
      </c>
      <c r="N14" s="10">
        <v>33.31</v>
      </c>
      <c r="O14" s="24">
        <v>13</v>
      </c>
      <c r="P14" s="10">
        <v>8.08</v>
      </c>
      <c r="Q14" s="27">
        <v>41739</v>
      </c>
      <c r="R14" s="10">
        <v>11.851333333333333</v>
      </c>
      <c r="S14" s="10">
        <v>87.261684414937662</v>
      </c>
    </row>
    <row r="15" spans="1:20" x14ac:dyDescent="0.2">
      <c r="A15" s="2" t="s">
        <v>26</v>
      </c>
      <c r="B15" s="10">
        <v>9.9925806451612917</v>
      </c>
      <c r="C15" s="10">
        <v>24.120322580645162</v>
      </c>
      <c r="D15" s="10">
        <v>16.919354838709676</v>
      </c>
      <c r="E15" s="10">
        <v>29.84</v>
      </c>
      <c r="F15" s="27">
        <v>41779</v>
      </c>
      <c r="G15" s="10">
        <v>5.3</v>
      </c>
      <c r="H15" s="27">
        <v>41775</v>
      </c>
      <c r="I15" s="10">
        <v>62.687741935483878</v>
      </c>
      <c r="J15" s="10">
        <v>706.17</v>
      </c>
      <c r="K15" s="10">
        <v>1.7393548387096776</v>
      </c>
      <c r="L15" s="10">
        <v>11.88</v>
      </c>
      <c r="M15" s="27">
        <v>41783</v>
      </c>
      <c r="N15" s="10">
        <v>71.319999999999993</v>
      </c>
      <c r="O15" s="24">
        <v>11</v>
      </c>
      <c r="P15" s="10">
        <v>54.96</v>
      </c>
      <c r="Q15" s="27">
        <v>41783</v>
      </c>
      <c r="R15" s="10">
        <v>18.729354838709675</v>
      </c>
      <c r="S15" s="10">
        <v>135.62262566866062</v>
      </c>
    </row>
    <row r="16" spans="1:20" x14ac:dyDescent="0.2">
      <c r="A16" s="2" t="s">
        <v>27</v>
      </c>
      <c r="B16" s="10">
        <v>13.506000000000002</v>
      </c>
      <c r="C16" s="10">
        <v>27.91333333333333</v>
      </c>
      <c r="D16" s="10">
        <v>20.675999999999998</v>
      </c>
      <c r="E16" s="10">
        <v>35.1</v>
      </c>
      <c r="F16" s="27">
        <v>41803</v>
      </c>
      <c r="G16" s="10">
        <v>7.76</v>
      </c>
      <c r="H16" s="27">
        <v>41799</v>
      </c>
      <c r="I16" s="10">
        <v>59.408333333333331</v>
      </c>
      <c r="J16" s="10">
        <v>734.11</v>
      </c>
      <c r="K16" s="10">
        <v>1.3003333333333336</v>
      </c>
      <c r="L16" s="10">
        <v>10.09</v>
      </c>
      <c r="M16" s="27">
        <v>41803</v>
      </c>
      <c r="N16" s="10">
        <v>54.57</v>
      </c>
      <c r="O16" s="24">
        <v>12</v>
      </c>
      <c r="P16" s="10">
        <v>33.880000000000003</v>
      </c>
      <c r="Q16" s="27">
        <v>41815</v>
      </c>
      <c r="R16" s="10">
        <v>21.637999999999998</v>
      </c>
      <c r="S16" s="10">
        <v>148.02051645825338</v>
      </c>
    </row>
    <row r="17" spans="1:19" x14ac:dyDescent="0.2">
      <c r="A17" s="2" t="s">
        <v>28</v>
      </c>
      <c r="B17" s="10">
        <v>14.743870967741934</v>
      </c>
      <c r="C17" s="10">
        <v>30.962580645161289</v>
      </c>
      <c r="D17" s="10">
        <v>22.608709677419352</v>
      </c>
      <c r="E17" s="10">
        <v>38.1</v>
      </c>
      <c r="F17" s="27">
        <v>41841</v>
      </c>
      <c r="G17" s="10">
        <v>9.56</v>
      </c>
      <c r="H17" s="27">
        <v>41828</v>
      </c>
      <c r="I17" s="10">
        <v>54.313225806451612</v>
      </c>
      <c r="J17" s="10">
        <v>835.99</v>
      </c>
      <c r="K17" s="10">
        <v>1.5764516129032262</v>
      </c>
      <c r="L17" s="10">
        <v>10.8</v>
      </c>
      <c r="M17" s="27">
        <v>41841</v>
      </c>
      <c r="N17" s="10">
        <v>3.94</v>
      </c>
      <c r="O17" s="24">
        <v>2</v>
      </c>
      <c r="P17" s="10">
        <v>2.76</v>
      </c>
      <c r="Q17" s="27">
        <v>41840</v>
      </c>
      <c r="R17" s="10">
        <v>26.814838709677421</v>
      </c>
      <c r="S17" s="10">
        <v>180.5045787068928</v>
      </c>
    </row>
    <row r="18" spans="1:19" x14ac:dyDescent="0.2">
      <c r="A18" s="2" t="s">
        <v>29</v>
      </c>
      <c r="B18" s="10">
        <v>15.67322580645161</v>
      </c>
      <c r="C18" s="10">
        <v>30.820322580645165</v>
      </c>
      <c r="D18" s="10">
        <v>22.89</v>
      </c>
      <c r="E18" s="10">
        <v>36.619999999999997</v>
      </c>
      <c r="F18" s="27">
        <v>41869</v>
      </c>
      <c r="G18" s="10">
        <v>11.96</v>
      </c>
      <c r="H18" s="27">
        <v>41881</v>
      </c>
      <c r="I18" s="10">
        <v>56.981612903225788</v>
      </c>
      <c r="J18" s="10">
        <v>696.64</v>
      </c>
      <c r="K18" s="10">
        <v>1.4432258064516128</v>
      </c>
      <c r="L18" s="10">
        <v>9.84</v>
      </c>
      <c r="M18" s="27">
        <v>41882</v>
      </c>
      <c r="N18" s="10">
        <v>32.9</v>
      </c>
      <c r="O18" s="24">
        <v>4</v>
      </c>
      <c r="P18" s="10">
        <v>22.46</v>
      </c>
      <c r="Q18" s="27">
        <v>41856</v>
      </c>
      <c r="R18" s="10">
        <v>27.002258064516131</v>
      </c>
      <c r="S18" s="10">
        <v>150.51495929550364</v>
      </c>
    </row>
    <row r="19" spans="1:19" x14ac:dyDescent="0.2">
      <c r="A19" s="2" t="s">
        <v>30</v>
      </c>
      <c r="B19" s="10">
        <v>12.46</v>
      </c>
      <c r="C19" s="10">
        <v>25.333333333333332</v>
      </c>
      <c r="D19" s="10">
        <v>18.658666666666662</v>
      </c>
      <c r="E19" s="10">
        <v>30.97</v>
      </c>
      <c r="F19" s="27">
        <v>41892</v>
      </c>
      <c r="G19" s="10">
        <v>7.9</v>
      </c>
      <c r="H19" s="27">
        <v>41899</v>
      </c>
      <c r="I19" s="10">
        <v>61.995666666666665</v>
      </c>
      <c r="J19" s="10">
        <v>521.82513599999993</v>
      </c>
      <c r="K19" s="10">
        <v>1.4510000000000001</v>
      </c>
      <c r="L19" s="10">
        <v>7.92</v>
      </c>
      <c r="M19" s="27">
        <v>41890</v>
      </c>
      <c r="N19" s="10">
        <v>20.49</v>
      </c>
      <c r="O19" s="24">
        <v>5</v>
      </c>
      <c r="P19" s="10">
        <v>19.11</v>
      </c>
      <c r="Q19" s="27">
        <v>41900</v>
      </c>
      <c r="R19" s="10">
        <v>22.855333333333338</v>
      </c>
      <c r="S19" s="10">
        <v>100.31594970183977</v>
      </c>
    </row>
    <row r="20" spans="1:19" x14ac:dyDescent="0.2">
      <c r="A20" s="2" t="s">
        <v>31</v>
      </c>
      <c r="B20" s="10">
        <v>9.2409677419354868</v>
      </c>
      <c r="C20" s="10">
        <v>21.844193548387103</v>
      </c>
      <c r="D20" s="10">
        <v>15.398387096774195</v>
      </c>
      <c r="E20" s="10">
        <v>30.59</v>
      </c>
      <c r="F20" s="27">
        <v>41918</v>
      </c>
      <c r="G20" s="10">
        <v>-1.18</v>
      </c>
      <c r="H20" s="27">
        <v>41931</v>
      </c>
      <c r="I20" s="10">
        <v>64.120967741935502</v>
      </c>
      <c r="J20" s="10">
        <v>377.34076800000008</v>
      </c>
      <c r="K20" s="10">
        <v>1.4329032258064518</v>
      </c>
      <c r="L20" s="10">
        <v>9.49</v>
      </c>
      <c r="M20" s="27">
        <v>41919</v>
      </c>
      <c r="N20" s="10">
        <v>21.49</v>
      </c>
      <c r="O20" s="24">
        <v>5</v>
      </c>
      <c r="P20" s="10">
        <v>13.61</v>
      </c>
      <c r="Q20" s="27">
        <v>41934</v>
      </c>
      <c r="R20" s="10">
        <v>17.78290322580645</v>
      </c>
      <c r="S20" s="10">
        <v>68.356289445235092</v>
      </c>
    </row>
    <row r="21" spans="1:19" x14ac:dyDescent="0.2">
      <c r="A21" s="2" t="s">
        <v>32</v>
      </c>
      <c r="B21" s="10">
        <v>5.1006666666666671</v>
      </c>
      <c r="C21" s="10">
        <v>14.787000000000001</v>
      </c>
      <c r="D21" s="10">
        <v>9.7630000000000035</v>
      </c>
      <c r="E21" s="10">
        <v>21.62</v>
      </c>
      <c r="F21" s="27">
        <v>41958</v>
      </c>
      <c r="G21" s="10">
        <v>-0.85</v>
      </c>
      <c r="H21" s="27">
        <v>41968</v>
      </c>
      <c r="I21" s="10">
        <v>78.846000000000018</v>
      </c>
      <c r="J21" s="10">
        <v>206.90467199999998</v>
      </c>
      <c r="K21" s="10">
        <v>1.2806666666666666</v>
      </c>
      <c r="L21" s="10">
        <v>12.96</v>
      </c>
      <c r="M21" s="27">
        <v>41951</v>
      </c>
      <c r="N21" s="10">
        <v>55.02</v>
      </c>
      <c r="O21" s="24">
        <v>13</v>
      </c>
      <c r="P21" s="10">
        <v>21.28</v>
      </c>
      <c r="Q21" s="27">
        <v>41951</v>
      </c>
      <c r="R21" s="10">
        <v>10.812666666666667</v>
      </c>
      <c r="S21" s="10">
        <v>29.577189711122887</v>
      </c>
    </row>
    <row r="22" spans="1:19" ht="13.5" thickBot="1" x14ac:dyDescent="0.25">
      <c r="A22" s="11" t="s">
        <v>33</v>
      </c>
      <c r="B22" s="12">
        <v>1.0541935483870966</v>
      </c>
      <c r="C22" s="12">
        <v>9.1667741935483864</v>
      </c>
      <c r="D22" s="12">
        <v>4.976774193548386</v>
      </c>
      <c r="E22" s="12">
        <v>17.89</v>
      </c>
      <c r="F22" s="28">
        <v>41997</v>
      </c>
      <c r="G22" s="12">
        <v>-8.26</v>
      </c>
      <c r="H22" s="28">
        <v>41991</v>
      </c>
      <c r="I22" s="12">
        <v>80.247096774193579</v>
      </c>
      <c r="J22" s="12">
        <v>160.65027200000003</v>
      </c>
      <c r="K22" s="12">
        <v>1.5851612903225807</v>
      </c>
      <c r="L22" s="12">
        <v>11.45</v>
      </c>
      <c r="M22" s="28">
        <v>41997</v>
      </c>
      <c r="N22" s="12">
        <v>50.14</v>
      </c>
      <c r="O22" s="13">
        <v>16</v>
      </c>
      <c r="P22" s="12">
        <v>17.329999999999998</v>
      </c>
      <c r="Q22" s="28">
        <v>41999</v>
      </c>
      <c r="R22" s="12">
        <v>5.7345161290322588</v>
      </c>
      <c r="S22" s="12">
        <v>21.368452641896145</v>
      </c>
    </row>
    <row r="23" spans="1:19" ht="13.5" thickTop="1" x14ac:dyDescent="0.2">
      <c r="A23" s="2" t="s">
        <v>45</v>
      </c>
      <c r="B23" s="10">
        <v>7.5936465693804402</v>
      </c>
      <c r="C23" s="10">
        <v>19.805014144905275</v>
      </c>
      <c r="D23" s="10">
        <v>13.505991359447007</v>
      </c>
      <c r="E23" s="10">
        <v>38.1</v>
      </c>
      <c r="F23" s="27">
        <v>40015</v>
      </c>
      <c r="G23" s="10">
        <v>-8.26</v>
      </c>
      <c r="H23" s="27">
        <v>40165</v>
      </c>
      <c r="I23" s="10">
        <v>67.158831221198156</v>
      </c>
      <c r="J23" s="10">
        <v>5749.0608479999992</v>
      </c>
      <c r="K23" s="10">
        <v>1.6367685611879159</v>
      </c>
      <c r="L23" s="10">
        <v>18.38</v>
      </c>
      <c r="M23" s="27">
        <v>39837</v>
      </c>
      <c r="N23" s="10">
        <v>417.07</v>
      </c>
      <c r="O23" s="24">
        <v>111</v>
      </c>
      <c r="P23" s="10">
        <v>54.96</v>
      </c>
      <c r="Q23" s="27">
        <v>39957</v>
      </c>
      <c r="R23" s="10">
        <v>15.364145097286228</v>
      </c>
      <c r="S23" s="10">
        <v>1063.9409663418865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-1.18</v>
      </c>
      <c r="G28" s="1" t="s">
        <v>17</v>
      </c>
      <c r="H28" s="26">
        <v>40105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-2.11</v>
      </c>
      <c r="G29" s="1" t="s">
        <v>17</v>
      </c>
      <c r="H29" s="26">
        <v>39897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207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15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13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10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5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A23" sqref="A2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53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50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1.2045161290322581</v>
      </c>
      <c r="C11" s="10">
        <v>7.830645161290323</v>
      </c>
      <c r="D11" s="10">
        <v>4.4393548387096775</v>
      </c>
      <c r="E11" s="10">
        <v>14.08</v>
      </c>
      <c r="F11" s="27">
        <v>42026</v>
      </c>
      <c r="G11" s="10">
        <v>-5.52</v>
      </c>
      <c r="H11" s="27">
        <v>42014</v>
      </c>
      <c r="I11" s="10">
        <v>81.886129032258069</v>
      </c>
      <c r="J11" s="10">
        <v>177.53</v>
      </c>
      <c r="K11" s="10">
        <v>1.8541935483870966</v>
      </c>
      <c r="L11" s="10">
        <v>14.78</v>
      </c>
      <c r="M11" s="27">
        <v>42018</v>
      </c>
      <c r="N11" s="10">
        <v>23.55</v>
      </c>
      <c r="O11" s="24">
        <v>16</v>
      </c>
      <c r="P11" s="10">
        <v>4.93</v>
      </c>
      <c r="Q11" s="27">
        <v>42009</v>
      </c>
      <c r="R11" s="10">
        <v>5.3561290322580648</v>
      </c>
      <c r="S11" s="10">
        <v>23.055475312313632</v>
      </c>
    </row>
    <row r="12" spans="1:20" x14ac:dyDescent="0.2">
      <c r="A12" s="2" t="s">
        <v>23</v>
      </c>
      <c r="B12" s="10">
        <v>1.3192857142857144</v>
      </c>
      <c r="C12" s="10">
        <v>9.2664285714285732</v>
      </c>
      <c r="D12" s="10">
        <v>5.2639732142857145</v>
      </c>
      <c r="E12" s="10">
        <v>19.46</v>
      </c>
      <c r="F12" s="27">
        <v>41697</v>
      </c>
      <c r="G12" s="10">
        <v>-3.72</v>
      </c>
      <c r="H12" s="27">
        <v>41673</v>
      </c>
      <c r="I12" s="10">
        <v>74.47027529761904</v>
      </c>
      <c r="J12" s="10">
        <v>217.91</v>
      </c>
      <c r="K12" s="10">
        <v>1.9710714285714286</v>
      </c>
      <c r="L12" s="10">
        <v>15.5</v>
      </c>
      <c r="M12" s="27">
        <v>41698</v>
      </c>
      <c r="N12" s="10">
        <v>22.52</v>
      </c>
      <c r="O12" s="24">
        <v>10</v>
      </c>
      <c r="P12" s="10">
        <v>7.5</v>
      </c>
      <c r="Q12" s="27">
        <v>41674</v>
      </c>
      <c r="R12" s="10">
        <v>5.8427752976190481</v>
      </c>
      <c r="S12" s="10">
        <v>35.191802868451759</v>
      </c>
    </row>
    <row r="13" spans="1:20" x14ac:dyDescent="0.2">
      <c r="A13" s="2" t="s">
        <v>24</v>
      </c>
      <c r="B13" s="10">
        <v>2.9870967741935481</v>
      </c>
      <c r="C13" s="10">
        <v>13.923870967741932</v>
      </c>
      <c r="D13" s="10">
        <v>8.311075268817202</v>
      </c>
      <c r="E13" s="10">
        <v>23.09</v>
      </c>
      <c r="F13" s="27">
        <v>41718</v>
      </c>
      <c r="G13" s="10">
        <v>-3.39</v>
      </c>
      <c r="H13" s="27">
        <v>41706</v>
      </c>
      <c r="I13" s="10">
        <v>65.504724462365587</v>
      </c>
      <c r="J13" s="10">
        <v>421.43</v>
      </c>
      <c r="K13" s="10">
        <v>2.2484206989247313</v>
      </c>
      <c r="L13" s="10">
        <v>10.8</v>
      </c>
      <c r="M13" s="27">
        <v>41722</v>
      </c>
      <c r="N13" s="10">
        <v>17.78</v>
      </c>
      <c r="O13" s="24">
        <v>8</v>
      </c>
      <c r="P13" s="10">
        <v>8.49</v>
      </c>
      <c r="Q13" s="27">
        <v>41701</v>
      </c>
      <c r="R13" s="10">
        <v>8.712311827956988</v>
      </c>
      <c r="S13" s="10">
        <v>70.651502207360025</v>
      </c>
      <c r="T13" s="25"/>
    </row>
    <row r="14" spans="1:20" x14ac:dyDescent="0.2">
      <c r="A14" s="2" t="s">
        <v>25</v>
      </c>
      <c r="B14" s="10">
        <v>6.8213333333333335</v>
      </c>
      <c r="C14" s="10">
        <v>19.307333333333339</v>
      </c>
      <c r="D14" s="10">
        <v>12.966118055555556</v>
      </c>
      <c r="E14" s="10">
        <v>28.97</v>
      </c>
      <c r="F14" s="27">
        <v>41756</v>
      </c>
      <c r="G14" s="10">
        <v>0.76</v>
      </c>
      <c r="H14" s="27">
        <v>41730</v>
      </c>
      <c r="I14" s="10">
        <v>63.761215277777772</v>
      </c>
      <c r="J14" s="10">
        <v>574.76</v>
      </c>
      <c r="K14" s="10">
        <v>1.6527152777777778</v>
      </c>
      <c r="L14" s="10">
        <v>9.64</v>
      </c>
      <c r="M14" s="27">
        <v>41735</v>
      </c>
      <c r="N14" s="10">
        <v>23.3</v>
      </c>
      <c r="O14" s="24">
        <v>14</v>
      </c>
      <c r="P14" s="10">
        <v>11.82</v>
      </c>
      <c r="Q14" s="27">
        <v>41751</v>
      </c>
      <c r="R14" s="10">
        <v>14.217319444444447</v>
      </c>
      <c r="S14" s="10">
        <v>99.3301899679945</v>
      </c>
    </row>
    <row r="15" spans="1:20" x14ac:dyDescent="0.2">
      <c r="A15" s="2" t="s">
        <v>26</v>
      </c>
      <c r="B15" s="10">
        <v>8.2267741935483869</v>
      </c>
      <c r="C15" s="10">
        <v>20.081290322580649</v>
      </c>
      <c r="D15" s="10">
        <v>14.000288978494625</v>
      </c>
      <c r="E15" s="10">
        <v>29.11</v>
      </c>
      <c r="F15" s="27">
        <v>41783</v>
      </c>
      <c r="G15" s="10">
        <v>2.69</v>
      </c>
      <c r="H15" s="27">
        <v>41766</v>
      </c>
      <c r="I15" s="10">
        <v>63.774737903225819</v>
      </c>
      <c r="J15" s="10">
        <v>651.57000000000005</v>
      </c>
      <c r="K15" s="10">
        <v>2.1270430107526876</v>
      </c>
      <c r="L15" s="10">
        <v>12.88</v>
      </c>
      <c r="M15" s="27">
        <v>41763</v>
      </c>
      <c r="N15" s="10">
        <v>34.4</v>
      </c>
      <c r="O15" s="24">
        <v>15</v>
      </c>
      <c r="P15" s="10">
        <v>9.4600000000000009</v>
      </c>
      <c r="Q15" s="27">
        <v>41770</v>
      </c>
      <c r="R15" s="10">
        <v>17.492446236559143</v>
      </c>
      <c r="S15" s="10">
        <v>122.32141007922331</v>
      </c>
    </row>
    <row r="16" spans="1:20" x14ac:dyDescent="0.2">
      <c r="A16" s="2" t="s">
        <v>27</v>
      </c>
      <c r="B16" s="10">
        <v>12.148666666666667</v>
      </c>
      <c r="C16" s="10">
        <v>25.692999999999998</v>
      </c>
      <c r="D16" s="10">
        <v>18.800708333333329</v>
      </c>
      <c r="E16" s="10">
        <v>33.1</v>
      </c>
      <c r="F16" s="27">
        <v>41795</v>
      </c>
      <c r="G16" s="10">
        <v>7.36</v>
      </c>
      <c r="H16" s="27">
        <v>41808</v>
      </c>
      <c r="I16" s="10">
        <v>59.631236111111107</v>
      </c>
      <c r="J16" s="10">
        <v>690.06</v>
      </c>
      <c r="K16" s="10">
        <v>1.7524444444444442</v>
      </c>
      <c r="L16" s="10">
        <v>10.7</v>
      </c>
      <c r="M16" s="27">
        <v>41811</v>
      </c>
      <c r="N16" s="10">
        <v>22.34</v>
      </c>
      <c r="O16" s="24">
        <v>11</v>
      </c>
      <c r="P16" s="10">
        <v>4.93</v>
      </c>
      <c r="Q16" s="27">
        <v>41817</v>
      </c>
      <c r="R16" s="10">
        <v>23.610645833333333</v>
      </c>
      <c r="S16" s="10">
        <v>142.04713866339696</v>
      </c>
    </row>
    <row r="17" spans="1:19" x14ac:dyDescent="0.2">
      <c r="A17" s="2" t="s">
        <v>28</v>
      </c>
      <c r="B17" s="10">
        <v>15.738709677419354</v>
      </c>
      <c r="C17" s="10">
        <v>31.324193548387107</v>
      </c>
      <c r="D17" s="10">
        <v>23.102809139784949</v>
      </c>
      <c r="E17" s="10">
        <v>37.479999999999997</v>
      </c>
      <c r="F17" s="27">
        <v>41831</v>
      </c>
      <c r="G17" s="10">
        <v>8.48</v>
      </c>
      <c r="H17" s="27">
        <v>41844</v>
      </c>
      <c r="I17" s="10">
        <v>54.9533803763441</v>
      </c>
      <c r="J17" s="10">
        <v>785.46</v>
      </c>
      <c r="K17" s="10">
        <v>1.7095766129032257</v>
      </c>
      <c r="L17" s="10">
        <v>11.11</v>
      </c>
      <c r="M17" s="27">
        <v>41822</v>
      </c>
      <c r="N17" s="10">
        <v>9.66</v>
      </c>
      <c r="O17" s="24">
        <v>6</v>
      </c>
      <c r="P17" s="10">
        <v>3.55</v>
      </c>
      <c r="Q17" s="27">
        <v>41822</v>
      </c>
      <c r="R17" s="10">
        <v>28.637513440860207</v>
      </c>
      <c r="S17" s="10">
        <v>176.41056983165575</v>
      </c>
    </row>
    <row r="18" spans="1:19" x14ac:dyDescent="0.2">
      <c r="A18" s="2" t="s">
        <v>29</v>
      </c>
      <c r="B18" s="10">
        <v>14.506451612903222</v>
      </c>
      <c r="C18" s="10">
        <v>29.781612903225803</v>
      </c>
      <c r="D18" s="10">
        <v>22.02881720430107</v>
      </c>
      <c r="E18" s="10">
        <v>40.380000000000003</v>
      </c>
      <c r="F18" s="27">
        <v>41877</v>
      </c>
      <c r="G18" s="10">
        <v>8.0500000000000007</v>
      </c>
      <c r="H18" s="27">
        <v>41867</v>
      </c>
      <c r="I18" s="10">
        <v>52.522442518874399</v>
      </c>
      <c r="J18" s="10">
        <v>676.24</v>
      </c>
      <c r="K18" s="10">
        <v>1.6420996339510412</v>
      </c>
      <c r="L18" s="10">
        <v>10.98</v>
      </c>
      <c r="M18" s="27">
        <v>41878</v>
      </c>
      <c r="N18" s="10">
        <v>0.59</v>
      </c>
      <c r="O18" s="24">
        <v>2</v>
      </c>
      <c r="P18" s="10">
        <v>0.39</v>
      </c>
      <c r="Q18" s="27">
        <v>41853</v>
      </c>
      <c r="R18" s="10">
        <v>28.179025251658661</v>
      </c>
      <c r="S18" s="10">
        <v>149.99585848485134</v>
      </c>
    </row>
    <row r="19" spans="1:19" x14ac:dyDescent="0.2">
      <c r="A19" s="2" t="s">
        <v>30</v>
      </c>
      <c r="B19" s="10">
        <v>11.360999999999999</v>
      </c>
      <c r="C19" s="10">
        <v>25.805666666666671</v>
      </c>
      <c r="D19" s="10">
        <v>18.432076388888888</v>
      </c>
      <c r="E19" s="10">
        <v>35.119999999999997</v>
      </c>
      <c r="F19" s="27">
        <v>41888</v>
      </c>
      <c r="G19" s="10">
        <v>3.6</v>
      </c>
      <c r="H19" s="27">
        <v>41910</v>
      </c>
      <c r="I19" s="10">
        <v>60.151319444444439</v>
      </c>
      <c r="J19" s="10">
        <v>504.23</v>
      </c>
      <c r="K19" s="10">
        <v>1.3538194444444442</v>
      </c>
      <c r="L19" s="10">
        <v>11.86</v>
      </c>
      <c r="M19" s="27">
        <v>41889</v>
      </c>
      <c r="N19" s="10">
        <v>14.61</v>
      </c>
      <c r="O19" s="24">
        <v>6</v>
      </c>
      <c r="P19" s="10">
        <v>8.67</v>
      </c>
      <c r="Q19" s="27">
        <v>41884</v>
      </c>
      <c r="R19" s="10">
        <v>23.148298611111112</v>
      </c>
      <c r="S19" s="10">
        <v>97.337373321204495</v>
      </c>
    </row>
    <row r="20" spans="1:19" x14ac:dyDescent="0.2">
      <c r="A20" s="2" t="s">
        <v>31</v>
      </c>
      <c r="B20" s="10">
        <v>7.9164516129032236</v>
      </c>
      <c r="C20" s="10">
        <v>19.574838709677419</v>
      </c>
      <c r="D20" s="10">
        <v>13.485698924731185</v>
      </c>
      <c r="E20" s="10">
        <v>29.76</v>
      </c>
      <c r="F20" s="27">
        <v>41914</v>
      </c>
      <c r="G20" s="10">
        <v>0.64</v>
      </c>
      <c r="H20" s="27">
        <v>41934</v>
      </c>
      <c r="I20" s="10">
        <v>64.76554435483871</v>
      </c>
      <c r="J20" s="10">
        <v>366.91</v>
      </c>
      <c r="K20" s="10">
        <v>1.8968279569892477</v>
      </c>
      <c r="L20" s="10">
        <v>14.01</v>
      </c>
      <c r="M20" s="27">
        <v>41916</v>
      </c>
      <c r="N20" s="10">
        <v>15</v>
      </c>
      <c r="O20" s="24">
        <v>8</v>
      </c>
      <c r="P20" s="10">
        <v>3.96</v>
      </c>
      <c r="Q20" s="27">
        <v>41922</v>
      </c>
      <c r="R20" s="10">
        <v>16.112547043010757</v>
      </c>
      <c r="S20" s="10">
        <v>69.29033050396886</v>
      </c>
    </row>
    <row r="21" spans="1:19" x14ac:dyDescent="0.2">
      <c r="A21" s="2" t="s">
        <v>32</v>
      </c>
      <c r="B21" s="10">
        <v>2.6173333333333342</v>
      </c>
      <c r="C21" s="10">
        <v>12.772666666666662</v>
      </c>
      <c r="D21" s="10">
        <v>7.6801944444444441</v>
      </c>
      <c r="E21" s="10">
        <v>21.88</v>
      </c>
      <c r="F21" s="27">
        <v>41947</v>
      </c>
      <c r="G21" s="10">
        <v>-7.59</v>
      </c>
      <c r="H21" s="27">
        <v>41972</v>
      </c>
      <c r="I21" s="10">
        <v>77.651055555555544</v>
      </c>
      <c r="J21" s="10">
        <v>227.23</v>
      </c>
      <c r="K21" s="10">
        <v>1.4138055555555555</v>
      </c>
      <c r="L21" s="10">
        <v>13.23</v>
      </c>
      <c r="M21" s="27">
        <v>41952</v>
      </c>
      <c r="N21" s="10">
        <v>20.34</v>
      </c>
      <c r="O21" s="24">
        <v>11</v>
      </c>
      <c r="P21" s="10">
        <v>7.88</v>
      </c>
      <c r="Q21" s="27">
        <v>41951</v>
      </c>
      <c r="R21" s="10">
        <v>9.3511944444444453</v>
      </c>
      <c r="S21" s="10">
        <v>28.833804576336505</v>
      </c>
    </row>
    <row r="22" spans="1:19" ht="13.5" thickBot="1" x14ac:dyDescent="0.25">
      <c r="A22" s="11" t="s">
        <v>33</v>
      </c>
      <c r="B22" s="12">
        <v>0.21161290322580631</v>
      </c>
      <c r="C22" s="12">
        <v>9.1193548387096754</v>
      </c>
      <c r="D22" s="12">
        <v>4.3371706989247309</v>
      </c>
      <c r="E22" s="12">
        <v>20.22</v>
      </c>
      <c r="F22" s="28">
        <v>41981</v>
      </c>
      <c r="G22" s="12">
        <v>-6.71</v>
      </c>
      <c r="H22" s="28">
        <v>42000</v>
      </c>
      <c r="I22" s="12">
        <v>76.740967741935492</v>
      </c>
      <c r="J22" s="12">
        <v>192.31</v>
      </c>
      <c r="K22" s="12">
        <v>1.7853360215053766</v>
      </c>
      <c r="L22" s="12">
        <v>14.11</v>
      </c>
      <c r="M22" s="28">
        <v>41997</v>
      </c>
      <c r="N22" s="12">
        <v>11.84</v>
      </c>
      <c r="O22" s="13">
        <v>9</v>
      </c>
      <c r="P22" s="12">
        <v>4.92</v>
      </c>
      <c r="Q22" s="28">
        <v>41981</v>
      </c>
      <c r="R22" s="12">
        <v>4.9243750000000004</v>
      </c>
      <c r="S22" s="12">
        <v>22.930369171330209</v>
      </c>
    </row>
    <row r="23" spans="1:19" ht="13.5" thickTop="1" x14ac:dyDescent="0.2">
      <c r="A23" s="2" t="s">
        <v>45</v>
      </c>
      <c r="B23" s="10">
        <v>7.0882693292370718</v>
      </c>
      <c r="C23" s="10">
        <v>18.706741807475677</v>
      </c>
      <c r="D23" s="10">
        <v>12.73735712418928</v>
      </c>
      <c r="E23" s="10">
        <v>40.380000000000003</v>
      </c>
      <c r="F23" s="27">
        <v>40416</v>
      </c>
      <c r="G23" s="10">
        <v>-7.59</v>
      </c>
      <c r="H23" s="27">
        <v>40511</v>
      </c>
      <c r="I23" s="10">
        <v>66.317752339695843</v>
      </c>
      <c r="J23" s="10">
        <v>5485.64</v>
      </c>
      <c r="K23" s="10">
        <v>1.7839461361839215</v>
      </c>
      <c r="L23" s="10">
        <v>15.5</v>
      </c>
      <c r="M23" s="27">
        <v>40237</v>
      </c>
      <c r="N23" s="10">
        <v>215.93</v>
      </c>
      <c r="O23" s="24">
        <v>116</v>
      </c>
      <c r="P23" s="10">
        <v>11.82</v>
      </c>
      <c r="Q23" s="27">
        <v>40290</v>
      </c>
      <c r="R23" s="10">
        <v>15.465381788604683</v>
      </c>
      <c r="S23" s="10">
        <v>1037.3958249880875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-0.44</v>
      </c>
      <c r="G28" s="1" t="s">
        <v>17</v>
      </c>
      <c r="H28" s="26">
        <v>40493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-1.38</v>
      </c>
      <c r="G29" s="1" t="s">
        <v>17</v>
      </c>
      <c r="H29" s="26">
        <v>40254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238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16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14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16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7</v>
      </c>
      <c r="G37" s="1" t="s">
        <v>38</v>
      </c>
      <c r="H37" s="1"/>
      <c r="I37" s="1"/>
      <c r="J37" s="1"/>
    </row>
  </sheetData>
  <phoneticPr fontId="7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A23" sqref="A2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54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50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1.0009677419354845</v>
      </c>
      <c r="C11" s="10">
        <v>9.7045161290322586</v>
      </c>
      <c r="D11" s="10">
        <v>5.2135147849462351</v>
      </c>
      <c r="E11" s="10">
        <v>16.12</v>
      </c>
      <c r="F11" s="27">
        <v>42012</v>
      </c>
      <c r="G11" s="10">
        <v>-6.18</v>
      </c>
      <c r="H11" s="27">
        <v>42029</v>
      </c>
      <c r="I11" s="10">
        <v>80.494401881720435</v>
      </c>
      <c r="J11" s="10">
        <v>198.83</v>
      </c>
      <c r="K11" s="10">
        <v>1.5102016129032256</v>
      </c>
      <c r="L11" s="10">
        <v>11.07</v>
      </c>
      <c r="M11" s="27">
        <v>42012</v>
      </c>
      <c r="N11" s="10">
        <v>13.65</v>
      </c>
      <c r="O11" s="24">
        <v>10</v>
      </c>
      <c r="P11" s="10">
        <v>4.1399999999999997</v>
      </c>
      <c r="Q11" s="27">
        <v>42032</v>
      </c>
      <c r="R11" s="10">
        <v>5.9004301075268817</v>
      </c>
      <c r="S11" s="10">
        <v>25.095288762246483</v>
      </c>
    </row>
    <row r="12" spans="1:20" x14ac:dyDescent="0.2">
      <c r="A12" s="2" t="s">
        <v>23</v>
      </c>
      <c r="B12" s="10">
        <v>1.6846428571428571</v>
      </c>
      <c r="C12" s="10">
        <v>13.22607142857143</v>
      </c>
      <c r="D12" s="10">
        <v>7.1303124999999996</v>
      </c>
      <c r="E12" s="10">
        <v>21.29</v>
      </c>
      <c r="F12" s="27">
        <v>41695</v>
      </c>
      <c r="G12" s="10">
        <v>-2.87</v>
      </c>
      <c r="H12" s="27">
        <v>41679</v>
      </c>
      <c r="I12" s="10">
        <v>73.489851190476202</v>
      </c>
      <c r="J12" s="10">
        <v>285.10000000000002</v>
      </c>
      <c r="K12" s="10">
        <v>1.9052976190476192</v>
      </c>
      <c r="L12" s="10">
        <v>13.72</v>
      </c>
      <c r="M12" s="27">
        <v>41698</v>
      </c>
      <c r="N12" s="10">
        <v>18.579999999999998</v>
      </c>
      <c r="O12" s="24">
        <v>11</v>
      </c>
      <c r="P12" s="10">
        <v>3.75</v>
      </c>
      <c r="Q12" s="27">
        <v>41685</v>
      </c>
      <c r="R12" s="10">
        <v>7.1559449404761901</v>
      </c>
      <c r="S12" s="10">
        <v>39.971888850661927</v>
      </c>
    </row>
    <row r="13" spans="1:20" x14ac:dyDescent="0.2">
      <c r="A13" s="2" t="s">
        <v>24</v>
      </c>
      <c r="B13" s="10">
        <v>4.5306451612903231</v>
      </c>
      <c r="C13" s="10">
        <v>13.963225806451609</v>
      </c>
      <c r="D13" s="10">
        <v>8.9493413978494623</v>
      </c>
      <c r="E13" s="10">
        <v>22.68</v>
      </c>
      <c r="F13" s="27">
        <v>41729</v>
      </c>
      <c r="G13" s="10">
        <v>-0.72</v>
      </c>
      <c r="H13" s="27">
        <v>41705</v>
      </c>
      <c r="I13" s="10">
        <v>77.654865591397851</v>
      </c>
      <c r="J13" s="10">
        <v>373.05</v>
      </c>
      <c r="K13" s="10">
        <v>1.9208803763440867</v>
      </c>
      <c r="L13" s="10">
        <v>12.54</v>
      </c>
      <c r="M13" s="27">
        <v>41699</v>
      </c>
      <c r="N13" s="10">
        <v>62.19</v>
      </c>
      <c r="O13" s="24">
        <v>14</v>
      </c>
      <c r="P13" s="10">
        <v>23.45</v>
      </c>
      <c r="Q13" s="27">
        <v>41713</v>
      </c>
      <c r="R13" s="10">
        <v>9.8354569892473105</v>
      </c>
      <c r="S13" s="10">
        <v>58.972138486527626</v>
      </c>
      <c r="T13" s="25"/>
    </row>
    <row r="14" spans="1:20" x14ac:dyDescent="0.2">
      <c r="A14" s="2" t="s">
        <v>25</v>
      </c>
      <c r="B14" s="10">
        <v>9.261000000000001</v>
      </c>
      <c r="C14" s="10">
        <v>21.448333333333327</v>
      </c>
      <c r="D14" s="10">
        <v>14.962250000000001</v>
      </c>
      <c r="E14" s="10">
        <v>31.28</v>
      </c>
      <c r="F14" s="27">
        <v>41738</v>
      </c>
      <c r="G14" s="10">
        <v>3.6</v>
      </c>
      <c r="H14" s="27">
        <v>41742</v>
      </c>
      <c r="I14" s="10">
        <v>62.758111111111127</v>
      </c>
      <c r="J14" s="10">
        <v>567.84</v>
      </c>
      <c r="K14" s="10">
        <v>2.1322777777777775</v>
      </c>
      <c r="L14" s="10">
        <v>12.35</v>
      </c>
      <c r="M14" s="27">
        <v>41739</v>
      </c>
      <c r="N14" s="10">
        <v>32.74</v>
      </c>
      <c r="O14" s="24">
        <v>8</v>
      </c>
      <c r="P14" s="10">
        <v>8.68</v>
      </c>
      <c r="Q14" s="27">
        <v>41753</v>
      </c>
      <c r="R14" s="10">
        <v>16.489743055555557</v>
      </c>
      <c r="S14" s="10">
        <v>110.74928942008761</v>
      </c>
    </row>
    <row r="15" spans="1:20" x14ac:dyDescent="0.2">
      <c r="A15" s="2" t="s">
        <v>26</v>
      </c>
      <c r="B15" s="10">
        <v>11.022580645161288</v>
      </c>
      <c r="C15" s="10">
        <v>24.486129032258066</v>
      </c>
      <c r="D15" s="10">
        <v>17.588125000000002</v>
      </c>
      <c r="E15" s="10">
        <v>32.479999999999997</v>
      </c>
      <c r="F15" s="27">
        <v>41784</v>
      </c>
      <c r="G15" s="10">
        <v>7.56</v>
      </c>
      <c r="H15" s="27">
        <v>41787</v>
      </c>
      <c r="I15" s="10">
        <v>61.67593413978495</v>
      </c>
      <c r="J15" s="10">
        <v>684.11</v>
      </c>
      <c r="K15" s="10">
        <v>1.6965524193548385</v>
      </c>
      <c r="L15" s="10">
        <v>14.41</v>
      </c>
      <c r="M15" s="27">
        <v>41765</v>
      </c>
      <c r="N15" s="10">
        <v>27.24</v>
      </c>
      <c r="O15" s="24">
        <v>10</v>
      </c>
      <c r="P15" s="10">
        <v>15</v>
      </c>
      <c r="Q15" s="27">
        <v>41766</v>
      </c>
      <c r="R15" s="10">
        <v>21.419616935483869</v>
      </c>
      <c r="S15" s="10">
        <v>135.66815780651672</v>
      </c>
    </row>
    <row r="16" spans="1:20" x14ac:dyDescent="0.2">
      <c r="A16" s="2" t="s">
        <v>27</v>
      </c>
      <c r="B16" s="10">
        <v>12.797000000000001</v>
      </c>
      <c r="C16" s="10">
        <v>26.916999999999998</v>
      </c>
      <c r="D16" s="10">
        <v>19.46992361111112</v>
      </c>
      <c r="E16" s="10">
        <v>37.299999999999997</v>
      </c>
      <c r="F16" s="27">
        <v>41816</v>
      </c>
      <c r="G16" s="10">
        <v>8.84</v>
      </c>
      <c r="H16" s="27">
        <v>41809</v>
      </c>
      <c r="I16" s="10">
        <v>58.192854166666663</v>
      </c>
      <c r="J16" s="10">
        <v>728.37</v>
      </c>
      <c r="K16" s="10">
        <v>1.7208888888888891</v>
      </c>
      <c r="L16" s="10">
        <v>12.64</v>
      </c>
      <c r="M16" s="27">
        <v>41791</v>
      </c>
      <c r="N16" s="10">
        <v>25.49</v>
      </c>
      <c r="O16" s="24">
        <v>9</v>
      </c>
      <c r="P16" s="10">
        <v>11.43</v>
      </c>
      <c r="Q16" s="27">
        <v>41811</v>
      </c>
      <c r="R16" s="10">
        <v>24.913826388888889</v>
      </c>
      <c r="S16" s="10">
        <v>151.70281534086351</v>
      </c>
    </row>
    <row r="17" spans="1:19" x14ac:dyDescent="0.2">
      <c r="A17" s="2" t="s">
        <v>28</v>
      </c>
      <c r="B17" s="10">
        <v>14.014516129032257</v>
      </c>
      <c r="C17" s="10">
        <v>28.110967741935479</v>
      </c>
      <c r="D17" s="10">
        <v>20.644126344086018</v>
      </c>
      <c r="E17" s="10">
        <v>34.22</v>
      </c>
      <c r="F17" s="27">
        <v>41825</v>
      </c>
      <c r="G17" s="10">
        <v>9.3699999999999992</v>
      </c>
      <c r="H17" s="27">
        <v>41843</v>
      </c>
      <c r="I17" s="10">
        <v>54.979045698924736</v>
      </c>
      <c r="J17" s="10">
        <v>781.21</v>
      </c>
      <c r="K17" s="10">
        <v>1.8429301075268818</v>
      </c>
      <c r="L17" s="10">
        <v>14.99</v>
      </c>
      <c r="M17" s="27">
        <v>41832</v>
      </c>
      <c r="N17" s="10">
        <v>30.74</v>
      </c>
      <c r="O17" s="24">
        <v>6</v>
      </c>
      <c r="P17" s="10">
        <v>18.52</v>
      </c>
      <c r="Q17" s="27">
        <v>41823</v>
      </c>
      <c r="R17" s="10">
        <v>26.272345430107528</v>
      </c>
      <c r="S17" s="10">
        <v>166.48696703905037</v>
      </c>
    </row>
    <row r="18" spans="1:19" x14ac:dyDescent="0.2">
      <c r="A18" s="2" t="s">
        <v>29</v>
      </c>
      <c r="B18" s="10">
        <v>15.723870967741938</v>
      </c>
      <c r="C18" s="10">
        <v>31.880967741935489</v>
      </c>
      <c r="D18" s="10">
        <v>23.394133064516129</v>
      </c>
      <c r="E18" s="10">
        <v>39.119999999999997</v>
      </c>
      <c r="F18" s="27">
        <v>41871</v>
      </c>
      <c r="G18" s="10">
        <v>9.7100000000000009</v>
      </c>
      <c r="H18" s="27">
        <v>41879</v>
      </c>
      <c r="I18" s="10">
        <v>51.842842741935499</v>
      </c>
      <c r="J18" s="10">
        <v>708.62</v>
      </c>
      <c r="K18" s="10">
        <v>1.4586895161290323</v>
      </c>
      <c r="L18" s="10">
        <v>12.35</v>
      </c>
      <c r="M18" s="27">
        <v>41868</v>
      </c>
      <c r="N18" s="10">
        <v>7.1</v>
      </c>
      <c r="O18" s="24">
        <v>4</v>
      </c>
      <c r="P18" s="10">
        <v>3.55</v>
      </c>
      <c r="Q18" s="27">
        <v>41853</v>
      </c>
      <c r="R18" s="10">
        <v>28.675000000000001</v>
      </c>
      <c r="S18" s="10">
        <v>159.82601973579884</v>
      </c>
    </row>
    <row r="19" spans="1:19" x14ac:dyDescent="0.2">
      <c r="A19" s="2" t="s">
        <v>30</v>
      </c>
      <c r="B19" s="10">
        <v>13.583666666666666</v>
      </c>
      <c r="C19" s="10">
        <v>28.494666666666664</v>
      </c>
      <c r="D19" s="10">
        <v>20.663965909090912</v>
      </c>
      <c r="E19" s="10">
        <v>36.979999999999997</v>
      </c>
      <c r="F19" s="27">
        <v>41892</v>
      </c>
      <c r="G19" s="10">
        <v>8.3699999999999992</v>
      </c>
      <c r="H19" s="27">
        <v>41902</v>
      </c>
      <c r="I19" s="10">
        <v>56.94498926767676</v>
      </c>
      <c r="J19" s="10">
        <v>545.91999999999996</v>
      </c>
      <c r="K19" s="10">
        <v>1.2516704545454544</v>
      </c>
      <c r="L19" s="10">
        <v>10.78</v>
      </c>
      <c r="M19" s="27">
        <v>41883</v>
      </c>
      <c r="N19" s="10">
        <v>19.89</v>
      </c>
      <c r="O19" s="24">
        <v>4</v>
      </c>
      <c r="P19" s="10">
        <v>13</v>
      </c>
      <c r="Q19" s="27">
        <v>41884</v>
      </c>
      <c r="R19" s="10">
        <v>24.598111111111116</v>
      </c>
      <c r="S19" s="10">
        <v>108.43940025829551</v>
      </c>
    </row>
    <row r="20" spans="1:19" x14ac:dyDescent="0.2">
      <c r="A20" s="2" t="s">
        <v>31</v>
      </c>
      <c r="B20" s="10">
        <v>7.5696774193548402</v>
      </c>
      <c r="C20" s="10">
        <v>22.32</v>
      </c>
      <c r="D20" s="10">
        <v>14.910887382749939</v>
      </c>
      <c r="E20" s="10">
        <v>31.54</v>
      </c>
      <c r="F20" s="27">
        <v>41923</v>
      </c>
      <c r="G20" s="10">
        <v>0.9</v>
      </c>
      <c r="H20" s="27">
        <v>41934</v>
      </c>
      <c r="I20" s="10">
        <v>59.897433939601932</v>
      </c>
      <c r="J20" s="10">
        <v>407.29</v>
      </c>
      <c r="K20" s="10">
        <v>1.416095430107527</v>
      </c>
      <c r="L20" s="10">
        <v>11.76</v>
      </c>
      <c r="M20" s="27">
        <v>41936</v>
      </c>
      <c r="N20" s="10">
        <v>8.27</v>
      </c>
      <c r="O20" s="24">
        <v>4</v>
      </c>
      <c r="P20" s="10">
        <v>5.91</v>
      </c>
      <c r="Q20" s="27">
        <v>41939</v>
      </c>
      <c r="R20" s="10">
        <v>18.085483870967746</v>
      </c>
      <c r="S20" s="10">
        <v>67.967971328230817</v>
      </c>
    </row>
    <row r="21" spans="1:19" x14ac:dyDescent="0.2">
      <c r="A21" s="2" t="s">
        <v>32</v>
      </c>
      <c r="B21" s="10">
        <v>7.3626666666666631</v>
      </c>
      <c r="C21" s="10">
        <v>14.588333333333335</v>
      </c>
      <c r="D21" s="10">
        <v>10.973784722222224</v>
      </c>
      <c r="E21" s="10">
        <v>19.12</v>
      </c>
      <c r="F21" s="27">
        <v>41951</v>
      </c>
      <c r="G21" s="10">
        <v>-1.4</v>
      </c>
      <c r="H21" s="27">
        <v>41970</v>
      </c>
      <c r="I21" s="10">
        <v>81.957979166666661</v>
      </c>
      <c r="J21" s="10">
        <v>188.37</v>
      </c>
      <c r="K21" s="10">
        <v>1.6800277777777777</v>
      </c>
      <c r="L21" s="10">
        <v>14.99</v>
      </c>
      <c r="M21" s="27">
        <v>41949</v>
      </c>
      <c r="N21" s="10">
        <v>55.45</v>
      </c>
      <c r="O21" s="24">
        <v>16</v>
      </c>
      <c r="P21" s="10">
        <v>21.49</v>
      </c>
      <c r="Q21" s="27">
        <v>41948</v>
      </c>
      <c r="R21" s="10">
        <v>11.8225</v>
      </c>
      <c r="S21" s="10">
        <v>30.590611429188986</v>
      </c>
    </row>
    <row r="22" spans="1:19" ht="13.5" thickBot="1" x14ac:dyDescent="0.25">
      <c r="A22" s="11" t="s">
        <v>33</v>
      </c>
      <c r="B22" s="12">
        <v>2.6867741935483873</v>
      </c>
      <c r="C22" s="12">
        <v>11.520645161290325</v>
      </c>
      <c r="D22" s="12">
        <v>6.8150806451612898</v>
      </c>
      <c r="E22" s="12">
        <v>19.489999999999998</v>
      </c>
      <c r="F22" s="28">
        <v>41989</v>
      </c>
      <c r="G22" s="12">
        <v>-3.35</v>
      </c>
      <c r="H22" s="28">
        <v>42000</v>
      </c>
      <c r="I22" s="12">
        <v>75.676733870967766</v>
      </c>
      <c r="J22" s="12">
        <v>182.7</v>
      </c>
      <c r="K22" s="12">
        <v>1.6270362903225806</v>
      </c>
      <c r="L22" s="12">
        <v>19.399999999999999</v>
      </c>
      <c r="M22" s="28">
        <v>41989</v>
      </c>
      <c r="N22" s="12">
        <v>11.25</v>
      </c>
      <c r="O22" s="13">
        <v>7</v>
      </c>
      <c r="P22" s="12">
        <v>6.5</v>
      </c>
      <c r="Q22" s="28">
        <v>41989</v>
      </c>
      <c r="R22" s="12">
        <v>6.8490860215053759</v>
      </c>
      <c r="S22" s="12">
        <v>26.15493355606435</v>
      </c>
    </row>
    <row r="23" spans="1:19" ht="13.5" thickTop="1" x14ac:dyDescent="0.2">
      <c r="A23" s="2" t="s">
        <v>45</v>
      </c>
      <c r="B23" s="10">
        <v>8.4365007040450593</v>
      </c>
      <c r="C23" s="10">
        <v>20.555071364567329</v>
      </c>
      <c r="D23" s="10">
        <v>14.226287113477779</v>
      </c>
      <c r="E23" s="10">
        <v>39.119999999999997</v>
      </c>
      <c r="F23" s="27">
        <v>40775</v>
      </c>
      <c r="G23" s="10">
        <v>-6.18</v>
      </c>
      <c r="H23" s="27">
        <v>40568</v>
      </c>
      <c r="I23" s="10">
        <v>66.297086897244199</v>
      </c>
      <c r="J23" s="10">
        <v>5651.41</v>
      </c>
      <c r="K23" s="10">
        <v>1.6802123558938078</v>
      </c>
      <c r="L23" s="10">
        <v>19.399999999999999</v>
      </c>
      <c r="M23" s="27">
        <v>40893</v>
      </c>
      <c r="N23" s="10">
        <v>312.58999999999997</v>
      </c>
      <c r="O23" s="24">
        <v>103</v>
      </c>
      <c r="P23" s="10">
        <v>23.45</v>
      </c>
      <c r="Q23" s="27">
        <v>40617</v>
      </c>
      <c r="R23" s="10">
        <v>16.834795404239205</v>
      </c>
      <c r="S23" s="10">
        <v>1081.6254820135327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-1.4</v>
      </c>
      <c r="G28" s="1" t="s">
        <v>17</v>
      </c>
      <c r="H28" s="26">
        <v>40874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-0.72</v>
      </c>
      <c r="G29" s="1" t="s">
        <v>17</v>
      </c>
      <c r="H29" s="26">
        <v>40609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264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13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9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6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4</v>
      </c>
      <c r="G37" s="1" t="s">
        <v>38</v>
      </c>
      <c r="H37" s="1"/>
      <c r="I37" s="1"/>
      <c r="J37" s="1"/>
    </row>
  </sheetData>
  <phoneticPr fontId="7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S18" sqref="S1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55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50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1.5448387096774192</v>
      </c>
      <c r="C11" s="10">
        <v>10.515161290322579</v>
      </c>
      <c r="D11" s="10">
        <v>5.9363104838709662</v>
      </c>
      <c r="E11" s="10">
        <v>15.57</v>
      </c>
      <c r="F11" s="27">
        <v>42023</v>
      </c>
      <c r="G11" s="10">
        <v>-6.58</v>
      </c>
      <c r="H11" s="27">
        <v>42015</v>
      </c>
      <c r="I11" s="10">
        <v>77.343057795698897</v>
      </c>
      <c r="J11" s="10">
        <v>219.29</v>
      </c>
      <c r="K11" s="10">
        <v>1.7594153225806455</v>
      </c>
      <c r="L11" s="10">
        <v>11.96</v>
      </c>
      <c r="M11" s="27">
        <v>42010</v>
      </c>
      <c r="N11" s="10">
        <v>21.33</v>
      </c>
      <c r="O11" s="24">
        <v>7</v>
      </c>
      <c r="P11" s="10">
        <v>10.039999999999999</v>
      </c>
      <c r="Q11" s="27">
        <v>42020</v>
      </c>
      <c r="R11" s="10">
        <v>6.1973051075268817</v>
      </c>
      <c r="S11" s="10">
        <v>28.872942137458431</v>
      </c>
    </row>
    <row r="12" spans="1:20" x14ac:dyDescent="0.2">
      <c r="A12" s="2" t="s">
        <v>23</v>
      </c>
      <c r="B12" s="10">
        <v>3.6206896551724134E-2</v>
      </c>
      <c r="C12" s="10">
        <v>10.041724137931034</v>
      </c>
      <c r="D12" s="10">
        <v>4.8487715517241377</v>
      </c>
      <c r="E12" s="10">
        <v>19.920000000000002</v>
      </c>
      <c r="F12" s="27">
        <v>41699</v>
      </c>
      <c r="G12" s="10">
        <v>-6.24</v>
      </c>
      <c r="H12" s="27">
        <v>41692</v>
      </c>
      <c r="I12" s="10">
        <v>58.494640804597694</v>
      </c>
      <c r="J12" s="10">
        <v>324.54000000000002</v>
      </c>
      <c r="K12" s="10">
        <v>2.9747198275862075</v>
      </c>
      <c r="L12" s="10">
        <v>14.8</v>
      </c>
      <c r="M12" s="27">
        <v>41675</v>
      </c>
      <c r="N12" s="10">
        <v>4.7699999999999996</v>
      </c>
      <c r="O12" s="24">
        <v>7</v>
      </c>
      <c r="P12" s="10">
        <v>1.78</v>
      </c>
      <c r="Q12" s="27">
        <v>41684</v>
      </c>
      <c r="R12" s="10">
        <v>5.4212356321839072</v>
      </c>
      <c r="S12" s="10">
        <v>51.985076631761039</v>
      </c>
    </row>
    <row r="13" spans="1:20" x14ac:dyDescent="0.2">
      <c r="A13" s="2" t="s">
        <v>24</v>
      </c>
      <c r="B13" s="10">
        <v>4.274838709677419</v>
      </c>
      <c r="C13" s="10">
        <v>17.953870967741938</v>
      </c>
      <c r="D13" s="10">
        <v>10.880181451612904</v>
      </c>
      <c r="E13" s="10">
        <v>25.02</v>
      </c>
      <c r="F13" s="27">
        <v>41712</v>
      </c>
      <c r="G13" s="10">
        <v>-0.52</v>
      </c>
      <c r="H13" s="27">
        <v>41708</v>
      </c>
      <c r="I13" s="10">
        <v>51.741505376344072</v>
      </c>
      <c r="J13" s="10">
        <v>527.78</v>
      </c>
      <c r="K13" s="10">
        <v>2.0299193548387096</v>
      </c>
      <c r="L13" s="10">
        <v>14.01</v>
      </c>
      <c r="M13" s="27">
        <v>41707</v>
      </c>
      <c r="N13" s="10">
        <v>12.22</v>
      </c>
      <c r="O13" s="24">
        <v>3</v>
      </c>
      <c r="P13" s="10">
        <v>10.050000000000001</v>
      </c>
      <c r="Q13" s="27">
        <v>41719</v>
      </c>
      <c r="R13" s="10">
        <v>12.157466397849465</v>
      </c>
      <c r="S13" s="10">
        <v>91.417675398934136</v>
      </c>
      <c r="T13" s="25"/>
    </row>
    <row r="14" spans="1:20" x14ac:dyDescent="0.2">
      <c r="A14" s="2" t="s">
        <v>25</v>
      </c>
      <c r="B14" s="10">
        <v>5.5256666666666678</v>
      </c>
      <c r="C14" s="10">
        <v>15.920666666666669</v>
      </c>
      <c r="D14" s="10">
        <v>10.196312500000001</v>
      </c>
      <c r="E14" s="10">
        <v>23.61</v>
      </c>
      <c r="F14" s="27">
        <v>41730</v>
      </c>
      <c r="G14" s="10">
        <v>0.35</v>
      </c>
      <c r="H14" s="27">
        <v>41736</v>
      </c>
      <c r="I14" s="10">
        <v>69.881701388888871</v>
      </c>
      <c r="J14" s="10">
        <v>451.35</v>
      </c>
      <c r="K14" s="10">
        <v>1.8684583333333333</v>
      </c>
      <c r="L14" s="10">
        <v>15.58</v>
      </c>
      <c r="M14" s="27">
        <v>41739</v>
      </c>
      <c r="N14" s="10">
        <v>88.97</v>
      </c>
      <c r="O14" s="24">
        <v>20</v>
      </c>
      <c r="P14" s="10">
        <v>18.93</v>
      </c>
      <c r="Q14" s="27">
        <v>41757</v>
      </c>
      <c r="R14" s="10">
        <v>12.734756944444447</v>
      </c>
      <c r="S14" s="10">
        <v>80.20076257530053</v>
      </c>
    </row>
    <row r="15" spans="1:20" x14ac:dyDescent="0.2">
      <c r="A15" s="2" t="s">
        <v>26</v>
      </c>
      <c r="B15" s="10">
        <v>10.549032258064516</v>
      </c>
      <c r="C15" s="10">
        <v>24.482903225806449</v>
      </c>
      <c r="D15" s="10">
        <v>17.468447580645158</v>
      </c>
      <c r="E15" s="10">
        <v>32.33</v>
      </c>
      <c r="F15" s="27">
        <v>41790</v>
      </c>
      <c r="G15" s="10">
        <v>4.87</v>
      </c>
      <c r="H15" s="27">
        <v>41761</v>
      </c>
      <c r="I15" s="10">
        <v>57.984133064516115</v>
      </c>
      <c r="J15" s="10">
        <v>744.23</v>
      </c>
      <c r="K15" s="10">
        <v>1.8231451612903227</v>
      </c>
      <c r="L15" s="10">
        <v>13.13</v>
      </c>
      <c r="M15" s="27">
        <v>41780</v>
      </c>
      <c r="N15" s="10">
        <v>32.340000000000003</v>
      </c>
      <c r="O15" s="24">
        <v>10</v>
      </c>
      <c r="P15" s="10">
        <v>16.760000000000002</v>
      </c>
      <c r="Q15" s="27">
        <v>41778</v>
      </c>
      <c r="R15" s="10">
        <v>19.499744623655914</v>
      </c>
      <c r="S15" s="10">
        <v>147.38657868889831</v>
      </c>
    </row>
    <row r="16" spans="1:20" x14ac:dyDescent="0.2">
      <c r="A16" s="2" t="s">
        <v>27</v>
      </c>
      <c r="B16" s="10">
        <v>13.497999999999999</v>
      </c>
      <c r="C16" s="10">
        <v>29.548333333333336</v>
      </c>
      <c r="D16" s="10">
        <v>21.300787499999998</v>
      </c>
      <c r="E16" s="10">
        <v>37.76</v>
      </c>
      <c r="F16" s="27">
        <v>41818</v>
      </c>
      <c r="G16" s="10">
        <v>9.31</v>
      </c>
      <c r="H16" s="27">
        <v>41812</v>
      </c>
      <c r="I16" s="10">
        <v>53.807187943262434</v>
      </c>
      <c r="J16" s="10">
        <v>741.97</v>
      </c>
      <c r="K16" s="10">
        <v>1.4049444444444446</v>
      </c>
      <c r="L16" s="10">
        <v>14.21</v>
      </c>
      <c r="M16" s="27">
        <v>41807</v>
      </c>
      <c r="N16" s="10">
        <v>30.94</v>
      </c>
      <c r="O16" s="24">
        <v>7</v>
      </c>
      <c r="P16" s="10">
        <v>14.38</v>
      </c>
      <c r="Q16" s="27">
        <v>41792</v>
      </c>
      <c r="R16" s="10">
        <v>25.228958333333335</v>
      </c>
      <c r="S16" s="10">
        <v>160.31062997404337</v>
      </c>
    </row>
    <row r="17" spans="1:19" x14ac:dyDescent="0.2">
      <c r="A17" s="2" t="s">
        <v>28</v>
      </c>
      <c r="B17" s="10">
        <v>14.133225806451611</v>
      </c>
      <c r="C17" s="10">
        <v>29.976774193548387</v>
      </c>
      <c r="D17" s="10">
        <v>21.671666666666667</v>
      </c>
      <c r="E17" s="10">
        <v>38.299999999999997</v>
      </c>
      <c r="F17" s="27">
        <v>41838</v>
      </c>
      <c r="G17" s="10">
        <v>6.08</v>
      </c>
      <c r="H17" s="27">
        <v>41822</v>
      </c>
      <c r="I17" s="10">
        <v>52.386048387096764</v>
      </c>
      <c r="J17" s="10">
        <v>814.46</v>
      </c>
      <c r="K17" s="10">
        <v>1.7640927419354839</v>
      </c>
      <c r="L17" s="10">
        <v>12.54</v>
      </c>
      <c r="M17" s="27">
        <v>41847</v>
      </c>
      <c r="N17" s="10">
        <v>18.13</v>
      </c>
      <c r="O17" s="24">
        <v>2</v>
      </c>
      <c r="P17" s="10">
        <v>11.82</v>
      </c>
      <c r="Q17" s="27">
        <v>41847</v>
      </c>
      <c r="R17" s="10">
        <v>27.903219086021505</v>
      </c>
      <c r="S17" s="10">
        <v>178.62527983289061</v>
      </c>
    </row>
    <row r="18" spans="1:19" x14ac:dyDescent="0.2">
      <c r="A18" s="2" t="s">
        <v>29</v>
      </c>
      <c r="B18" s="10">
        <v>16.171290322580646</v>
      </c>
      <c r="C18" s="10">
        <v>32.722258064516126</v>
      </c>
      <c r="D18" s="10">
        <v>24.130504032258067</v>
      </c>
      <c r="E18" s="10">
        <v>40.909999999999997</v>
      </c>
      <c r="F18" s="27">
        <v>41861</v>
      </c>
      <c r="G18" s="10">
        <v>11.12</v>
      </c>
      <c r="H18" s="27">
        <v>41857</v>
      </c>
      <c r="I18" s="10">
        <v>50.478051075268823</v>
      </c>
      <c r="J18" s="10">
        <v>708.47500000000002</v>
      </c>
      <c r="K18" s="10">
        <v>1.6252163978494625</v>
      </c>
      <c r="L18" s="10">
        <v>12.54</v>
      </c>
      <c r="M18" s="27">
        <v>41870</v>
      </c>
      <c r="N18" s="10">
        <v>23.253999999999998</v>
      </c>
      <c r="O18" s="24">
        <v>6</v>
      </c>
      <c r="P18" s="10">
        <v>14.776999999999999</v>
      </c>
      <c r="Q18" s="27">
        <v>41880</v>
      </c>
      <c r="R18" s="10">
        <v>28.398514784946229</v>
      </c>
      <c r="S18" s="10">
        <v>167.37427776767649</v>
      </c>
    </row>
    <row r="19" spans="1:19" x14ac:dyDescent="0.2">
      <c r="A19" s="2" t="s">
        <v>30</v>
      </c>
      <c r="B19" s="10">
        <v>13.152633333333336</v>
      </c>
      <c r="C19" s="10">
        <v>26.187000000000005</v>
      </c>
      <c r="D19" s="10">
        <v>19.255147222222217</v>
      </c>
      <c r="E19" s="10">
        <v>33.22</v>
      </c>
      <c r="F19" s="27">
        <v>41905</v>
      </c>
      <c r="G19" s="10">
        <v>7.149</v>
      </c>
      <c r="H19" s="27">
        <v>41909</v>
      </c>
      <c r="I19" s="10">
        <v>57.751388888888883</v>
      </c>
      <c r="J19" s="10">
        <v>490.75299999999999</v>
      </c>
      <c r="K19" s="10">
        <v>1.8282756944444443</v>
      </c>
      <c r="L19" s="10">
        <v>13.82</v>
      </c>
      <c r="M19" s="27">
        <v>41905</v>
      </c>
      <c r="N19" s="10">
        <v>32.701999999999998</v>
      </c>
      <c r="O19" s="24">
        <v>4</v>
      </c>
      <c r="P19" s="10">
        <v>25.806999999999995</v>
      </c>
      <c r="Q19" s="27">
        <v>41911</v>
      </c>
      <c r="R19" s="10">
        <v>22.816166666666664</v>
      </c>
      <c r="S19" s="10">
        <v>109.57264449430683</v>
      </c>
    </row>
    <row r="20" spans="1:19" x14ac:dyDescent="0.2">
      <c r="A20" s="2" t="s">
        <v>31</v>
      </c>
      <c r="B20" s="10">
        <v>8.7711935483870977</v>
      </c>
      <c r="C20" s="10">
        <v>19.767741935483869</v>
      </c>
      <c r="D20" s="10">
        <v>13.9777509151224</v>
      </c>
      <c r="E20" s="10">
        <v>28.57</v>
      </c>
      <c r="F20" s="27">
        <v>41920</v>
      </c>
      <c r="G20" s="10">
        <v>-0.52800000000000002</v>
      </c>
      <c r="H20" s="27">
        <v>41941</v>
      </c>
      <c r="I20" s="10">
        <v>78.385298701670109</v>
      </c>
      <c r="J20" s="10">
        <v>340.94300000000004</v>
      </c>
      <c r="K20" s="10">
        <v>1.2085010867078472</v>
      </c>
      <c r="L20" s="10">
        <v>13.72</v>
      </c>
      <c r="M20" s="27">
        <v>41930</v>
      </c>
      <c r="N20" s="10">
        <v>96.333000000000013</v>
      </c>
      <c r="O20" s="24">
        <v>15</v>
      </c>
      <c r="P20" s="10">
        <v>27.58</v>
      </c>
      <c r="Q20" s="27">
        <v>41933</v>
      </c>
      <c r="R20" s="10">
        <v>16.018762296957217</v>
      </c>
      <c r="S20" s="10">
        <v>52.442368412333124</v>
      </c>
    </row>
    <row r="21" spans="1:19" x14ac:dyDescent="0.2">
      <c r="A21" s="2" t="s">
        <v>32</v>
      </c>
      <c r="B21" s="10">
        <v>4.6640000000000006</v>
      </c>
      <c r="C21" s="10">
        <v>12.899866666666664</v>
      </c>
      <c r="D21" s="10">
        <v>8.744899667874396</v>
      </c>
      <c r="E21" s="10">
        <v>20.25</v>
      </c>
      <c r="F21" s="27">
        <v>41945</v>
      </c>
      <c r="G21" s="10">
        <v>-0.46</v>
      </c>
      <c r="H21" s="27">
        <v>41966</v>
      </c>
      <c r="I21" s="10">
        <v>88.697187801932358</v>
      </c>
      <c r="J21" s="10">
        <v>196.29100000000005</v>
      </c>
      <c r="K21" s="10">
        <v>1.3079225845410627</v>
      </c>
      <c r="L21" s="10">
        <v>14.7</v>
      </c>
      <c r="M21" s="27">
        <v>41972</v>
      </c>
      <c r="N21" s="10">
        <v>43.733999999999995</v>
      </c>
      <c r="O21" s="24">
        <v>11</v>
      </c>
      <c r="P21" s="10">
        <v>14.577999999999998</v>
      </c>
      <c r="Q21" s="27">
        <v>41971</v>
      </c>
      <c r="R21" s="10">
        <v>10.115570108695653</v>
      </c>
      <c r="S21" s="10">
        <v>22.076145014617975</v>
      </c>
    </row>
    <row r="22" spans="1:19" ht="13.5" thickBot="1" x14ac:dyDescent="0.25">
      <c r="A22" s="11" t="s">
        <v>33</v>
      </c>
      <c r="B22" s="12">
        <v>1.6353548387096775</v>
      </c>
      <c r="C22" s="12">
        <v>11.322645161290321</v>
      </c>
      <c r="D22" s="12">
        <v>6.4291693548387094</v>
      </c>
      <c r="E22" s="12">
        <v>16.100000000000001</v>
      </c>
      <c r="F22" s="28">
        <v>41995</v>
      </c>
      <c r="G22" s="12">
        <v>-3.556</v>
      </c>
      <c r="H22" s="28">
        <v>41985</v>
      </c>
      <c r="I22" s="12">
        <v>85.838776881720449</v>
      </c>
      <c r="J22" s="12">
        <v>192.03799999999995</v>
      </c>
      <c r="K22" s="12">
        <v>1.2340819892473125</v>
      </c>
      <c r="L22" s="12">
        <v>11.07</v>
      </c>
      <c r="M22" s="28">
        <v>41994</v>
      </c>
      <c r="N22" s="12">
        <v>4.1370000000000005</v>
      </c>
      <c r="O22" s="13">
        <v>10</v>
      </c>
      <c r="P22" s="12">
        <v>1.5760000000000001</v>
      </c>
      <c r="Q22" s="28">
        <v>41998</v>
      </c>
      <c r="R22" s="12">
        <v>6.7756619623655938</v>
      </c>
      <c r="S22" s="12">
        <v>17.99329950111742</v>
      </c>
    </row>
    <row r="23" spans="1:19" ht="13.5" thickTop="1" x14ac:dyDescent="0.2">
      <c r="A23" s="2" t="s">
        <v>45</v>
      </c>
      <c r="B23" s="10">
        <v>7.8296900908416767</v>
      </c>
      <c r="C23" s="10">
        <v>20.111578803608946</v>
      </c>
      <c r="D23" s="10">
        <v>13.736662410569634</v>
      </c>
      <c r="E23" s="10">
        <v>40.909999999999997</v>
      </c>
      <c r="F23" s="27">
        <v>41131</v>
      </c>
      <c r="G23" s="10">
        <v>-6.58</v>
      </c>
      <c r="H23" s="27">
        <v>40919</v>
      </c>
      <c r="I23" s="10">
        <v>65.232414842490456</v>
      </c>
      <c r="J23" s="10">
        <v>5752.12</v>
      </c>
      <c r="K23" s="10">
        <v>1.7357244115666062</v>
      </c>
      <c r="L23" s="10">
        <v>15.58</v>
      </c>
      <c r="M23" s="27">
        <v>41009</v>
      </c>
      <c r="N23" s="10">
        <v>408.86</v>
      </c>
      <c r="O23" s="24">
        <v>102</v>
      </c>
      <c r="P23" s="10">
        <v>27.58</v>
      </c>
      <c r="Q23" s="27">
        <v>41203</v>
      </c>
      <c r="R23" s="10">
        <v>16.105613495387235</v>
      </c>
      <c r="S23" s="10">
        <v>1108.2576804293385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-0.52800000000000002</v>
      </c>
      <c r="G28" s="1" t="s">
        <v>17</v>
      </c>
      <c r="H28" s="26">
        <v>41211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-0.52</v>
      </c>
      <c r="G29" s="1" t="s">
        <v>17</v>
      </c>
      <c r="H29" s="26">
        <v>40978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>
        <v>232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8">
        <v>12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8">
        <v>13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8">
        <v>11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8">
        <v>3</v>
      </c>
      <c r="G37" s="1" t="s">
        <v>38</v>
      </c>
      <c r="H37" s="1"/>
      <c r="I37" s="1"/>
      <c r="J37" s="1"/>
    </row>
  </sheetData>
  <phoneticPr fontId="7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5" workbookViewId="0">
      <selection activeCell="R13" sqref="R13"/>
    </sheetView>
  </sheetViews>
  <sheetFormatPr baseColWidth="10" defaultRowHeight="12.75" x14ac:dyDescent="0.2"/>
  <cols>
    <col min="2" max="2" width="6.140625" customWidth="1"/>
    <col min="3" max="4" width="7.7109375" bestFit="1" customWidth="1"/>
    <col min="5" max="5" width="6.5703125" bestFit="1" customWidth="1"/>
    <col min="6" max="6" width="7.5703125" customWidth="1"/>
    <col min="7" max="7" width="5.7109375" customWidth="1"/>
    <col min="8" max="8" width="7.5703125" customWidth="1"/>
    <col min="9" max="9" width="7.7109375" bestFit="1" customWidth="1"/>
    <col min="10" max="11" width="7.5703125" customWidth="1"/>
    <col min="12" max="12" width="8.28515625" bestFit="1" customWidth="1"/>
    <col min="13" max="13" width="7.7109375" bestFit="1" customWidth="1"/>
    <col min="14" max="14" width="5.7109375" bestFit="1" customWidth="1"/>
    <col min="15" max="15" width="7.85546875" bestFit="1" customWidth="1"/>
    <col min="16" max="16" width="5.5703125" bestFit="1" customWidth="1"/>
    <col min="17" max="17" width="7.7109375" bestFit="1" customWidth="1"/>
    <col min="18" max="18" width="7.5703125" customWidth="1"/>
    <col min="19" max="19" width="6.5703125" customWidth="1"/>
  </cols>
  <sheetData>
    <row r="1" spans="1:20" x14ac:dyDescent="0.2">
      <c r="B1" s="2" t="s">
        <v>56</v>
      </c>
    </row>
    <row r="2" spans="1:20" x14ac:dyDescent="0.2">
      <c r="B2" s="2" t="s">
        <v>1</v>
      </c>
    </row>
    <row r="3" spans="1:20" x14ac:dyDescent="0.2">
      <c r="B3" s="3" t="s">
        <v>2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43</v>
      </c>
    </row>
    <row r="7" spans="1:20" x14ac:dyDescent="0.2">
      <c r="B7" s="2" t="s">
        <v>50</v>
      </c>
    </row>
    <row r="9" spans="1:20" x14ac:dyDescent="0.2">
      <c r="A9" s="1"/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7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7</v>
      </c>
      <c r="N9" s="5" t="s">
        <v>13</v>
      </c>
      <c r="O9" s="5" t="s">
        <v>14</v>
      </c>
      <c r="P9" s="5" t="s">
        <v>15</v>
      </c>
      <c r="Q9" s="5" t="s">
        <v>7</v>
      </c>
      <c r="R9" s="5" t="s">
        <v>57</v>
      </c>
      <c r="S9" s="5" t="s">
        <v>16</v>
      </c>
    </row>
    <row r="10" spans="1:20" x14ac:dyDescent="0.2">
      <c r="A10" s="6"/>
      <c r="B10" s="7" t="s">
        <v>17</v>
      </c>
      <c r="C10" s="7" t="s">
        <v>17</v>
      </c>
      <c r="D10" s="7" t="s">
        <v>17</v>
      </c>
      <c r="E10" s="7" t="s">
        <v>17</v>
      </c>
      <c r="F10" s="7"/>
      <c r="G10" s="7" t="s">
        <v>17</v>
      </c>
      <c r="H10" s="7"/>
      <c r="I10" s="7" t="s">
        <v>18</v>
      </c>
      <c r="J10" s="7" t="s">
        <v>19</v>
      </c>
      <c r="K10" s="7" t="s">
        <v>20</v>
      </c>
      <c r="L10" s="7" t="s">
        <v>20</v>
      </c>
      <c r="M10" s="7"/>
      <c r="N10" s="7" t="s">
        <v>21</v>
      </c>
      <c r="O10" s="7"/>
      <c r="P10" s="7" t="s">
        <v>21</v>
      </c>
      <c r="Q10" s="7"/>
      <c r="R10" s="7" t="s">
        <v>17</v>
      </c>
      <c r="S10" s="7" t="s">
        <v>21</v>
      </c>
    </row>
    <row r="11" spans="1:20" x14ac:dyDescent="0.2">
      <c r="A11" s="2" t="s">
        <v>22</v>
      </c>
      <c r="B11" s="10">
        <v>1.7515483870967743</v>
      </c>
      <c r="C11" s="10">
        <v>11.884032258064515</v>
      </c>
      <c r="D11" s="10">
        <v>6.5924099462365584</v>
      </c>
      <c r="E11" s="10">
        <v>18.850000000000001</v>
      </c>
      <c r="F11" s="27">
        <v>42009</v>
      </c>
      <c r="G11" s="10">
        <v>-3.891</v>
      </c>
      <c r="H11" s="27">
        <v>42013</v>
      </c>
      <c r="I11" s="10">
        <v>83.115194892473113</v>
      </c>
      <c r="J11" s="10">
        <v>217.86</v>
      </c>
      <c r="K11" s="10">
        <v>1.708356182795699</v>
      </c>
      <c r="L11" s="10">
        <v>19.5</v>
      </c>
      <c r="M11" s="27">
        <v>42030</v>
      </c>
      <c r="N11" s="10">
        <v>38.611999999999995</v>
      </c>
      <c r="O11" s="24">
        <v>17</v>
      </c>
      <c r="P11" s="10">
        <v>10.441000000000001</v>
      </c>
      <c r="Q11" s="27">
        <v>42031</v>
      </c>
      <c r="R11" s="10">
        <v>6.262654569892474</v>
      </c>
      <c r="S11" s="10">
        <v>24.568034488805054</v>
      </c>
    </row>
    <row r="12" spans="1:20" x14ac:dyDescent="0.2">
      <c r="A12" s="2" t="s">
        <v>23</v>
      </c>
      <c r="B12" s="10">
        <v>1.9541428571428572</v>
      </c>
      <c r="C12" s="10">
        <v>9.3959642857142853</v>
      </c>
      <c r="D12" s="10">
        <v>5.6161125886524834</v>
      </c>
      <c r="E12" s="10">
        <v>14.43</v>
      </c>
      <c r="F12" s="27">
        <v>41675</v>
      </c>
      <c r="G12" s="10">
        <v>-1.137</v>
      </c>
      <c r="H12" s="27">
        <v>41693</v>
      </c>
      <c r="I12" s="10">
        <v>82.761492844478227</v>
      </c>
      <c r="J12" s="10">
        <v>210.87</v>
      </c>
      <c r="K12" s="10">
        <v>2.148107142857143</v>
      </c>
      <c r="L12" s="10">
        <v>15.09</v>
      </c>
      <c r="M12" s="27">
        <v>41672</v>
      </c>
      <c r="N12" s="10">
        <v>76.632999999999996</v>
      </c>
      <c r="O12" s="24">
        <v>17</v>
      </c>
      <c r="P12" s="10">
        <v>27.973999999999993</v>
      </c>
      <c r="Q12" s="27">
        <v>41682</v>
      </c>
      <c r="R12" s="10">
        <v>6.4272686011904758</v>
      </c>
      <c r="S12" s="10">
        <v>28.121668897279079</v>
      </c>
    </row>
    <row r="13" spans="1:20" x14ac:dyDescent="0.2">
      <c r="A13" s="2" t="s">
        <v>24</v>
      </c>
      <c r="B13" s="10">
        <v>3.3055217391304343</v>
      </c>
      <c r="C13" s="10">
        <v>13.448260869565219</v>
      </c>
      <c r="D13" s="10">
        <v>8.1365778985507244</v>
      </c>
      <c r="E13" s="10">
        <v>20.29</v>
      </c>
      <c r="F13" s="27">
        <v>41705</v>
      </c>
      <c r="G13" s="10">
        <v>-0.92100000000000004</v>
      </c>
      <c r="H13" s="27">
        <v>41701</v>
      </c>
      <c r="I13" s="10">
        <v>73.949320652173895</v>
      </c>
      <c r="J13" s="10">
        <v>285.14100000000002</v>
      </c>
      <c r="K13" s="10">
        <v>2.0066295289855067</v>
      </c>
      <c r="L13" s="10">
        <v>15.78</v>
      </c>
      <c r="M13" s="27">
        <v>41711</v>
      </c>
      <c r="N13" s="10">
        <v>56.145000000000003</v>
      </c>
      <c r="O13" s="24">
        <v>14</v>
      </c>
      <c r="P13" s="10">
        <v>24.427999999999983</v>
      </c>
      <c r="Q13" s="27">
        <v>41703</v>
      </c>
      <c r="R13" s="10">
        <v>8.7066222826086968</v>
      </c>
      <c r="S13" s="10">
        <v>43.370031683730971</v>
      </c>
      <c r="T13" s="25" t="s">
        <v>60</v>
      </c>
    </row>
    <row r="14" spans="1:20" x14ac:dyDescent="0.2">
      <c r="A14" s="2" t="s">
        <v>25</v>
      </c>
      <c r="B14" s="10"/>
      <c r="C14" s="10"/>
      <c r="D14" s="10"/>
      <c r="E14" s="10"/>
      <c r="F14" s="27"/>
      <c r="G14" s="10"/>
      <c r="H14" s="27"/>
      <c r="I14" s="10"/>
      <c r="J14" s="10"/>
      <c r="K14" s="10"/>
      <c r="L14" s="10"/>
      <c r="M14" s="27"/>
      <c r="N14" s="10"/>
      <c r="O14" s="24"/>
      <c r="P14" s="10"/>
      <c r="Q14" s="27"/>
      <c r="R14" s="10"/>
      <c r="S14" s="10"/>
    </row>
    <row r="15" spans="1:20" x14ac:dyDescent="0.2">
      <c r="A15" s="2" t="s">
        <v>26</v>
      </c>
      <c r="B15" s="10"/>
      <c r="C15" s="10"/>
      <c r="D15" s="10"/>
      <c r="E15" s="10"/>
      <c r="F15" s="27"/>
      <c r="G15" s="10"/>
      <c r="H15" s="27"/>
      <c r="I15" s="10"/>
      <c r="J15" s="10"/>
      <c r="K15" s="10"/>
      <c r="L15" s="10"/>
      <c r="M15" s="27"/>
      <c r="N15" s="10"/>
      <c r="O15" s="24"/>
      <c r="P15" s="10"/>
      <c r="Q15" s="27"/>
      <c r="R15" s="10"/>
      <c r="S15" s="10"/>
    </row>
    <row r="16" spans="1:20" x14ac:dyDescent="0.2">
      <c r="A16" s="2" t="s">
        <v>27</v>
      </c>
      <c r="B16" s="10"/>
      <c r="C16" s="10"/>
      <c r="D16" s="10"/>
      <c r="E16" s="10"/>
      <c r="F16" s="27"/>
      <c r="G16" s="10"/>
      <c r="H16" s="27"/>
      <c r="I16" s="10"/>
      <c r="J16" s="10"/>
      <c r="K16" s="10"/>
      <c r="L16" s="10"/>
      <c r="M16" s="27"/>
      <c r="N16" s="10"/>
      <c r="O16" s="24"/>
      <c r="P16" s="10"/>
      <c r="Q16" s="27"/>
      <c r="R16" s="10"/>
      <c r="S16" s="10"/>
    </row>
    <row r="17" spans="1:19" x14ac:dyDescent="0.2">
      <c r="A17" s="2" t="s">
        <v>28</v>
      </c>
      <c r="B17" s="10"/>
      <c r="C17" s="10"/>
      <c r="D17" s="10"/>
      <c r="E17" s="10"/>
      <c r="F17" s="27"/>
      <c r="G17" s="10"/>
      <c r="H17" s="27"/>
      <c r="I17" s="10"/>
      <c r="J17" s="10"/>
      <c r="K17" s="10"/>
      <c r="L17" s="10"/>
      <c r="M17" s="27"/>
      <c r="N17" s="10"/>
      <c r="O17" s="24"/>
      <c r="P17" s="10"/>
      <c r="Q17" s="27"/>
      <c r="R17" s="10"/>
      <c r="S17" s="10"/>
    </row>
    <row r="18" spans="1:19" x14ac:dyDescent="0.2">
      <c r="A18" s="2" t="s">
        <v>29</v>
      </c>
      <c r="B18" s="10"/>
      <c r="C18" s="10"/>
      <c r="D18" s="10"/>
      <c r="E18" s="10"/>
      <c r="F18" s="27"/>
      <c r="G18" s="10"/>
      <c r="H18" s="27"/>
      <c r="I18" s="10"/>
      <c r="J18" s="10"/>
      <c r="K18" s="10"/>
      <c r="L18" s="10"/>
      <c r="M18" s="27"/>
      <c r="N18" s="10"/>
      <c r="O18" s="24"/>
      <c r="P18" s="10"/>
      <c r="Q18" s="27"/>
      <c r="R18" s="10"/>
      <c r="S18" s="10"/>
    </row>
    <row r="19" spans="1:19" x14ac:dyDescent="0.2">
      <c r="A19" s="2" t="s">
        <v>30</v>
      </c>
      <c r="B19" s="10"/>
      <c r="C19" s="10"/>
      <c r="D19" s="10"/>
      <c r="E19" s="10"/>
      <c r="F19" s="27"/>
      <c r="G19" s="10"/>
      <c r="H19" s="27"/>
      <c r="I19" s="10"/>
      <c r="J19" s="10"/>
      <c r="K19" s="10"/>
      <c r="L19" s="10"/>
      <c r="M19" s="27"/>
      <c r="N19" s="10"/>
      <c r="O19" s="24"/>
      <c r="P19" s="10"/>
      <c r="Q19" s="27"/>
      <c r="R19" s="10"/>
      <c r="S19" s="10"/>
    </row>
    <row r="20" spans="1:19" x14ac:dyDescent="0.2">
      <c r="A20" s="2" t="s">
        <v>31</v>
      </c>
      <c r="B20" s="10"/>
      <c r="C20" s="10"/>
      <c r="D20" s="10"/>
      <c r="E20" s="10"/>
      <c r="F20" s="27"/>
      <c r="G20" s="10"/>
      <c r="H20" s="27"/>
      <c r="I20" s="10"/>
      <c r="J20" s="10"/>
      <c r="K20" s="10"/>
      <c r="L20" s="10"/>
      <c r="M20" s="27"/>
      <c r="N20" s="10"/>
      <c r="O20" s="24"/>
      <c r="P20" s="10"/>
      <c r="Q20" s="27"/>
      <c r="R20" s="10"/>
      <c r="S20" s="10"/>
    </row>
    <row r="21" spans="1:19" x14ac:dyDescent="0.2">
      <c r="A21" s="2" t="s">
        <v>32</v>
      </c>
      <c r="B21" s="10"/>
      <c r="C21" s="10"/>
      <c r="D21" s="10"/>
      <c r="E21" s="10"/>
      <c r="F21" s="27"/>
      <c r="G21" s="10"/>
      <c r="H21" s="27"/>
      <c r="I21" s="10"/>
      <c r="J21" s="10"/>
      <c r="K21" s="10"/>
      <c r="L21" s="10"/>
      <c r="M21" s="27"/>
      <c r="N21" s="10"/>
      <c r="O21" s="24"/>
      <c r="P21" s="10"/>
      <c r="Q21" s="27"/>
      <c r="R21" s="10"/>
      <c r="S21" s="10"/>
    </row>
    <row r="22" spans="1:19" ht="13.5" thickBot="1" x14ac:dyDescent="0.25">
      <c r="A22" s="11" t="s">
        <v>33</v>
      </c>
      <c r="B22" s="12"/>
      <c r="C22" s="12"/>
      <c r="D22" s="12"/>
      <c r="E22" s="12"/>
      <c r="F22" s="28"/>
      <c r="G22" s="12"/>
      <c r="H22" s="28"/>
      <c r="I22" s="12"/>
      <c r="J22" s="12"/>
      <c r="K22" s="12"/>
      <c r="L22" s="12"/>
      <c r="M22" s="28"/>
      <c r="N22" s="12"/>
      <c r="O22" s="13"/>
      <c r="P22" s="12"/>
      <c r="Q22" s="28"/>
      <c r="R22" s="12"/>
      <c r="S22" s="12"/>
    </row>
    <row r="23" spans="1:19" ht="13.5" thickTop="1" x14ac:dyDescent="0.2">
      <c r="A23" s="36" t="s">
        <v>45</v>
      </c>
      <c r="B23" s="37">
        <v>2.3370709944566888</v>
      </c>
      <c r="C23" s="37">
        <v>11.576085804448006</v>
      </c>
      <c r="D23" s="37">
        <v>6.781700144479923</v>
      </c>
      <c r="E23" s="37">
        <v>20.29</v>
      </c>
      <c r="F23" s="38">
        <v>41340</v>
      </c>
      <c r="G23" s="37">
        <v>-3.891</v>
      </c>
      <c r="H23" s="38">
        <v>41283</v>
      </c>
      <c r="I23" s="37">
        <v>79.942002796375078</v>
      </c>
      <c r="J23" s="37">
        <v>713.87100000000009</v>
      </c>
      <c r="K23" s="37">
        <v>1.9543642848794498</v>
      </c>
      <c r="L23" s="37">
        <v>19.5</v>
      </c>
      <c r="M23" s="38">
        <v>41300</v>
      </c>
      <c r="N23" s="37">
        <v>171.39</v>
      </c>
      <c r="O23" s="39">
        <v>48</v>
      </c>
      <c r="P23" s="37">
        <v>27.973999999999993</v>
      </c>
      <c r="Q23" s="38">
        <v>41317</v>
      </c>
      <c r="R23" s="37">
        <v>7.1321818178972149</v>
      </c>
      <c r="S23" s="37">
        <v>96.059735069815105</v>
      </c>
    </row>
    <row r="26" spans="1:19" x14ac:dyDescent="0.2">
      <c r="A26" s="18" t="s">
        <v>34</v>
      </c>
      <c r="B26" s="18"/>
      <c r="C26" s="18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35</v>
      </c>
      <c r="C28" s="1"/>
      <c r="D28" s="1"/>
      <c r="F28" s="1">
        <v>0</v>
      </c>
      <c r="G28" s="1" t="s">
        <v>17</v>
      </c>
      <c r="H28" s="26" t="e">
        <v>#N/A</v>
      </c>
      <c r="I28" s="19"/>
      <c r="J28" s="1"/>
    </row>
    <row r="29" spans="1:19" x14ac:dyDescent="0.2">
      <c r="A29" s="1"/>
      <c r="B29" s="1" t="s">
        <v>36</v>
      </c>
      <c r="C29" s="1"/>
      <c r="D29" s="1"/>
      <c r="F29" s="1">
        <v>-0.189</v>
      </c>
      <c r="G29" s="1" t="s">
        <v>17</v>
      </c>
      <c r="H29" s="26">
        <v>41351</v>
      </c>
      <c r="I29" s="19"/>
      <c r="J29" s="1"/>
    </row>
    <row r="30" spans="1:19" x14ac:dyDescent="0.2">
      <c r="A30" s="1"/>
      <c r="B30" s="1" t="s">
        <v>37</v>
      </c>
      <c r="C30" s="1"/>
      <c r="D30" s="1"/>
      <c r="F30" s="9" t="e">
        <v>#N/A</v>
      </c>
      <c r="G30" s="1" t="s">
        <v>38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8" t="s">
        <v>39</v>
      </c>
      <c r="B32" s="18"/>
      <c r="C32" s="18"/>
      <c r="D32" s="18"/>
      <c r="E32" s="18"/>
      <c r="F32" s="18"/>
      <c r="G32" s="18"/>
      <c r="H32" s="18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20">
        <v>0</v>
      </c>
      <c r="E34" t="s">
        <v>17</v>
      </c>
      <c r="F34" s="40">
        <v>12</v>
      </c>
      <c r="G34" s="1" t="s">
        <v>38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20">
        <v>-1</v>
      </c>
      <c r="E35" t="s">
        <v>17</v>
      </c>
      <c r="F35" s="40">
        <v>4</v>
      </c>
      <c r="G35" s="1" t="s">
        <v>38</v>
      </c>
      <c r="H35" s="1"/>
      <c r="I35" s="1"/>
      <c r="J35" s="1"/>
    </row>
    <row r="36" spans="1:10" x14ac:dyDescent="0.2">
      <c r="A36" s="1"/>
      <c r="B36" s="21">
        <v>-5</v>
      </c>
      <c r="C36" s="21" t="s">
        <v>41</v>
      </c>
      <c r="D36" s="22">
        <v>-2.5</v>
      </c>
      <c r="E36" s="23" t="s">
        <v>17</v>
      </c>
      <c r="F36" s="40">
        <v>1</v>
      </c>
      <c r="G36" s="1" t="s">
        <v>38</v>
      </c>
      <c r="H36" s="1"/>
      <c r="I36" s="1"/>
      <c r="J36" s="1"/>
    </row>
    <row r="37" spans="1:10" x14ac:dyDescent="0.2">
      <c r="A37" s="1"/>
      <c r="C37" s="21" t="s">
        <v>42</v>
      </c>
      <c r="D37" s="20">
        <v>-5</v>
      </c>
      <c r="E37" t="s">
        <v>17</v>
      </c>
      <c r="F37" s="40">
        <v>0</v>
      </c>
      <c r="G37" s="1" t="s">
        <v>38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VTOBARP</dc:creator>
  <cp:lastModifiedBy>Vanesa Tobar Pardo</cp:lastModifiedBy>
  <dcterms:created xsi:type="dcterms:W3CDTF">2006-01-24T10:46:15Z</dcterms:created>
  <dcterms:modified xsi:type="dcterms:W3CDTF">2024-01-12T11:53:34Z</dcterms:modified>
</cp:coreProperties>
</file>