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3\FICHAS PRODUCTOS\"/>
    </mc:Choice>
  </mc:AlternateContent>
  <bookViews>
    <workbookView xWindow="0" yWindow="0" windowWidth="19440" windowHeight="7650"/>
  </bookViews>
  <sheets>
    <sheet name="Alcachofa" sheetId="4" r:id="rId1"/>
  </sheets>
  <externalReferences>
    <externalReference r:id="rId2"/>
  </externalReferences>
  <definedNames>
    <definedName name="_xlnm.Print_Area" localSheetId="0">Alcachofa!$A$1:$M$66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4" l="1"/>
  <c r="E63" i="4"/>
  <c r="D63" i="4"/>
  <c r="R121" i="4" s="1"/>
  <c r="F62" i="4" l="1"/>
  <c r="E62" i="4"/>
  <c r="D62" i="4"/>
  <c r="R120" i="4" s="1"/>
  <c r="F61" i="4" l="1"/>
  <c r="E61" i="4"/>
  <c r="D61" i="4"/>
  <c r="F60" i="4" l="1"/>
  <c r="AE63" i="4" s="1"/>
  <c r="E60" i="4"/>
  <c r="D60" i="4"/>
  <c r="AE42" i="4" s="1"/>
  <c r="F59" i="4" l="1"/>
  <c r="E59" i="4"/>
  <c r="D59" i="4"/>
  <c r="F58" i="4" l="1"/>
  <c r="E58" i="4"/>
  <c r="D58" i="4"/>
  <c r="F57" i="4" l="1"/>
  <c r="E57" i="4"/>
  <c r="D57" i="4"/>
  <c r="E55" i="4" l="1"/>
  <c r="E54" i="4"/>
  <c r="F56" i="4" l="1"/>
  <c r="E56" i="4"/>
  <c r="D56" i="4"/>
  <c r="F55" i="4" l="1"/>
  <c r="D55" i="4"/>
  <c r="F54" i="4"/>
  <c r="D54" i="4"/>
  <c r="AD63" i="4" l="1"/>
  <c r="AC63" i="4"/>
  <c r="F31" i="4" l="1"/>
  <c r="F30" i="4" l="1"/>
  <c r="E30" i="4"/>
  <c r="D30" i="4"/>
  <c r="X39" i="4" l="1"/>
  <c r="F29" i="4"/>
  <c r="X63" i="4" s="1"/>
  <c r="E29" i="4"/>
  <c r="D29" i="4"/>
  <c r="X42" i="4" s="1"/>
  <c r="F28" i="4" l="1"/>
  <c r="E28" i="4"/>
  <c r="D28" i="4"/>
  <c r="F27" i="4" l="1"/>
  <c r="E27" i="4"/>
  <c r="D27" i="4"/>
  <c r="F26" i="4" l="1"/>
  <c r="E26" i="4"/>
  <c r="D26" i="4"/>
  <c r="F25" i="4" l="1"/>
  <c r="W63" i="4" s="1"/>
  <c r="E25" i="4"/>
  <c r="D25" i="4"/>
  <c r="W42" i="4" s="1"/>
  <c r="F24" i="4" l="1"/>
  <c r="E24" i="4"/>
  <c r="D24" i="4"/>
  <c r="F23" i="4" l="1"/>
  <c r="E23" i="4"/>
  <c r="D23" i="4"/>
  <c r="F22" i="4" l="1"/>
  <c r="E22" i="4"/>
  <c r="D22" i="4"/>
  <c r="R80" i="4" s="1"/>
  <c r="F21" i="4" l="1"/>
  <c r="E21" i="4"/>
  <c r="D21" i="4"/>
  <c r="F20" i="4" l="1"/>
  <c r="V63" i="4" s="1"/>
  <c r="E20" i="4"/>
  <c r="D20" i="4"/>
  <c r="V42" i="4" s="1"/>
  <c r="F19" i="4" l="1"/>
  <c r="E19" i="4"/>
  <c r="D19" i="4"/>
  <c r="AE62" i="4" l="1"/>
  <c r="AD62" i="4"/>
  <c r="AC62" i="4"/>
  <c r="AB62" i="4"/>
  <c r="X62" i="4"/>
  <c r="W62" i="4"/>
  <c r="V62" i="4"/>
  <c r="U62" i="4"/>
  <c r="T62" i="4"/>
  <c r="AE61" i="4"/>
  <c r="AD61" i="4"/>
  <c r="AC61" i="4"/>
  <c r="AB61" i="4"/>
  <c r="X61" i="4"/>
  <c r="W61" i="4"/>
  <c r="V61" i="4"/>
  <c r="U61" i="4"/>
  <c r="T61" i="4"/>
  <c r="AE60" i="4"/>
  <c r="AD60" i="4"/>
  <c r="AC60" i="4"/>
  <c r="AB60" i="4"/>
  <c r="X60" i="4"/>
  <c r="W60" i="4"/>
  <c r="V60" i="4"/>
  <c r="U60" i="4"/>
  <c r="T60" i="4"/>
  <c r="AE56" i="4"/>
  <c r="AD56" i="4"/>
  <c r="AC56" i="4"/>
  <c r="AB56" i="4"/>
  <c r="Y56" i="4"/>
  <c r="X56" i="4"/>
  <c r="W56" i="4"/>
  <c r="V56" i="4"/>
  <c r="U56" i="4"/>
  <c r="T56" i="4"/>
  <c r="AF56" i="4" s="1"/>
  <c r="AE55" i="4"/>
  <c r="AD55" i="4"/>
  <c r="AC55" i="4"/>
  <c r="AB55" i="4"/>
  <c r="AA55" i="4"/>
  <c r="Z55" i="4"/>
  <c r="Y55" i="4"/>
  <c r="X55" i="4"/>
  <c r="W55" i="4"/>
  <c r="V55" i="4"/>
  <c r="U55" i="4"/>
  <c r="T55" i="4"/>
  <c r="AE54" i="4"/>
  <c r="AD54" i="4"/>
  <c r="AC54" i="4"/>
  <c r="AB54" i="4"/>
  <c r="AA54" i="4"/>
  <c r="Z54" i="4"/>
  <c r="Y54" i="4"/>
  <c r="X54" i="4"/>
  <c r="W54" i="4"/>
  <c r="V54" i="4"/>
  <c r="U54" i="4"/>
  <c r="T54" i="4"/>
  <c r="AF54" i="4" s="1"/>
  <c r="AF53" i="4"/>
  <c r="AF52" i="4"/>
  <c r="AF51" i="4"/>
  <c r="AF50" i="4"/>
  <c r="AF49" i="4"/>
  <c r="AF48" i="4"/>
  <c r="AE41" i="4"/>
  <c r="AD41" i="4"/>
  <c r="AC41" i="4"/>
  <c r="AB41" i="4"/>
  <c r="X41" i="4"/>
  <c r="W41" i="4"/>
  <c r="V41" i="4"/>
  <c r="U41" i="4"/>
  <c r="T41" i="4"/>
  <c r="AE40" i="4"/>
  <c r="AD40" i="4"/>
  <c r="AC40" i="4"/>
  <c r="AB40" i="4"/>
  <c r="X40" i="4"/>
  <c r="W40" i="4"/>
  <c r="V40" i="4"/>
  <c r="U40" i="4"/>
  <c r="T40" i="4"/>
  <c r="AE39" i="4"/>
  <c r="AD39" i="4"/>
  <c r="AC39" i="4"/>
  <c r="AB39" i="4"/>
  <c r="W39" i="4"/>
  <c r="V39" i="4"/>
  <c r="U39" i="4"/>
  <c r="T39" i="4"/>
  <c r="AE35" i="4"/>
  <c r="AD35" i="4"/>
  <c r="AC35" i="4"/>
  <c r="AB35" i="4"/>
  <c r="Y35" i="4"/>
  <c r="X35" i="4"/>
  <c r="W35" i="4"/>
  <c r="V35" i="4"/>
  <c r="U35" i="4"/>
  <c r="AF35" i="4" s="1"/>
  <c r="T35" i="4"/>
  <c r="AE34" i="4"/>
  <c r="AD34" i="4"/>
  <c r="AC34" i="4"/>
  <c r="AB34" i="4"/>
  <c r="AA34" i="4"/>
  <c r="Z34" i="4"/>
  <c r="Y34" i="4"/>
  <c r="X34" i="4"/>
  <c r="W34" i="4"/>
  <c r="V34" i="4"/>
  <c r="U34" i="4"/>
  <c r="T34" i="4"/>
  <c r="AF34" i="4" s="1"/>
  <c r="AE33" i="4"/>
  <c r="AD33" i="4"/>
  <c r="AC33" i="4"/>
  <c r="AB33" i="4"/>
  <c r="AA33" i="4"/>
  <c r="Z33" i="4"/>
  <c r="Y33" i="4"/>
  <c r="X33" i="4"/>
  <c r="W33" i="4"/>
  <c r="V33" i="4"/>
  <c r="U33" i="4"/>
  <c r="T33" i="4"/>
  <c r="AF33" i="4" s="1"/>
  <c r="AF32" i="4"/>
  <c r="AF31" i="4"/>
  <c r="AF30" i="4"/>
  <c r="AF29" i="4"/>
  <c r="AF28" i="4"/>
  <c r="AF27" i="4"/>
  <c r="S62" i="4"/>
  <c r="S41" i="4"/>
  <c r="F18" i="4"/>
  <c r="E18" i="4"/>
  <c r="D18" i="4"/>
  <c r="F17" i="4"/>
  <c r="E17" i="4"/>
  <c r="D17" i="4"/>
  <c r="F16" i="4"/>
  <c r="E16" i="4"/>
  <c r="D16" i="4"/>
  <c r="F15" i="4"/>
  <c r="E15" i="4"/>
  <c r="D15" i="4"/>
  <c r="F14" i="4"/>
  <c r="E14" i="4"/>
  <c r="D14" i="4"/>
  <c r="F13" i="4"/>
  <c r="E13" i="4"/>
  <c r="D13" i="4"/>
  <c r="F12" i="4"/>
  <c r="E12" i="4"/>
  <c r="D12" i="4"/>
  <c r="U42" i="4" l="1"/>
  <c r="T63" i="4"/>
  <c r="T42" i="4"/>
  <c r="U63" i="4"/>
  <c r="AF55" i="4"/>
  <c r="R70" i="4" l="1"/>
  <c r="R117" i="4" l="1"/>
  <c r="R118" i="4"/>
  <c r="R119" i="4"/>
  <c r="R116" i="4" l="1"/>
  <c r="R111" i="4" l="1"/>
  <c r="R114" i="4"/>
  <c r="R115" i="4"/>
  <c r="R95" i="4"/>
  <c r="R96" i="4"/>
  <c r="R97" i="4"/>
  <c r="R98" i="4"/>
  <c r="R99" i="4"/>
  <c r="R100" i="4"/>
  <c r="R101" i="4"/>
  <c r="R102" i="4"/>
  <c r="R103" i="4"/>
  <c r="R104" i="4"/>
  <c r="R105" i="4"/>
  <c r="R106" i="4"/>
  <c r="R110" i="4"/>
  <c r="R109" i="4" l="1"/>
  <c r="R107" i="4"/>
  <c r="R108" i="4"/>
  <c r="R71" i="4" l="1"/>
  <c r="R72" i="4"/>
  <c r="R73" i="4"/>
  <c r="R74" i="4"/>
  <c r="R75" i="4"/>
  <c r="R76" i="4"/>
  <c r="R77" i="4"/>
  <c r="R78" i="4"/>
  <c r="R79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113" i="4" l="1"/>
  <c r="AD42" i="4"/>
  <c r="R112" i="4" l="1"/>
  <c r="AC42" i="4"/>
</calcChain>
</file>

<file path=xl/sharedStrings.xml><?xml version="1.0" encoding="utf-8"?>
<sst xmlns="http://schemas.openxmlformats.org/spreadsheetml/2006/main" count="73" uniqueCount="31">
  <si>
    <t>Semana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</si>
  <si>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</si>
  <si>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</si>
  <si>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</si>
  <si>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</si>
  <si>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</si>
  <si>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</si>
  <si>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</si>
  <si>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</si>
  <si>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</si>
  <si>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</si>
  <si>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</si>
  <si>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</si>
  <si>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</si>
  <si>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</si>
  <si>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Máximo mensual entre 2017 y 2022</t>
  </si>
  <si>
    <t>Mínimo mensual entre 2017 y 2022</t>
  </si>
  <si>
    <t>Promedio 2017 - 2022</t>
  </si>
  <si>
    <t>Rango de precios 2017 - 2022</t>
  </si>
  <si>
    <t xml:space="preserve">Coste medio producción </t>
  </si>
  <si>
    <t>Precio percibido agricultor</t>
  </si>
  <si>
    <t>Precio salida almacén en origen</t>
  </si>
  <si>
    <t>Precio pagado consumidor</t>
  </si>
  <si>
    <t>Consumo fresco</t>
  </si>
  <si>
    <t>Alcachofa. Precios Percibidos Agricultor. €/kg</t>
  </si>
  <si>
    <t>Alcachofa. Precios Pagados Consumidor €/kg</t>
  </si>
  <si>
    <t>(€/kg)</t>
  </si>
  <si>
    <r>
      <rPr>
        <sz val="16"/>
        <color rgb="FF253746"/>
        <rFont val="Riojana Black"/>
      </rPr>
      <t>Hortalizas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Alcachofa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2023</t>
    </r>
  </si>
  <si>
    <t>FIN DE CAMPAÑA 2022 - 2023</t>
  </si>
  <si>
    <t>INICIO DE CAMPAÑA 2023 - 2024</t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</si>
  <si>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alcachofa en La Rioja en el año 2021 se ha calculado en 35,62 €/100 kg para un rendimiento medio de 13.200 kg/ha.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Durante la última semana, el precio percibido por el agricultor se ha encontrado un 531,7% por encima de los costes de producción soportados.
</t>
    </r>
    <r>
      <rPr>
        <sz val="12"/>
        <color rgb="FF253746"/>
        <rFont val="Riojana Black"/>
      </rPr>
      <t>∙</t>
    </r>
    <r>
      <rPr>
        <sz val="8.5"/>
        <color rgb="FF253746"/>
        <rFont val="Riojana Condensed SemiBold"/>
      </rPr>
      <t xml:space="preserve"> Los precios se ponderan en función del formato de comercialización, bien sea a kilos, bien sea a docenas (con tallo y dos hojas). Se estima un peso de 2kg por docena.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</si>
</sst>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7.5"/>
      <color theme="0"/>
      <name val="Riojana Condensed"/>
    </font>
    <font>
      <sz val="14"/>
      <color theme="1"/>
      <name val="Riojana Black"/>
    </font>
    <font>
      <sz val="14"/>
      <color rgb="FF74BC1F"/>
      <name val="Riojana Black"/>
    </font>
    <font>
      <sz val="16"/>
      <color rgb="FF253746"/>
      <name val="Riojana Black"/>
    </font>
    <font>
      <sz val="8.5"/>
      <color rgb="FF253746"/>
      <name val="Riojana Cri"/>
    </font>
    <font>
      <sz val="12"/>
      <color rgb="FF253746"/>
      <name val="Riojana Black"/>
    </font>
    <font>
      <sz val="8.5"/>
      <color rgb="FF253746"/>
      <name val="Riojana Condensed SemiBold"/>
    </font>
    <font>
      <sz val="6.5"/>
      <color rgb="FF253746"/>
      <name val="Riojana Condensed"/>
    </font>
    <font>
      <sz val="10"/>
      <color rgb="FF253746"/>
      <name val="Riojana Bold"/>
    </font>
    <font>
      <sz val="11"/>
      <color rgb="FF253746"/>
      <name val="Calibri"/>
      <family val="2"/>
      <scheme val="minor"/>
    </font>
    <font>
      <sz val="7"/>
      <color theme="1"/>
      <name val="Riojana Condensed"/>
    </font>
    <font>
      <b/>
      <sz val="7"/>
      <name val="Riojana Condensed"/>
    </font>
    <font>
      <sz val="7"/>
      <name val="Riojana Condensed"/>
    </font>
    <font>
      <b/>
      <sz val="7"/>
      <color theme="0"/>
      <name val="Riojana Condensed"/>
    </font>
    <font>
      <sz val="14"/>
      <color rgb="FF233746"/>
      <name val="Riojana Black"/>
    </font>
    <font>
      <sz val="16"/>
      <color rgb="FF253746"/>
      <name val="Riojana Book"/>
    </font>
    <font>
      <sz val="16"/>
      <color rgb="FF74BC1F"/>
      <name val="Riojana Black"/>
    </font>
    <font>
      <sz val="16"/>
      <name val="Riojana Book"/>
    </font>
  </fonts>
  <fills count="5">
    <fill>
      <patternFill patternType="none"/>
    </fill>
    <fill>
      <patternFill patternType="gray125"/>
    </fill>
    <fill>
      <patternFill patternType="solid">
        <fgColor rgb="FF2337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2" fillId="0" borderId="0" xfId="0" applyFont="1" applyAlignment="1">
      <alignment horizontal="right" indent="2"/>
    </xf>
    <xf numFmtId="0" fontId="1" fillId="0" borderId="0" xfId="0" applyFont="1" applyFill="1" applyAlignment="1">
      <alignment horizontal="right" vertical="center" indent="1"/>
    </xf>
    <xf numFmtId="0" fontId="4" fillId="0" borderId="0" xfId="0" applyFont="1" applyFill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4" borderId="0" xfId="0" applyFill="1"/>
    <xf numFmtId="0" fontId="16" fillId="4" borderId="0" xfId="0" applyFont="1" applyFill="1" applyAlignment="1">
      <alignment vertical="center"/>
    </xf>
    <xf numFmtId="164" fontId="16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17" fillId="4" borderId="0" xfId="1" applyFont="1" applyFill="1" applyAlignment="1">
      <alignment vertical="center"/>
    </xf>
    <xf numFmtId="0" fontId="18" fillId="4" borderId="0" xfId="1" applyFont="1" applyFill="1" applyAlignment="1">
      <alignment vertical="center"/>
    </xf>
    <xf numFmtId="0" fontId="19" fillId="4" borderId="3" xfId="1" applyFont="1" applyFill="1" applyBorder="1" applyAlignment="1">
      <alignment horizontal="center" vertical="center"/>
    </xf>
    <xf numFmtId="0" fontId="18" fillId="4" borderId="2" xfId="1" applyFont="1" applyFill="1" applyBorder="1" applyAlignment="1">
      <alignment horizontal="right" vertical="center"/>
    </xf>
    <xf numFmtId="2" fontId="18" fillId="4" borderId="3" xfId="1" applyNumberFormat="1" applyFont="1" applyFill="1" applyBorder="1" applyAlignment="1">
      <alignment horizontal="center" vertical="center" wrapText="1"/>
    </xf>
    <xf numFmtId="2" fontId="17" fillId="4" borderId="3" xfId="1" applyNumberFormat="1" applyFont="1" applyFill="1" applyBorder="1" applyAlignment="1">
      <alignment horizontal="center" vertical="center"/>
    </xf>
    <xf numFmtId="0" fontId="18" fillId="4" borderId="3" xfId="1" applyFont="1" applyFill="1" applyBorder="1" applyAlignment="1">
      <alignment horizontal="right" vertical="center"/>
    </xf>
    <xf numFmtId="2" fontId="18" fillId="4" borderId="1" xfId="1" applyNumberFormat="1" applyFont="1" applyFill="1" applyBorder="1" applyAlignment="1">
      <alignment horizontal="center" vertical="center" wrapText="1"/>
    </xf>
    <xf numFmtId="2" fontId="18" fillId="4" borderId="3" xfId="1" applyNumberFormat="1" applyFont="1" applyFill="1" applyBorder="1" applyAlignment="1">
      <alignment horizontal="center" vertical="center"/>
    </xf>
    <xf numFmtId="10" fontId="16" fillId="4" borderId="0" xfId="0" applyNumberFormat="1" applyFont="1" applyFill="1" applyAlignment="1">
      <alignment vertical="center"/>
    </xf>
    <xf numFmtId="2" fontId="16" fillId="4" borderId="0" xfId="0" applyNumberFormat="1" applyFont="1" applyFill="1" applyAlignment="1">
      <alignment vertical="center"/>
    </xf>
    <xf numFmtId="0" fontId="13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33746"/>
      <color rgb="FF43682A"/>
      <color rgb="FF76BC21"/>
      <color rgb="FF00643C"/>
      <color rgb="FFC5C5C5"/>
      <color rgb="FF253746"/>
      <color rgb="FF808080"/>
      <color rgb="FFF2F2F2"/>
      <color rgb="FF74BC1F"/>
      <color rgb="FF004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Alcachofa!$S$39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Alcachofa!$T$38:$AE$38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Alcachofa!$T$39:$AE$39</c:f>
              <c:numCache>
                <c:formatCode>0.00</c:formatCode>
                <c:ptCount val="12"/>
                <c:pt idx="0">
                  <c:v>2</c:v>
                </c:pt>
                <c:pt idx="1">
                  <c:v>1.9166666666666667</c:v>
                </c:pt>
                <c:pt idx="2">
                  <c:v>1.1160000000000001</c:v>
                </c:pt>
                <c:pt idx="3">
                  <c:v>0.80749999999999988</c:v>
                </c:pt>
                <c:pt idx="4">
                  <c:v>0.64500000000000002</c:v>
                </c:pt>
                <c:pt idx="8">
                  <c:v>1.25</c:v>
                </c:pt>
                <c:pt idx="9">
                  <c:v>1.4375</c:v>
                </c:pt>
                <c:pt idx="10">
                  <c:v>1.625</c:v>
                </c:pt>
                <c:pt idx="11">
                  <c:v>1.875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Alcachofa!$S$40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Alcachofa!$T$38:$AE$38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Alcachofa!$T$40:$AE$40</c:f>
              <c:numCache>
                <c:formatCode>0.00</c:formatCode>
                <c:ptCount val="12"/>
                <c:pt idx="0">
                  <c:v>1.0832999999999999</c:v>
                </c:pt>
                <c:pt idx="1">
                  <c:v>0.98124999999999996</c:v>
                </c:pt>
                <c:pt idx="2">
                  <c:v>0.50829999999999997</c:v>
                </c:pt>
                <c:pt idx="3">
                  <c:v>0.48330000000000001</c:v>
                </c:pt>
                <c:pt idx="4">
                  <c:v>0.4083</c:v>
                </c:pt>
                <c:pt idx="8">
                  <c:v>1.25</c:v>
                </c:pt>
                <c:pt idx="9">
                  <c:v>1.2082999999999999</c:v>
                </c:pt>
                <c:pt idx="10">
                  <c:v>1.0832999999999999</c:v>
                </c:pt>
                <c:pt idx="11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Alcachofa!$S$41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Alcachofa!$T$38:$AE$38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Alcachofa!$T$41:$AE$41</c:f>
              <c:numCache>
                <c:formatCode>0.00</c:formatCode>
                <c:ptCount val="12"/>
                <c:pt idx="0">
                  <c:v>1.514575</c:v>
                </c:pt>
                <c:pt idx="1">
                  <c:v>1.3010416666666667</c:v>
                </c:pt>
                <c:pt idx="2">
                  <c:v>0.83512083333333331</c:v>
                </c:pt>
                <c:pt idx="3">
                  <c:v>0.60953333333333337</c:v>
                </c:pt>
                <c:pt idx="4">
                  <c:v>0.53159166666666668</c:v>
                </c:pt>
                <c:pt idx="8">
                  <c:v>1.25</c:v>
                </c:pt>
                <c:pt idx="9">
                  <c:v>1.2954749999999999</c:v>
                </c:pt>
                <c:pt idx="10">
                  <c:v>1.34375</c:v>
                </c:pt>
                <c:pt idx="11">
                  <c:v>1.5625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Alcachofa!$S$42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Alcachofa!$T$38:$AE$38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Alcachofa!$T$42:$AE$42</c:f>
              <c:numCache>
                <c:formatCode>0.00</c:formatCode>
                <c:ptCount val="12"/>
                <c:pt idx="0">
                  <c:v>1.34375</c:v>
                </c:pt>
                <c:pt idx="1">
                  <c:v>1.4375</c:v>
                </c:pt>
                <c:pt idx="2">
                  <c:v>1.5150000000000001</c:v>
                </c:pt>
                <c:pt idx="3">
                  <c:v>1.03125</c:v>
                </c:pt>
                <c:pt idx="4">
                  <c:v>0.8600000000000001</c:v>
                </c:pt>
                <c:pt idx="9">
                  <c:v>2.5</c:v>
                </c:pt>
                <c:pt idx="10">
                  <c:v>2.0249999999999999</c:v>
                </c:pt>
                <c:pt idx="11">
                  <c:v>2.15625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Alcachofa!$S$60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Alcachofa!$T$59:$AE$59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Alcachofa!$T$60:$AE$60</c:f>
              <c:numCache>
                <c:formatCode>0.00</c:formatCode>
                <c:ptCount val="12"/>
                <c:pt idx="0">
                  <c:v>3.8200000000000003</c:v>
                </c:pt>
                <c:pt idx="1">
                  <c:v>3.27</c:v>
                </c:pt>
                <c:pt idx="2">
                  <c:v>2.3319999999999999</c:v>
                </c:pt>
                <c:pt idx="3">
                  <c:v>2.0599999999999996</c:v>
                </c:pt>
                <c:pt idx="4">
                  <c:v>2.0862499999999997</c:v>
                </c:pt>
                <c:pt idx="8">
                  <c:v>2.9750000000000001</c:v>
                </c:pt>
                <c:pt idx="9">
                  <c:v>3.67</c:v>
                </c:pt>
                <c:pt idx="10">
                  <c:v>3.2725</c:v>
                </c:pt>
                <c:pt idx="11">
                  <c:v>3.5700000000000003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Alcachofa!$S$61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Alcachofa!$T$59:$AE$59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Alcachofa!$T$61:$AE$61</c:f>
              <c:numCache>
                <c:formatCode>0.00</c:formatCode>
                <c:ptCount val="12"/>
                <c:pt idx="0">
                  <c:v>2.1462797619047622</c:v>
                </c:pt>
                <c:pt idx="1">
                  <c:v>1.9917910353535353</c:v>
                </c:pt>
                <c:pt idx="2">
                  <c:v>1.33315625</c:v>
                </c:pt>
                <c:pt idx="3">
                  <c:v>1.2678645833333331</c:v>
                </c:pt>
                <c:pt idx="4">
                  <c:v>1.0982499999999999</c:v>
                </c:pt>
                <c:pt idx="8">
                  <c:v>2.9750000000000001</c:v>
                </c:pt>
                <c:pt idx="9">
                  <c:v>2.6782291666666667</c:v>
                </c:pt>
                <c:pt idx="10">
                  <c:v>2.0328035714285715</c:v>
                </c:pt>
                <c:pt idx="11">
                  <c:v>2.3405357142857142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Alcachofa!$S$62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Alcachofa!$T$59:$AE$59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Alcachofa!$T$62:$AE$62</c:f>
              <c:numCache>
                <c:formatCode>0.00</c:formatCode>
                <c:ptCount val="12"/>
                <c:pt idx="0">
                  <c:v>2.9127641369047619</c:v>
                </c:pt>
                <c:pt idx="1">
                  <c:v>2.5034548385642132</c:v>
                </c:pt>
                <c:pt idx="2">
                  <c:v>1.813137152777778</c:v>
                </c:pt>
                <c:pt idx="3">
                  <c:v>1.5319563078703702</c:v>
                </c:pt>
                <c:pt idx="4">
                  <c:v>1.4649804067460319</c:v>
                </c:pt>
                <c:pt idx="8">
                  <c:v>2.9750000000000001</c:v>
                </c:pt>
                <c:pt idx="9">
                  <c:v>3.0330196759259258</c:v>
                </c:pt>
                <c:pt idx="10">
                  <c:v>2.8461022652116408</c:v>
                </c:pt>
                <c:pt idx="11">
                  <c:v>3.0210201719576717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Alcachofa!$S$63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Alcachofa!$T$59:$AE$59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Alcachofa!$T$63:$AE$63</c:f>
              <c:numCache>
                <c:formatCode>0.00</c:formatCode>
                <c:ptCount val="12"/>
                <c:pt idx="0">
                  <c:v>3.1399999999999997</c:v>
                </c:pt>
                <c:pt idx="1">
                  <c:v>3.12</c:v>
                </c:pt>
                <c:pt idx="2">
                  <c:v>2.9089999999999998</c:v>
                </c:pt>
                <c:pt idx="3">
                  <c:v>2.1425000000000001</c:v>
                </c:pt>
                <c:pt idx="4">
                  <c:v>1.8533333333333335</c:v>
                </c:pt>
                <c:pt idx="9">
                  <c:v>3.9750000000000001</c:v>
                </c:pt>
                <c:pt idx="10">
                  <c:v>3.4689999999999999</c:v>
                </c:pt>
                <c:pt idx="11">
                  <c:v>3.63375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4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180869349913483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Alcachofa!$C$10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Alcachofa!$B$12:$B$64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Alcachofa!$C$12:$C$64</c:f>
              <c:numCache>
                <c:formatCode>#,##0.00</c:formatCode>
                <c:ptCount val="53"/>
                <c:pt idx="0">
                  <c:v>0.35620000000000002</c:v>
                </c:pt>
                <c:pt idx="1">
                  <c:v>0.35620000000000002</c:v>
                </c:pt>
                <c:pt idx="2">
                  <c:v>0.35620000000000002</c:v>
                </c:pt>
                <c:pt idx="3">
                  <c:v>0.35620000000000002</c:v>
                </c:pt>
                <c:pt idx="4">
                  <c:v>0.35620000000000002</c:v>
                </c:pt>
                <c:pt idx="5">
                  <c:v>0.35620000000000002</c:v>
                </c:pt>
                <c:pt idx="6">
                  <c:v>0.35620000000000002</c:v>
                </c:pt>
                <c:pt idx="7">
                  <c:v>0.35620000000000002</c:v>
                </c:pt>
                <c:pt idx="8">
                  <c:v>0.35620000000000002</c:v>
                </c:pt>
                <c:pt idx="9">
                  <c:v>0.35620000000000002</c:v>
                </c:pt>
                <c:pt idx="10">
                  <c:v>0.35620000000000002</c:v>
                </c:pt>
                <c:pt idx="11">
                  <c:v>0.35620000000000002</c:v>
                </c:pt>
                <c:pt idx="12">
                  <c:v>0.35620000000000002</c:v>
                </c:pt>
                <c:pt idx="13">
                  <c:v>0.35620000000000002</c:v>
                </c:pt>
                <c:pt idx="14">
                  <c:v>0.35620000000000002</c:v>
                </c:pt>
                <c:pt idx="15">
                  <c:v>0.35620000000000002</c:v>
                </c:pt>
                <c:pt idx="16">
                  <c:v>0.35620000000000002</c:v>
                </c:pt>
                <c:pt idx="17">
                  <c:v>0.35620000000000002</c:v>
                </c:pt>
                <c:pt idx="18">
                  <c:v>0.35620000000000002</c:v>
                </c:pt>
                <c:pt idx="19">
                  <c:v>0.35620000000000002</c:v>
                </c:pt>
                <c:pt idx="20">
                  <c:v>0</c:v>
                </c:pt>
                <c:pt idx="40">
                  <c:v>0</c:v>
                </c:pt>
                <c:pt idx="42">
                  <c:v>0.35620000000000002</c:v>
                </c:pt>
                <c:pt idx="43">
                  <c:v>0.35620000000000002</c:v>
                </c:pt>
                <c:pt idx="44">
                  <c:v>0.35620000000000002</c:v>
                </c:pt>
                <c:pt idx="45">
                  <c:v>0.35620000000000002</c:v>
                </c:pt>
                <c:pt idx="46">
                  <c:v>0.35620000000000002</c:v>
                </c:pt>
                <c:pt idx="47">
                  <c:v>0.35620000000000002</c:v>
                </c:pt>
                <c:pt idx="48">
                  <c:v>0.35620000000000002</c:v>
                </c:pt>
                <c:pt idx="49">
                  <c:v>0.35620000000000002</c:v>
                </c:pt>
                <c:pt idx="50">
                  <c:v>0.35620000000000002</c:v>
                </c:pt>
                <c:pt idx="51">
                  <c:v>0.35620000000000002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Alcachofa!$D$10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Alcachofa!$B$12:$B$64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Alcachofa!$D$12:$D$64</c:f>
              <c:numCache>
                <c:formatCode>#,##0.00</c:formatCode>
                <c:ptCount val="53"/>
                <c:pt idx="0">
                  <c:v>1.5</c:v>
                </c:pt>
                <c:pt idx="1">
                  <c:v>1.375</c:v>
                </c:pt>
                <c:pt idx="2">
                  <c:v>1.25</c:v>
                </c:pt>
                <c:pt idx="3">
                  <c:v>1.25</c:v>
                </c:pt>
                <c:pt idx="4">
                  <c:v>1.25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2</c:v>
                </c:pt>
                <c:pt idx="9">
                  <c:v>2</c:v>
                </c:pt>
                <c:pt idx="10">
                  <c:v>1.375</c:v>
                </c:pt>
                <c:pt idx="11">
                  <c:v>1.075</c:v>
                </c:pt>
                <c:pt idx="12">
                  <c:v>1.125</c:v>
                </c:pt>
                <c:pt idx="13">
                  <c:v>1.1000000000000001</c:v>
                </c:pt>
                <c:pt idx="14">
                  <c:v>1.0249999999999999</c:v>
                </c:pt>
                <c:pt idx="15">
                  <c:v>1</c:v>
                </c:pt>
                <c:pt idx="16">
                  <c:v>1</c:v>
                </c:pt>
                <c:pt idx="17">
                  <c:v>0.82000000000000006</c:v>
                </c:pt>
                <c:pt idx="18">
                  <c:v>0.9</c:v>
                </c:pt>
                <c:pt idx="42">
                  <c:v>2.5</c:v>
                </c:pt>
                <c:pt idx="43">
                  <c:v>2.5</c:v>
                </c:pt>
                <c:pt idx="44">
                  <c:v>2</c:v>
                </c:pt>
                <c:pt idx="45">
                  <c:v>1.875</c:v>
                </c:pt>
                <c:pt idx="46">
                  <c:v>1.875</c:v>
                </c:pt>
                <c:pt idx="47">
                  <c:v>1.875</c:v>
                </c:pt>
                <c:pt idx="48">
                  <c:v>2</c:v>
                </c:pt>
                <c:pt idx="49">
                  <c:v>2.125</c:v>
                </c:pt>
                <c:pt idx="50">
                  <c:v>2.25</c:v>
                </c:pt>
                <c:pt idx="51">
                  <c:v>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Alcachofa!$F$10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Alcachofa!$B$12:$B$64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Alcachofa!$F$12:$F$64</c:f>
              <c:numCache>
                <c:formatCode>#,##0.00</c:formatCode>
                <c:ptCount val="53"/>
                <c:pt idx="0">
                  <c:v>3.4</c:v>
                </c:pt>
                <c:pt idx="1">
                  <c:v>3.2650000000000001</c:v>
                </c:pt>
                <c:pt idx="2">
                  <c:v>3.2650000000000001</c:v>
                </c:pt>
                <c:pt idx="3">
                  <c:v>2.63</c:v>
                </c:pt>
                <c:pt idx="4">
                  <c:v>2.605</c:v>
                </c:pt>
                <c:pt idx="5">
                  <c:v>3.125</c:v>
                </c:pt>
                <c:pt idx="6">
                  <c:v>3.335</c:v>
                </c:pt>
                <c:pt idx="7">
                  <c:v>3.415</c:v>
                </c:pt>
                <c:pt idx="8">
                  <c:v>3.335</c:v>
                </c:pt>
                <c:pt idx="9">
                  <c:v>3.335</c:v>
                </c:pt>
                <c:pt idx="10">
                  <c:v>3.1549999999999998</c:v>
                </c:pt>
                <c:pt idx="11">
                  <c:v>2.54</c:v>
                </c:pt>
                <c:pt idx="12">
                  <c:v>2.1800000000000002</c:v>
                </c:pt>
                <c:pt idx="13">
                  <c:v>2.1800000000000002</c:v>
                </c:pt>
                <c:pt idx="14">
                  <c:v>2.1349999999999998</c:v>
                </c:pt>
                <c:pt idx="15">
                  <c:v>2.15</c:v>
                </c:pt>
                <c:pt idx="16">
                  <c:v>2.105</c:v>
                </c:pt>
                <c:pt idx="17">
                  <c:v>2.105</c:v>
                </c:pt>
                <c:pt idx="18">
                  <c:v>1.7649999999999999</c:v>
                </c:pt>
                <c:pt idx="19">
                  <c:v>1.69</c:v>
                </c:pt>
                <c:pt idx="42">
                  <c:v>3.9750000000000001</c:v>
                </c:pt>
                <c:pt idx="43">
                  <c:v>3.8650000000000002</c:v>
                </c:pt>
                <c:pt idx="44">
                  <c:v>3.74</c:v>
                </c:pt>
                <c:pt idx="45">
                  <c:v>3.45</c:v>
                </c:pt>
                <c:pt idx="46">
                  <c:v>3.2149999999999999</c:v>
                </c:pt>
                <c:pt idx="47">
                  <c:v>3.0750000000000002</c:v>
                </c:pt>
                <c:pt idx="48">
                  <c:v>3.44</c:v>
                </c:pt>
                <c:pt idx="49">
                  <c:v>3.44</c:v>
                </c:pt>
                <c:pt idx="50">
                  <c:v>3.7850000000000001</c:v>
                </c:pt>
                <c:pt idx="51">
                  <c:v>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26</xdr:row>
      <xdr:rowOff>12557</xdr:rowOff>
    </xdr:from>
    <xdr:to>
      <xdr:col>11</xdr:col>
      <xdr:colOff>855521</xdr:colOff>
      <xdr:row>43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45</xdr:row>
      <xdr:rowOff>16665</xdr:rowOff>
    </xdr:from>
    <xdr:to>
      <xdr:col>11</xdr:col>
      <xdr:colOff>855279</xdr:colOff>
      <xdr:row>63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9</xdr:row>
      <xdr:rowOff>950</xdr:rowOff>
    </xdr:from>
    <xdr:to>
      <xdr:col>12</xdr:col>
      <xdr:colOff>92</xdr:colOff>
      <xdr:row>24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27" name="Grupo 26"/>
        <xdr:cNvGrpSpPr/>
      </xdr:nvGrpSpPr>
      <xdr:grpSpPr>
        <a:xfrm>
          <a:off x="2" y="1"/>
          <a:ext cx="6735963" cy="1480040"/>
          <a:chOff x="0" y="0"/>
          <a:chExt cx="7766069" cy="1867730"/>
        </a:xfrm>
      </xdr:grpSpPr>
      <xdr:sp macro="" textlink="">
        <xdr:nvSpPr>
          <xdr:cNvPr id="25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26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29" name="Cuadro de texto 2"/>
        <xdr:cNvSpPr txBox="1">
          <a:spLocks noChangeArrowheads="1"/>
        </xdr:cNvSpPr>
      </xdr:nvSpPr>
      <xdr:spPr bwMode="auto">
        <a:xfrm>
          <a:off x="273462" y="153133"/>
          <a:ext cx="3540846" cy="934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31" name="Cuadro de texto 2"/>
        <xdr:cNvSpPr txBox="1">
          <a:spLocks noChangeArrowheads="1"/>
        </xdr:cNvSpPr>
      </xdr:nvSpPr>
      <xdr:spPr bwMode="auto">
        <a:xfrm>
          <a:off x="276743" y="1070748"/>
          <a:ext cx="2056882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32" name="Conector recto 31"/>
        <xdr:cNvCxnSpPr/>
      </xdr:nvCxnSpPr>
      <xdr:spPr>
        <a:xfrm>
          <a:off x="340001" y="1062436"/>
          <a:ext cx="432352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65</xdr:row>
      <xdr:rowOff>8899</xdr:rowOff>
    </xdr:from>
    <xdr:to>
      <xdr:col>13</xdr:col>
      <xdr:colOff>5013</xdr:colOff>
      <xdr:row>65</xdr:row>
      <xdr:rowOff>187335</xdr:rowOff>
    </xdr:to>
    <xdr:sp macro="" textlink="">
      <xdr:nvSpPr>
        <xdr:cNvPr id="34" name="3 Cuadro de texto"/>
        <xdr:cNvSpPr txBox="1"/>
      </xdr:nvSpPr>
      <xdr:spPr>
        <a:xfrm>
          <a:off x="0" y="10501438"/>
          <a:ext cx="6732671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35" name="Imagen 3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4264" y="601266"/>
          <a:ext cx="1073150" cy="39497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12</xdr:col>
      <xdr:colOff>5953</xdr:colOff>
      <xdr:row>7</xdr:row>
      <xdr:rowOff>0</xdr:rowOff>
    </xdr:to>
    <xdr:cxnSp macro="">
      <xdr:nvCxnSpPr>
        <xdr:cNvPr id="8" name="Conector recto 7"/>
        <xdr:cNvCxnSpPr/>
      </xdr:nvCxnSpPr>
      <xdr:spPr>
        <a:xfrm>
          <a:off x="273844" y="2268141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7" name="Conector recto 16"/>
        <xdr:cNvCxnSpPr/>
      </xdr:nvCxnSpPr>
      <xdr:spPr>
        <a:xfrm>
          <a:off x="271463" y="2015728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3/Observatorio%20Preci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</sheetNames>
    <sheetDataSet>
      <sheetData sheetId="0">
        <row r="83">
          <cell r="D83">
            <v>1.5</v>
          </cell>
          <cell r="F83">
            <v>1.65</v>
          </cell>
          <cell r="G83">
            <v>3.4</v>
          </cell>
        </row>
      </sheetData>
      <sheetData sheetId="1">
        <row r="83">
          <cell r="D83">
            <v>1.375</v>
          </cell>
          <cell r="F83">
            <v>1.5249999999999999</v>
          </cell>
          <cell r="G83">
            <v>3.2650000000000001</v>
          </cell>
        </row>
      </sheetData>
      <sheetData sheetId="2">
        <row r="83">
          <cell r="D83">
            <v>1.25</v>
          </cell>
          <cell r="F83">
            <v>1.4</v>
          </cell>
          <cell r="G83">
            <v>3.2650000000000001</v>
          </cell>
        </row>
      </sheetData>
      <sheetData sheetId="3">
        <row r="83">
          <cell r="D83">
            <v>1.25</v>
          </cell>
          <cell r="F83">
            <v>1.4</v>
          </cell>
          <cell r="G83">
            <v>2.63</v>
          </cell>
        </row>
      </sheetData>
      <sheetData sheetId="4">
        <row r="83">
          <cell r="D83">
            <v>1.25</v>
          </cell>
          <cell r="F83">
            <v>1.4</v>
          </cell>
          <cell r="G83">
            <v>2.605</v>
          </cell>
        </row>
      </sheetData>
      <sheetData sheetId="5">
        <row r="83">
          <cell r="D83">
            <v>1.5</v>
          </cell>
          <cell r="F83">
            <v>1.65</v>
          </cell>
          <cell r="G83">
            <v>3.125</v>
          </cell>
        </row>
      </sheetData>
      <sheetData sheetId="6">
        <row r="83">
          <cell r="D83">
            <v>1.5</v>
          </cell>
          <cell r="F83">
            <v>1.65</v>
          </cell>
          <cell r="G83">
            <v>3.335</v>
          </cell>
        </row>
      </sheetData>
      <sheetData sheetId="7">
        <row r="83">
          <cell r="D83">
            <v>1.5</v>
          </cell>
          <cell r="F83">
            <v>1.65</v>
          </cell>
          <cell r="G83">
            <v>3.415</v>
          </cell>
        </row>
      </sheetData>
      <sheetData sheetId="8">
        <row r="83">
          <cell r="D83">
            <v>2</v>
          </cell>
          <cell r="F83">
            <v>2.15</v>
          </cell>
          <cell r="G83">
            <v>3.335</v>
          </cell>
        </row>
      </sheetData>
      <sheetData sheetId="9">
        <row r="83">
          <cell r="D83">
            <v>2</v>
          </cell>
          <cell r="F83">
            <v>2.15</v>
          </cell>
          <cell r="G83">
            <v>3.335</v>
          </cell>
        </row>
      </sheetData>
      <sheetData sheetId="10">
        <row r="83">
          <cell r="D83">
            <v>1.375</v>
          </cell>
          <cell r="F83">
            <v>1.5249999999999999</v>
          </cell>
          <cell r="G83">
            <v>3.1549999999999998</v>
          </cell>
        </row>
      </sheetData>
      <sheetData sheetId="11">
        <row r="83">
          <cell r="D83">
            <v>1.075</v>
          </cell>
          <cell r="F83">
            <v>1.2250000000000001</v>
          </cell>
          <cell r="G83">
            <v>2.54</v>
          </cell>
        </row>
      </sheetData>
      <sheetData sheetId="12">
        <row r="83">
          <cell r="D83">
            <v>1.125</v>
          </cell>
          <cell r="F83">
            <v>1.2749999999999999</v>
          </cell>
          <cell r="G83">
            <v>2.1800000000000002</v>
          </cell>
        </row>
      </sheetData>
      <sheetData sheetId="13">
        <row r="83">
          <cell r="D83">
            <v>1.1000000000000001</v>
          </cell>
          <cell r="F83">
            <v>1.25</v>
          </cell>
          <cell r="G83">
            <v>2.1800000000000002</v>
          </cell>
        </row>
      </sheetData>
      <sheetData sheetId="14">
        <row r="83">
          <cell r="D83">
            <v>1.0249999999999999</v>
          </cell>
          <cell r="F83">
            <v>1.175</v>
          </cell>
          <cell r="G83">
            <v>2.1349999999999998</v>
          </cell>
        </row>
      </sheetData>
      <sheetData sheetId="15">
        <row r="83">
          <cell r="D83">
            <v>1</v>
          </cell>
          <cell r="F83">
            <v>1.1499999999999999</v>
          </cell>
          <cell r="G83">
            <v>2.15</v>
          </cell>
        </row>
      </sheetData>
      <sheetData sheetId="16">
        <row r="83">
          <cell r="D83">
            <v>1</v>
          </cell>
          <cell r="F83">
            <v>1.1499999999999999</v>
          </cell>
          <cell r="G83">
            <v>2.105</v>
          </cell>
        </row>
      </sheetData>
      <sheetData sheetId="17">
        <row r="83">
          <cell r="D83">
            <v>0.82000000000000006</v>
          </cell>
          <cell r="F83">
            <v>0.43</v>
          </cell>
          <cell r="G83">
            <v>2.105</v>
          </cell>
        </row>
      </sheetData>
      <sheetData sheetId="18">
        <row r="83">
          <cell r="D83">
            <v>0.9</v>
          </cell>
          <cell r="F83">
            <v>0.57499999999999996</v>
          </cell>
          <cell r="G83">
            <v>1.7649999999999999</v>
          </cell>
        </row>
      </sheetData>
      <sheetData sheetId="19">
        <row r="83">
          <cell r="G83">
            <v>1.69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83">
          <cell r="D83">
            <v>2.5</v>
          </cell>
          <cell r="F83">
            <v>2.65</v>
          </cell>
          <cell r="G83">
            <v>3.9750000000000001</v>
          </cell>
        </row>
      </sheetData>
      <sheetData sheetId="43">
        <row r="83">
          <cell r="D83">
            <v>2.5</v>
          </cell>
          <cell r="F83">
            <v>2.65</v>
          </cell>
          <cell r="G83">
            <v>3.8650000000000002</v>
          </cell>
        </row>
      </sheetData>
      <sheetData sheetId="44">
        <row r="83">
          <cell r="D83">
            <v>2</v>
          </cell>
          <cell r="F83">
            <v>2.15</v>
          </cell>
          <cell r="G83">
            <v>3.74</v>
          </cell>
        </row>
      </sheetData>
      <sheetData sheetId="45">
        <row r="83">
          <cell r="D83">
            <v>1.875</v>
          </cell>
          <cell r="F83">
            <v>2.0249999999999999</v>
          </cell>
          <cell r="G83">
            <v>3.45</v>
          </cell>
        </row>
      </sheetData>
      <sheetData sheetId="46">
        <row r="83">
          <cell r="D83">
            <v>1.875</v>
          </cell>
          <cell r="F83">
            <v>2.0249999999999999</v>
          </cell>
          <cell r="G83">
            <v>3.2149999999999999</v>
          </cell>
        </row>
      </sheetData>
      <sheetData sheetId="47">
        <row r="83">
          <cell r="D83">
            <v>1.875</v>
          </cell>
          <cell r="F83">
            <v>2.0249999999999999</v>
          </cell>
          <cell r="G83">
            <v>3.0750000000000002</v>
          </cell>
        </row>
      </sheetData>
      <sheetData sheetId="48">
        <row r="83">
          <cell r="D83">
            <v>2</v>
          </cell>
          <cell r="F83">
            <v>2.15</v>
          </cell>
          <cell r="G83">
            <v>3.44</v>
          </cell>
        </row>
      </sheetData>
      <sheetData sheetId="49">
        <row r="83">
          <cell r="D83">
            <v>2.125</v>
          </cell>
          <cell r="F83">
            <v>2.2749999999999999</v>
          </cell>
          <cell r="G83">
            <v>3.44</v>
          </cell>
        </row>
      </sheetData>
      <sheetData sheetId="50">
        <row r="83">
          <cell r="D83">
            <v>2.25</v>
          </cell>
          <cell r="F83">
            <v>2.375</v>
          </cell>
          <cell r="G83">
            <v>3.7850000000000001</v>
          </cell>
        </row>
      </sheetData>
      <sheetData sheetId="51">
        <row r="83">
          <cell r="D83">
            <v>2.25</v>
          </cell>
          <cell r="F83">
            <v>2.375</v>
          </cell>
          <cell r="G83">
            <v>3.87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21"/>
  <sheetViews>
    <sheetView showGridLines="0" tabSelected="1" topLeftCell="A4" zoomScale="130" zoomScaleNormal="130" zoomScaleSheetLayoutView="130" workbookViewId="0">
      <selection activeCell="Q125" sqref="Q125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5" customWidth="1"/>
    <col min="15" max="17" width="6.42578125" style="16" customWidth="1"/>
    <col min="18" max="18" width="11.42578125" style="17" customWidth="1"/>
    <col min="19" max="32" width="11.42578125" style="16" customWidth="1"/>
    <col min="33" max="33" width="11.42578125" style="11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6" spans="2:36" s="5" customFormat="1" ht="25.5" customHeight="1">
      <c r="B6" s="40" t="s">
        <v>27</v>
      </c>
      <c r="C6" s="40"/>
      <c r="D6" s="40"/>
      <c r="E6" s="40"/>
      <c r="F6" s="40"/>
      <c r="G6" s="40"/>
      <c r="H6" s="40"/>
      <c r="I6" s="40"/>
      <c r="J6" s="40"/>
      <c r="K6" s="40"/>
      <c r="L6" s="40"/>
      <c r="N6" s="18"/>
      <c r="O6" s="16"/>
      <c r="P6" s="16"/>
      <c r="Q6" s="16"/>
      <c r="R6" s="17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1"/>
      <c r="AH6" s="11"/>
      <c r="AI6" s="11"/>
      <c r="AJ6" s="11"/>
    </row>
    <row r="7" spans="2:36" ht="20.100000000000001" customHeight="1">
      <c r="B7" s="12" t="s">
        <v>23</v>
      </c>
      <c r="C7" s="13"/>
      <c r="D7" s="13"/>
      <c r="E7" s="13"/>
      <c r="F7" s="13"/>
      <c r="G7" s="14"/>
      <c r="H7" s="14"/>
      <c r="I7" s="14"/>
      <c r="J7" s="14"/>
      <c r="K7" s="14"/>
      <c r="L7" s="14"/>
    </row>
    <row r="8" spans="2:36" ht="21.75" customHeight="1">
      <c r="B8" s="41" t="s">
        <v>30</v>
      </c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2:36" ht="37.5" customHeight="1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2:36" ht="32.25" customHeight="1">
      <c r="B10" s="37" t="s">
        <v>0</v>
      </c>
      <c r="C10" s="9" t="s">
        <v>19</v>
      </c>
      <c r="D10" s="9" t="s">
        <v>20</v>
      </c>
      <c r="E10" s="9" t="s">
        <v>21</v>
      </c>
      <c r="F10" s="10" t="s">
        <v>22</v>
      </c>
    </row>
    <row r="11" spans="2:36" ht="12.75" customHeight="1">
      <c r="B11" s="37"/>
      <c r="C11" s="38" t="s">
        <v>26</v>
      </c>
      <c r="D11" s="38"/>
      <c r="E11" s="38"/>
      <c r="F11" s="39"/>
    </row>
    <row r="12" spans="2:36" ht="9.9499999999999993" customHeight="1">
      <c r="B12" s="30">
        <v>1</v>
      </c>
      <c r="C12" s="31">
        <v>0.35620000000000002</v>
      </c>
      <c r="D12" s="31">
        <f>'[1]01'!$D$83</f>
        <v>1.5</v>
      </c>
      <c r="E12" s="31">
        <f>'[1]01'!$F$83</f>
        <v>1.65</v>
      </c>
      <c r="F12" s="31">
        <f>'[1]01'!$G$83</f>
        <v>3.4</v>
      </c>
    </row>
    <row r="13" spans="2:36" ht="9.9499999999999993" customHeight="1">
      <c r="B13" s="32">
        <v>2</v>
      </c>
      <c r="C13" s="33">
        <v>0.35620000000000002</v>
      </c>
      <c r="D13" s="33">
        <f>'[1]02'!$D$83</f>
        <v>1.375</v>
      </c>
      <c r="E13" s="33">
        <f>'[1]02'!$F$83</f>
        <v>1.5249999999999999</v>
      </c>
      <c r="F13" s="33">
        <f>'[1]02'!$G$83</f>
        <v>3.2650000000000001</v>
      </c>
    </row>
    <row r="14" spans="2:36" ht="9.9499999999999993" customHeight="1">
      <c r="B14" s="34">
        <v>3</v>
      </c>
      <c r="C14" s="31">
        <v>0.35620000000000002</v>
      </c>
      <c r="D14" s="31">
        <f>'[1]03'!$D$83</f>
        <v>1.25</v>
      </c>
      <c r="E14" s="31">
        <f>'[1]03'!$F$83</f>
        <v>1.4</v>
      </c>
      <c r="F14" s="31">
        <f>'[1]03'!$G$83</f>
        <v>3.2650000000000001</v>
      </c>
    </row>
    <row r="15" spans="2:36" ht="9.9499999999999993" customHeight="1">
      <c r="B15" s="32">
        <v>4</v>
      </c>
      <c r="C15" s="33">
        <v>0.35620000000000002</v>
      </c>
      <c r="D15" s="33">
        <f>'[1]04'!$D$83</f>
        <v>1.25</v>
      </c>
      <c r="E15" s="33">
        <f>'[1]04'!$F$83</f>
        <v>1.4</v>
      </c>
      <c r="F15" s="33">
        <f>'[1]04'!$G$83</f>
        <v>2.63</v>
      </c>
    </row>
    <row r="16" spans="2:36" ht="9.9499999999999993" customHeight="1">
      <c r="B16" s="34">
        <v>5</v>
      </c>
      <c r="C16" s="31">
        <v>0.35620000000000002</v>
      </c>
      <c r="D16" s="31">
        <f>'[1]05'!$D$83</f>
        <v>1.25</v>
      </c>
      <c r="E16" s="31">
        <f>'[1]05'!$F$83</f>
        <v>1.4</v>
      </c>
      <c r="F16" s="31">
        <f>'[1]05'!$G$83</f>
        <v>2.605</v>
      </c>
    </row>
    <row r="17" spans="2:32" ht="9.9499999999999993" customHeight="1">
      <c r="B17" s="32">
        <v>6</v>
      </c>
      <c r="C17" s="33">
        <v>0.35620000000000002</v>
      </c>
      <c r="D17" s="33">
        <f>'[1]06'!$D$83</f>
        <v>1.5</v>
      </c>
      <c r="E17" s="33">
        <f>'[1]06'!$F$83</f>
        <v>1.65</v>
      </c>
      <c r="F17" s="33">
        <f>'[1]06'!$G$83</f>
        <v>3.125</v>
      </c>
    </row>
    <row r="18" spans="2:32" ht="9.9499999999999993" customHeight="1">
      <c r="B18" s="34">
        <v>7</v>
      </c>
      <c r="C18" s="31">
        <v>0.35620000000000002</v>
      </c>
      <c r="D18" s="31">
        <f>'[1]07'!$D$83</f>
        <v>1.5</v>
      </c>
      <c r="E18" s="31">
        <f>'[1]07'!$F$83</f>
        <v>1.65</v>
      </c>
      <c r="F18" s="31">
        <f>'[1]07'!$G$83</f>
        <v>3.335</v>
      </c>
    </row>
    <row r="19" spans="2:32" ht="9.9499999999999993" customHeight="1">
      <c r="B19" s="32">
        <v>8</v>
      </c>
      <c r="C19" s="33">
        <v>0.35620000000000002</v>
      </c>
      <c r="D19" s="33">
        <f>'[1]08'!$D$83</f>
        <v>1.5</v>
      </c>
      <c r="E19" s="33">
        <f>'[1]08'!$F$83</f>
        <v>1.65</v>
      </c>
      <c r="F19" s="33">
        <f>'[1]08'!$G$83</f>
        <v>3.415</v>
      </c>
    </row>
    <row r="20" spans="2:32" ht="9.9499999999999993" customHeight="1">
      <c r="B20" s="34">
        <v>9</v>
      </c>
      <c r="C20" s="31">
        <v>0.35620000000000002</v>
      </c>
      <c r="D20" s="31">
        <f>'[1]09'!$D$83</f>
        <v>2</v>
      </c>
      <c r="E20" s="31">
        <f>'[1]09'!$F$83</f>
        <v>2.15</v>
      </c>
      <c r="F20" s="31">
        <f>'[1]09'!$G$83</f>
        <v>3.335</v>
      </c>
    </row>
    <row r="21" spans="2:32" ht="9.9499999999999993" customHeight="1">
      <c r="B21" s="32">
        <v>10</v>
      </c>
      <c r="C21" s="33">
        <v>0.35620000000000002</v>
      </c>
      <c r="D21" s="33">
        <f>'[1]10'!$D$83</f>
        <v>2</v>
      </c>
      <c r="E21" s="33">
        <f>'[1]10'!$F$83</f>
        <v>2.15</v>
      </c>
      <c r="F21" s="33">
        <f>'[1]10'!$G$83</f>
        <v>3.335</v>
      </c>
    </row>
    <row r="22" spans="2:32" ht="9.9499999999999993" customHeight="1">
      <c r="B22" s="34">
        <v>11</v>
      </c>
      <c r="C22" s="31">
        <v>0.35620000000000002</v>
      </c>
      <c r="D22" s="31">
        <f>'[1]11'!$D$83</f>
        <v>1.375</v>
      </c>
      <c r="E22" s="31">
        <f>'[1]11'!$F$83</f>
        <v>1.5249999999999999</v>
      </c>
      <c r="F22" s="31">
        <f>'[1]11'!$G$83</f>
        <v>3.1549999999999998</v>
      </c>
    </row>
    <row r="23" spans="2:32" ht="9.9499999999999993" customHeight="1">
      <c r="B23" s="32">
        <v>12</v>
      </c>
      <c r="C23" s="33">
        <v>0.35620000000000002</v>
      </c>
      <c r="D23" s="33">
        <f>'[1]12'!$D$83</f>
        <v>1.075</v>
      </c>
      <c r="E23" s="33">
        <f>'[1]12'!$F$83</f>
        <v>1.2250000000000001</v>
      </c>
      <c r="F23" s="33">
        <f>'[1]12'!$G$83</f>
        <v>2.54</v>
      </c>
    </row>
    <row r="24" spans="2:32" ht="9.9499999999999993" customHeight="1">
      <c r="B24" s="34">
        <v>13</v>
      </c>
      <c r="C24" s="31">
        <v>0.35620000000000002</v>
      </c>
      <c r="D24" s="31">
        <f>'[1]13'!$D$83</f>
        <v>1.125</v>
      </c>
      <c r="E24" s="31">
        <f>'[1]13'!$F$83</f>
        <v>1.2749999999999999</v>
      </c>
      <c r="F24" s="31">
        <f>'[1]13'!$G$83</f>
        <v>2.1800000000000002</v>
      </c>
    </row>
    <row r="25" spans="2:32" ht="9.9499999999999993" customHeight="1">
      <c r="B25" s="32">
        <v>14</v>
      </c>
      <c r="C25" s="33">
        <v>0.35620000000000002</v>
      </c>
      <c r="D25" s="33">
        <f>'[1]14'!$D$83</f>
        <v>1.1000000000000001</v>
      </c>
      <c r="E25" s="33">
        <f>'[1]14'!$F$83</f>
        <v>1.25</v>
      </c>
      <c r="F25" s="33">
        <f>'[1]14'!$G$83</f>
        <v>2.1800000000000002</v>
      </c>
      <c r="S25" s="19" t="s">
        <v>24</v>
      </c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2:32" ht="9.9499999999999993" customHeight="1">
      <c r="B26" s="34">
        <v>15</v>
      </c>
      <c r="C26" s="31">
        <v>0.35620000000000002</v>
      </c>
      <c r="D26" s="31">
        <f>'[1]15'!$D$83</f>
        <v>1.0249999999999999</v>
      </c>
      <c r="E26" s="31">
        <f>'[1]15'!$F$83</f>
        <v>1.175</v>
      </c>
      <c r="F26" s="31">
        <f>'[1]15'!$G$83</f>
        <v>2.1349999999999998</v>
      </c>
      <c r="S26" s="20"/>
      <c r="T26" s="21" t="s">
        <v>2</v>
      </c>
      <c r="U26" s="21" t="s">
        <v>3</v>
      </c>
      <c r="V26" s="21" t="s">
        <v>4</v>
      </c>
      <c r="W26" s="21" t="s">
        <v>5</v>
      </c>
      <c r="X26" s="21" t="s">
        <v>6</v>
      </c>
      <c r="Y26" s="21" t="s">
        <v>7</v>
      </c>
      <c r="Z26" s="21" t="s">
        <v>8</v>
      </c>
      <c r="AA26" s="21" t="s">
        <v>9</v>
      </c>
      <c r="AB26" s="21" t="s">
        <v>10</v>
      </c>
      <c r="AC26" s="21" t="s">
        <v>11</v>
      </c>
      <c r="AD26" s="21" t="s">
        <v>12</v>
      </c>
      <c r="AE26" s="21" t="s">
        <v>13</v>
      </c>
      <c r="AF26" s="21" t="s">
        <v>14</v>
      </c>
    </row>
    <row r="27" spans="2:32" ht="9.9499999999999993" customHeight="1">
      <c r="B27" s="32">
        <v>16</v>
      </c>
      <c r="C27" s="33">
        <v>0.35620000000000002</v>
      </c>
      <c r="D27" s="33">
        <f>'[1]16'!$D$83</f>
        <v>1</v>
      </c>
      <c r="E27" s="33">
        <f>'[1]16'!$F$83</f>
        <v>1.1499999999999999</v>
      </c>
      <c r="F27" s="33">
        <f>'[1]16'!$G$83</f>
        <v>2.15</v>
      </c>
      <c r="S27" s="22">
        <v>2017</v>
      </c>
      <c r="T27" s="23"/>
      <c r="U27" s="23">
        <v>1.325</v>
      </c>
      <c r="V27" s="23">
        <v>0.97499999999999998</v>
      </c>
      <c r="W27" s="23">
        <v>0.5917</v>
      </c>
      <c r="X27" s="23">
        <v>0.52500000000000002</v>
      </c>
      <c r="Y27" s="23"/>
      <c r="Z27" s="23"/>
      <c r="AA27" s="23"/>
      <c r="AB27" s="23">
        <v>1.25</v>
      </c>
      <c r="AC27" s="23">
        <v>1.2082999999999999</v>
      </c>
      <c r="AD27" s="23">
        <v>1.0832999999999999</v>
      </c>
      <c r="AE27" s="23">
        <v>1.25</v>
      </c>
      <c r="AF27" s="24">
        <f t="shared" ref="AF27:AF35" si="0">AVERAGE(T27:AE27)</f>
        <v>1.0260374999999999</v>
      </c>
    </row>
    <row r="28" spans="2:32" ht="9.9499999999999993" customHeight="1">
      <c r="B28" s="34">
        <v>17</v>
      </c>
      <c r="C28" s="31">
        <v>0.35620000000000002</v>
      </c>
      <c r="D28" s="31">
        <f>'[1]17'!$D$83</f>
        <v>1</v>
      </c>
      <c r="E28" s="31">
        <f>'[1]17'!$F$83</f>
        <v>1.1499999999999999</v>
      </c>
      <c r="F28" s="31">
        <f>'[1]17'!$G$83</f>
        <v>2.105</v>
      </c>
      <c r="S28" s="22">
        <v>2018</v>
      </c>
      <c r="T28" s="23">
        <v>1.0832999999999999</v>
      </c>
      <c r="U28" s="23">
        <v>1.3167</v>
      </c>
      <c r="V28" s="23">
        <v>0.88329999999999997</v>
      </c>
      <c r="W28" s="23">
        <v>0.54170000000000007</v>
      </c>
      <c r="X28" s="23">
        <v>0.4083</v>
      </c>
      <c r="Y28" s="23"/>
      <c r="Z28" s="23"/>
      <c r="AA28" s="23"/>
      <c r="AB28" s="23"/>
      <c r="AC28" s="23">
        <v>1.2082999999999999</v>
      </c>
      <c r="AD28" s="23">
        <v>1.4166999999999998</v>
      </c>
      <c r="AE28" s="23">
        <v>1.5</v>
      </c>
      <c r="AF28" s="24">
        <f t="shared" si="0"/>
        <v>1.0447875</v>
      </c>
    </row>
    <row r="29" spans="2:32" ht="9.9499999999999993" customHeight="1">
      <c r="B29" s="32">
        <v>18</v>
      </c>
      <c r="C29" s="33">
        <v>0.35620000000000002</v>
      </c>
      <c r="D29" s="33">
        <f>'[1]18'!$D$83</f>
        <v>0.82000000000000006</v>
      </c>
      <c r="E29" s="33">
        <f>'[1]18'!$F$83</f>
        <v>0.43</v>
      </c>
      <c r="F29" s="33">
        <f>'[1]18'!$G$83</f>
        <v>2.105</v>
      </c>
      <c r="G29" s="1"/>
      <c r="S29" s="22">
        <v>2019</v>
      </c>
      <c r="T29" s="23">
        <v>1.5</v>
      </c>
      <c r="U29" s="23">
        <v>1.2333000000000001</v>
      </c>
      <c r="V29" s="23">
        <v>0.50829999999999997</v>
      </c>
      <c r="W29" s="23">
        <v>0.48330000000000001</v>
      </c>
      <c r="X29" s="23">
        <v>0.47499999999999998</v>
      </c>
      <c r="Y29" s="23"/>
      <c r="Z29" s="23"/>
      <c r="AA29" s="23"/>
      <c r="AB29" s="23"/>
      <c r="AC29" s="23">
        <v>1.25</v>
      </c>
      <c r="AD29" s="23">
        <v>1.1875</v>
      </c>
      <c r="AE29" s="23">
        <v>1.5</v>
      </c>
      <c r="AF29" s="24">
        <f t="shared" si="0"/>
        <v>1.0171749999999999</v>
      </c>
    </row>
    <row r="30" spans="2:32" ht="9.9499999999999993" customHeight="1">
      <c r="B30" s="34">
        <v>19</v>
      </c>
      <c r="C30" s="31">
        <v>0.35620000000000002</v>
      </c>
      <c r="D30" s="31">
        <f>'[1]19'!$D$83</f>
        <v>0.9</v>
      </c>
      <c r="E30" s="31">
        <f>'[1]19'!$F$83</f>
        <v>0.57499999999999996</v>
      </c>
      <c r="F30" s="31">
        <f>'[1]19'!$G$83</f>
        <v>1.7649999999999999</v>
      </c>
      <c r="S30" s="22">
        <v>2020</v>
      </c>
      <c r="T30" s="23">
        <v>1.4750000000000001</v>
      </c>
      <c r="U30" s="23">
        <v>0.98124999999999996</v>
      </c>
      <c r="V30" s="23">
        <v>0.59687500000000004</v>
      </c>
      <c r="W30" s="23">
        <v>0.49299999999999999</v>
      </c>
      <c r="X30" s="23">
        <v>0.495</v>
      </c>
      <c r="Y30" s="23"/>
      <c r="Z30" s="23"/>
      <c r="AA30" s="23"/>
      <c r="AB30" s="23"/>
      <c r="AC30" s="23">
        <v>1.35</v>
      </c>
      <c r="AD30" s="23">
        <v>1.4375</v>
      </c>
      <c r="AE30" s="23">
        <v>1.75</v>
      </c>
      <c r="AF30" s="24">
        <f t="shared" si="0"/>
        <v>1.0723281249999999</v>
      </c>
    </row>
    <row r="31" spans="2:32" ht="9.9499999999999993" customHeight="1">
      <c r="B31" s="32">
        <v>20</v>
      </c>
      <c r="C31" s="33">
        <v>0.35620000000000002</v>
      </c>
      <c r="D31" s="33"/>
      <c r="E31" s="33"/>
      <c r="F31" s="33">
        <f>'[1]20'!$G$83</f>
        <v>1.69</v>
      </c>
      <c r="S31" s="22">
        <v>2021</v>
      </c>
      <c r="T31" s="23"/>
      <c r="U31" s="23">
        <v>1.0333333333333332</v>
      </c>
      <c r="V31" s="23">
        <v>0.93124999999999991</v>
      </c>
      <c r="W31" s="23">
        <v>0.74</v>
      </c>
      <c r="X31" s="23">
        <v>0.64124999999999999</v>
      </c>
      <c r="Y31" s="23">
        <v>0.6</v>
      </c>
      <c r="Z31" s="23"/>
      <c r="AA31" s="23"/>
      <c r="AB31" s="23"/>
      <c r="AC31" s="23">
        <v>1.3187500000000001</v>
      </c>
      <c r="AD31" s="23">
        <v>1.625</v>
      </c>
      <c r="AE31" s="23">
        <v>1.875</v>
      </c>
      <c r="AF31" s="24">
        <f t="shared" si="0"/>
        <v>1.0955729166666666</v>
      </c>
    </row>
    <row r="32" spans="2:32" ht="9.9499999999999993" customHeight="1">
      <c r="B32" s="34">
        <v>21</v>
      </c>
      <c r="C32" s="36" t="s">
        <v>28</v>
      </c>
      <c r="D32" s="36"/>
      <c r="E32" s="36"/>
      <c r="F32" s="36"/>
      <c r="S32" s="22">
        <v>2022</v>
      </c>
      <c r="T32" s="23">
        <v>2</v>
      </c>
      <c r="U32" s="23">
        <v>1.9166666666666667</v>
      </c>
      <c r="V32" s="23">
        <v>1.1160000000000001</v>
      </c>
      <c r="W32" s="23">
        <v>0.80749999999999988</v>
      </c>
      <c r="X32" s="23">
        <v>0.64500000000000002</v>
      </c>
      <c r="Y32" s="23"/>
      <c r="Z32" s="23"/>
      <c r="AA32" s="23"/>
      <c r="AB32" s="23"/>
      <c r="AC32" s="23">
        <v>1.4375</v>
      </c>
      <c r="AD32" s="23">
        <v>1.3125</v>
      </c>
      <c r="AE32" s="23">
        <v>1.5</v>
      </c>
      <c r="AF32" s="24">
        <f t="shared" si="0"/>
        <v>1.3418958333333335</v>
      </c>
    </row>
    <row r="33" spans="2:32" ht="9.9499999999999993" customHeight="1">
      <c r="B33" s="32">
        <v>22</v>
      </c>
      <c r="C33" s="33"/>
      <c r="D33" s="33"/>
      <c r="E33" s="33"/>
      <c r="F33" s="33"/>
      <c r="S33" s="22" t="s">
        <v>15</v>
      </c>
      <c r="T33" s="23">
        <f>MAX(T27:T32)</f>
        <v>2</v>
      </c>
      <c r="U33" s="23">
        <f t="shared" ref="U33:AE33" si="1">MAX(U27:U32)</f>
        <v>1.9166666666666667</v>
      </c>
      <c r="V33" s="23">
        <f t="shared" si="1"/>
        <v>1.1160000000000001</v>
      </c>
      <c r="W33" s="23">
        <f t="shared" si="1"/>
        <v>0.80749999999999988</v>
      </c>
      <c r="X33" s="23">
        <f t="shared" si="1"/>
        <v>0.64500000000000002</v>
      </c>
      <c r="Y33" s="23">
        <f t="shared" si="1"/>
        <v>0.6</v>
      </c>
      <c r="Z33" s="23">
        <f t="shared" si="1"/>
        <v>0</v>
      </c>
      <c r="AA33" s="23">
        <f t="shared" si="1"/>
        <v>0</v>
      </c>
      <c r="AB33" s="23">
        <f t="shared" si="1"/>
        <v>1.25</v>
      </c>
      <c r="AC33" s="23">
        <f t="shared" si="1"/>
        <v>1.4375</v>
      </c>
      <c r="AD33" s="23">
        <f t="shared" si="1"/>
        <v>1.625</v>
      </c>
      <c r="AE33" s="23">
        <f t="shared" si="1"/>
        <v>1.875</v>
      </c>
      <c r="AF33" s="24">
        <f t="shared" si="0"/>
        <v>1.1060555555555556</v>
      </c>
    </row>
    <row r="34" spans="2:32" ht="9.9499999999999993" customHeight="1">
      <c r="B34" s="34">
        <v>23</v>
      </c>
      <c r="C34" s="31"/>
      <c r="D34" s="31"/>
      <c r="E34" s="31"/>
      <c r="F34" s="31"/>
      <c r="S34" s="22" t="s">
        <v>16</v>
      </c>
      <c r="T34" s="23">
        <f>MIN(T27:T32)</f>
        <v>1.0832999999999999</v>
      </c>
      <c r="U34" s="23">
        <f t="shared" ref="U34:AE34" si="2">MIN(U27:U32)</f>
        <v>0.98124999999999996</v>
      </c>
      <c r="V34" s="23">
        <f t="shared" si="2"/>
        <v>0.50829999999999997</v>
      </c>
      <c r="W34" s="23">
        <f t="shared" si="2"/>
        <v>0.48330000000000001</v>
      </c>
      <c r="X34" s="23">
        <f t="shared" si="2"/>
        <v>0.4083</v>
      </c>
      <c r="Y34" s="23">
        <f t="shared" si="2"/>
        <v>0.6</v>
      </c>
      <c r="Z34" s="23">
        <f t="shared" si="2"/>
        <v>0</v>
      </c>
      <c r="AA34" s="23">
        <f t="shared" si="2"/>
        <v>0</v>
      </c>
      <c r="AB34" s="23">
        <f t="shared" si="2"/>
        <v>1.25</v>
      </c>
      <c r="AC34" s="23">
        <f t="shared" si="2"/>
        <v>1.2082999999999999</v>
      </c>
      <c r="AD34" s="23">
        <f t="shared" si="2"/>
        <v>1.0832999999999999</v>
      </c>
      <c r="AE34" s="23">
        <f t="shared" si="2"/>
        <v>1.25</v>
      </c>
      <c r="AF34" s="24">
        <f t="shared" si="0"/>
        <v>0.73800416666666668</v>
      </c>
    </row>
    <row r="35" spans="2:32" ht="9.9499999999999993" customHeight="1">
      <c r="B35" s="32">
        <v>24</v>
      </c>
      <c r="C35" s="33"/>
      <c r="D35" s="33"/>
      <c r="E35" s="33"/>
      <c r="F35" s="33"/>
      <c r="S35" s="22" t="s">
        <v>17</v>
      </c>
      <c r="T35" s="23">
        <f>AVERAGE(T27:T32)</f>
        <v>1.514575</v>
      </c>
      <c r="U35" s="23">
        <f t="shared" ref="U35:AE35" si="3">AVERAGE(U27:U32)</f>
        <v>1.3010416666666667</v>
      </c>
      <c r="V35" s="23">
        <f t="shared" si="3"/>
        <v>0.83512083333333331</v>
      </c>
      <c r="W35" s="23">
        <f t="shared" si="3"/>
        <v>0.60953333333333337</v>
      </c>
      <c r="X35" s="23">
        <f t="shared" si="3"/>
        <v>0.53159166666666668</v>
      </c>
      <c r="Y35" s="23">
        <f t="shared" si="3"/>
        <v>0.6</v>
      </c>
      <c r="Z35" s="23"/>
      <c r="AA35" s="23"/>
      <c r="AB35" s="23">
        <f t="shared" si="3"/>
        <v>1.25</v>
      </c>
      <c r="AC35" s="23">
        <f t="shared" si="3"/>
        <v>1.2954749999999999</v>
      </c>
      <c r="AD35" s="23">
        <f t="shared" si="3"/>
        <v>1.34375</v>
      </c>
      <c r="AE35" s="23">
        <f t="shared" si="3"/>
        <v>1.5625</v>
      </c>
      <c r="AF35" s="24">
        <f t="shared" si="0"/>
        <v>1.0843587499999998</v>
      </c>
    </row>
    <row r="36" spans="2:32" ht="9.9499999999999993" customHeight="1">
      <c r="B36" s="34">
        <v>25</v>
      </c>
      <c r="C36" s="31"/>
      <c r="D36" s="31"/>
      <c r="E36" s="31"/>
      <c r="F36" s="31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spans="2:32" ht="9.9499999999999993" customHeight="1">
      <c r="B37" s="32">
        <v>26</v>
      </c>
      <c r="C37" s="33"/>
      <c r="D37" s="33"/>
      <c r="E37" s="33"/>
      <c r="F37" s="33"/>
      <c r="S37" s="19" t="s">
        <v>1</v>
      </c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spans="2:32" ht="9.9499999999999993" customHeight="1">
      <c r="B38" s="30">
        <v>27</v>
      </c>
      <c r="C38" s="31"/>
      <c r="D38" s="31"/>
      <c r="E38" s="31"/>
      <c r="F38" s="31"/>
      <c r="S38" s="20"/>
      <c r="T38" s="21" t="s">
        <v>2</v>
      </c>
      <c r="U38" s="21" t="s">
        <v>3</v>
      </c>
      <c r="V38" s="21" t="s">
        <v>4</v>
      </c>
      <c r="W38" s="21" t="s">
        <v>5</v>
      </c>
      <c r="X38" s="21" t="s">
        <v>6</v>
      </c>
      <c r="Y38" s="21" t="s">
        <v>7</v>
      </c>
      <c r="Z38" s="21" t="s">
        <v>8</v>
      </c>
      <c r="AA38" s="21" t="s">
        <v>9</v>
      </c>
      <c r="AB38" s="21" t="s">
        <v>10</v>
      </c>
      <c r="AC38" s="21" t="s">
        <v>11</v>
      </c>
      <c r="AD38" s="21" t="s">
        <v>12</v>
      </c>
      <c r="AE38" s="21" t="s">
        <v>13</v>
      </c>
      <c r="AF38" s="20"/>
    </row>
    <row r="39" spans="2:32" ht="9.9499999999999993" customHeight="1">
      <c r="B39" s="32">
        <v>28</v>
      </c>
      <c r="C39" s="33"/>
      <c r="D39" s="33"/>
      <c r="E39" s="33"/>
      <c r="F39" s="33"/>
      <c r="S39" s="22" t="s">
        <v>18</v>
      </c>
      <c r="T39" s="23">
        <f t="shared" ref="T39:AE41" si="4">T33</f>
        <v>2</v>
      </c>
      <c r="U39" s="23">
        <f t="shared" si="4"/>
        <v>1.9166666666666667</v>
      </c>
      <c r="V39" s="23">
        <f t="shared" si="4"/>
        <v>1.1160000000000001</v>
      </c>
      <c r="W39" s="23">
        <f t="shared" si="4"/>
        <v>0.80749999999999988</v>
      </c>
      <c r="X39" s="23">
        <f>X33</f>
        <v>0.64500000000000002</v>
      </c>
      <c r="Y39" s="23"/>
      <c r="Z39" s="23"/>
      <c r="AA39" s="23"/>
      <c r="AB39" s="23">
        <f t="shared" si="4"/>
        <v>1.25</v>
      </c>
      <c r="AC39" s="23">
        <f t="shared" si="4"/>
        <v>1.4375</v>
      </c>
      <c r="AD39" s="23">
        <f t="shared" si="4"/>
        <v>1.625</v>
      </c>
      <c r="AE39" s="23">
        <f t="shared" si="4"/>
        <v>1.875</v>
      </c>
      <c r="AF39" s="20"/>
    </row>
    <row r="40" spans="2:32" ht="9.9499999999999993" customHeight="1">
      <c r="B40" s="34">
        <v>29</v>
      </c>
      <c r="C40" s="31"/>
      <c r="D40" s="31"/>
      <c r="E40" s="31"/>
      <c r="F40" s="31"/>
      <c r="S40" s="22"/>
      <c r="T40" s="23">
        <f t="shared" si="4"/>
        <v>1.0832999999999999</v>
      </c>
      <c r="U40" s="23">
        <f t="shared" si="4"/>
        <v>0.98124999999999996</v>
      </c>
      <c r="V40" s="23">
        <f t="shared" si="4"/>
        <v>0.50829999999999997</v>
      </c>
      <c r="W40" s="23">
        <f t="shared" si="4"/>
        <v>0.48330000000000001</v>
      </c>
      <c r="X40" s="23">
        <f t="shared" si="4"/>
        <v>0.4083</v>
      </c>
      <c r="Y40" s="23"/>
      <c r="Z40" s="23"/>
      <c r="AA40" s="23"/>
      <c r="AB40" s="23">
        <f t="shared" si="4"/>
        <v>1.25</v>
      </c>
      <c r="AC40" s="23">
        <f t="shared" si="4"/>
        <v>1.2082999999999999</v>
      </c>
      <c r="AD40" s="23">
        <f t="shared" si="4"/>
        <v>1.0832999999999999</v>
      </c>
      <c r="AE40" s="23">
        <f t="shared" si="4"/>
        <v>1.25</v>
      </c>
      <c r="AF40" s="20"/>
    </row>
    <row r="41" spans="2:32" ht="9.9499999999999993" customHeight="1">
      <c r="B41" s="32">
        <v>30</v>
      </c>
      <c r="C41" s="33"/>
      <c r="D41" s="33"/>
      <c r="E41" s="33"/>
      <c r="F41" s="33"/>
      <c r="S41" s="25" t="str">
        <f>S35</f>
        <v>Promedio 2017 - 2022</v>
      </c>
      <c r="T41" s="26">
        <f t="shared" si="4"/>
        <v>1.514575</v>
      </c>
      <c r="U41" s="26">
        <f t="shared" si="4"/>
        <v>1.3010416666666667</v>
      </c>
      <c r="V41" s="26">
        <f t="shared" si="4"/>
        <v>0.83512083333333331</v>
      </c>
      <c r="W41" s="26">
        <f t="shared" si="4"/>
        <v>0.60953333333333337</v>
      </c>
      <c r="X41" s="26">
        <f t="shared" si="4"/>
        <v>0.53159166666666668</v>
      </c>
      <c r="Y41" s="26"/>
      <c r="Z41" s="26"/>
      <c r="AA41" s="26"/>
      <c r="AB41" s="26">
        <f t="shared" si="4"/>
        <v>1.25</v>
      </c>
      <c r="AC41" s="26">
        <f t="shared" si="4"/>
        <v>1.2954749999999999</v>
      </c>
      <c r="AD41" s="26">
        <f t="shared" si="4"/>
        <v>1.34375</v>
      </c>
      <c r="AE41" s="26">
        <f t="shared" si="4"/>
        <v>1.5625</v>
      </c>
      <c r="AF41" s="20"/>
    </row>
    <row r="42" spans="2:32" ht="9.9499999999999993" customHeight="1">
      <c r="B42" s="34">
        <v>31</v>
      </c>
      <c r="C42" s="31"/>
      <c r="D42" s="31"/>
      <c r="E42" s="31"/>
      <c r="F42" s="31"/>
      <c r="S42" s="22">
        <v>2023</v>
      </c>
      <c r="T42" s="27">
        <f>AVERAGE(D12:D15)</f>
        <v>1.34375</v>
      </c>
      <c r="U42" s="27">
        <f>AVERAGE(D16:D19)</f>
        <v>1.4375</v>
      </c>
      <c r="V42" s="27">
        <f>AVERAGE(D20:D24)</f>
        <v>1.5150000000000001</v>
      </c>
      <c r="W42" s="27">
        <f>AVERAGE(D25:D28)</f>
        <v>1.03125</v>
      </c>
      <c r="X42" s="27">
        <f>AVERAGE(D29:D32)</f>
        <v>0.8600000000000001</v>
      </c>
      <c r="Y42" s="27"/>
      <c r="Z42" s="27"/>
      <c r="AA42" s="27"/>
      <c r="AB42" s="27"/>
      <c r="AC42" s="27">
        <f>AVERAGE(D51:D54)</f>
        <v>2.5</v>
      </c>
      <c r="AD42" s="27">
        <f>AVERAGE(D55:D59)</f>
        <v>2.0249999999999999</v>
      </c>
      <c r="AE42" s="27">
        <f>AVERAGE(D60:D63)</f>
        <v>2.15625</v>
      </c>
      <c r="AF42" s="20"/>
    </row>
    <row r="43" spans="2:32" ht="9.9499999999999993" customHeight="1">
      <c r="B43" s="32">
        <v>32</v>
      </c>
      <c r="C43" s="33"/>
      <c r="D43" s="33"/>
      <c r="E43" s="33"/>
      <c r="F43" s="33"/>
    </row>
    <row r="44" spans="2:32" ht="9.9499999999999993" customHeight="1">
      <c r="B44" s="34">
        <v>33</v>
      </c>
      <c r="C44" s="31"/>
      <c r="D44" s="31"/>
      <c r="E44" s="31"/>
      <c r="F44" s="31"/>
    </row>
    <row r="45" spans="2:32" ht="9.9499999999999993" customHeight="1">
      <c r="B45" s="32">
        <v>34</v>
      </c>
      <c r="C45" s="33"/>
      <c r="D45" s="33"/>
      <c r="E45" s="33"/>
      <c r="F45" s="33"/>
    </row>
    <row r="46" spans="2:32" ht="9.9499999999999993" customHeight="1">
      <c r="B46" s="34">
        <v>35</v>
      </c>
      <c r="C46" s="31"/>
      <c r="D46" s="31"/>
      <c r="E46" s="35"/>
      <c r="F46" s="31"/>
      <c r="S46" s="19" t="s">
        <v>25</v>
      </c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spans="2:32" ht="9.9499999999999993" customHeight="1">
      <c r="B47" s="32">
        <v>36</v>
      </c>
      <c r="C47" s="33"/>
      <c r="D47" s="33"/>
      <c r="E47" s="33"/>
      <c r="F47" s="33"/>
      <c r="S47" s="20"/>
      <c r="T47" s="21" t="s">
        <v>2</v>
      </c>
      <c r="U47" s="21" t="s">
        <v>3</v>
      </c>
      <c r="V47" s="21" t="s">
        <v>4</v>
      </c>
      <c r="W47" s="21" t="s">
        <v>5</v>
      </c>
      <c r="X47" s="21" t="s">
        <v>6</v>
      </c>
      <c r="Y47" s="21" t="s">
        <v>7</v>
      </c>
      <c r="Z47" s="21" t="s">
        <v>8</v>
      </c>
      <c r="AA47" s="21" t="s">
        <v>9</v>
      </c>
      <c r="AB47" s="21" t="s">
        <v>10</v>
      </c>
      <c r="AC47" s="21" t="s">
        <v>11</v>
      </c>
      <c r="AD47" s="21" t="s">
        <v>12</v>
      </c>
      <c r="AE47" s="21" t="s">
        <v>13</v>
      </c>
      <c r="AF47" s="21" t="s">
        <v>14</v>
      </c>
    </row>
    <row r="48" spans="2:32" ht="9.9499999999999993" customHeight="1">
      <c r="B48" s="34">
        <v>37</v>
      </c>
      <c r="C48" s="31"/>
      <c r="D48" s="31"/>
      <c r="E48" s="31"/>
      <c r="F48" s="31"/>
      <c r="S48" s="22">
        <v>2017</v>
      </c>
      <c r="T48" s="23">
        <v>2.354940476190476</v>
      </c>
      <c r="U48" s="23">
        <v>2.8047455357142859</v>
      </c>
      <c r="V48" s="23">
        <v>1.8329166666666665</v>
      </c>
      <c r="W48" s="23">
        <v>1.3868415178571427</v>
      </c>
      <c r="X48" s="23">
        <v>1.3720778769841271</v>
      </c>
      <c r="Y48" s="23"/>
      <c r="Z48" s="23"/>
      <c r="AA48" s="23"/>
      <c r="AB48" s="23">
        <v>2.9750000000000001</v>
      </c>
      <c r="AC48" s="23">
        <v>2.6782291666666667</v>
      </c>
      <c r="AD48" s="23">
        <v>2.0328035714285715</v>
      </c>
      <c r="AE48" s="23">
        <v>2.3405357142857142</v>
      </c>
      <c r="AF48" s="24">
        <f t="shared" ref="AF48:AF56" si="5">AVERAGE(T48:AE48)</f>
        <v>2.1975656139770723</v>
      </c>
    </row>
    <row r="49" spans="2:32" ht="9.9499999999999993" customHeight="1">
      <c r="B49" s="32">
        <v>38</v>
      </c>
      <c r="C49" s="33"/>
      <c r="D49" s="33"/>
      <c r="E49" s="33"/>
      <c r="F49" s="33"/>
      <c r="S49" s="22">
        <v>2018</v>
      </c>
      <c r="T49" s="23">
        <v>2.1462797619047622</v>
      </c>
      <c r="U49" s="23">
        <v>1.9917910353535353</v>
      </c>
      <c r="V49" s="23">
        <v>1.8507500000000001</v>
      </c>
      <c r="W49" s="23">
        <v>1.4210317460317459</v>
      </c>
      <c r="X49" s="23">
        <v>1.3378819444444443</v>
      </c>
      <c r="Y49" s="23">
        <v>1.4293472222222221</v>
      </c>
      <c r="Z49" s="23"/>
      <c r="AA49" s="23"/>
      <c r="AB49" s="23"/>
      <c r="AC49" s="23">
        <v>2.8888888888888888</v>
      </c>
      <c r="AD49" s="23">
        <v>3.1788234126984127</v>
      </c>
      <c r="AE49" s="23">
        <v>2.7845138888888892</v>
      </c>
      <c r="AF49" s="24">
        <f t="shared" si="5"/>
        <v>2.1143675444925445</v>
      </c>
    </row>
    <row r="50" spans="2:32" ht="9.9499999999999993" customHeight="1">
      <c r="B50" s="34">
        <v>39</v>
      </c>
      <c r="C50" s="31"/>
      <c r="D50" s="31"/>
      <c r="E50" s="31"/>
      <c r="F50" s="31"/>
      <c r="S50" s="22">
        <v>2019</v>
      </c>
      <c r="T50" s="23">
        <v>2.832864583333333</v>
      </c>
      <c r="U50" s="23">
        <v>2.4101924603174605</v>
      </c>
      <c r="V50" s="23">
        <v>1.33315625</v>
      </c>
      <c r="W50" s="23">
        <v>1.2678645833333331</v>
      </c>
      <c r="X50" s="23">
        <v>1.357922619047619</v>
      </c>
      <c r="Y50" s="23">
        <v>1.0266666666666666</v>
      </c>
      <c r="Z50" s="23"/>
      <c r="AA50" s="23"/>
      <c r="AB50" s="23"/>
      <c r="AC50" s="23">
        <v>2.7910000000000004</v>
      </c>
      <c r="AD50" s="23">
        <v>2.5662366071428573</v>
      </c>
      <c r="AE50" s="23">
        <v>2.8060714285714283</v>
      </c>
      <c r="AF50" s="24">
        <f t="shared" si="5"/>
        <v>2.0435527998236331</v>
      </c>
    </row>
    <row r="51" spans="2:32" ht="9.9499999999999993" customHeight="1">
      <c r="B51" s="32">
        <v>40</v>
      </c>
      <c r="C51" s="33"/>
      <c r="D51" s="33"/>
      <c r="E51" s="33"/>
      <c r="F51" s="33"/>
      <c r="S51" s="22">
        <v>2020</v>
      </c>
      <c r="T51" s="23">
        <v>2.68</v>
      </c>
      <c r="U51" s="23">
        <v>2.0590000000000002</v>
      </c>
      <c r="V51" s="23">
        <v>1.5062500000000001</v>
      </c>
      <c r="W51" s="23">
        <v>1.5069999999999999</v>
      </c>
      <c r="X51" s="23">
        <v>1.5375000000000001</v>
      </c>
      <c r="Y51" s="23"/>
      <c r="Z51" s="23"/>
      <c r="AA51" s="23"/>
      <c r="AB51" s="23"/>
      <c r="AC51" s="23">
        <v>2.9275000000000002</v>
      </c>
      <c r="AD51" s="23">
        <v>3.2725</v>
      </c>
      <c r="AE51" s="23">
        <v>3.41</v>
      </c>
      <c r="AF51" s="24">
        <f t="shared" si="5"/>
        <v>2.3624687500000001</v>
      </c>
    </row>
    <row r="52" spans="2:32" ht="9.9499999999999993" customHeight="1">
      <c r="B52" s="34">
        <v>41</v>
      </c>
      <c r="C52" s="36" t="s">
        <v>29</v>
      </c>
      <c r="D52" s="36"/>
      <c r="E52" s="36"/>
      <c r="F52" s="36"/>
      <c r="S52" s="22">
        <v>2021</v>
      </c>
      <c r="T52" s="23">
        <v>3.8200000000000003</v>
      </c>
      <c r="U52" s="23">
        <v>2.4849999999999999</v>
      </c>
      <c r="V52" s="23">
        <v>2.0237500000000002</v>
      </c>
      <c r="W52" s="23">
        <v>1.5489999999999999</v>
      </c>
      <c r="X52" s="23">
        <v>1.0982499999999999</v>
      </c>
      <c r="Y52" s="23">
        <v>0.93500000000000005</v>
      </c>
      <c r="Z52" s="23"/>
      <c r="AA52" s="23"/>
      <c r="AB52" s="23"/>
      <c r="AC52" s="23">
        <v>3.2424999999999997</v>
      </c>
      <c r="AD52" s="23">
        <v>2.8374999999999999</v>
      </c>
      <c r="AE52" s="23">
        <v>3.5700000000000003</v>
      </c>
      <c r="AF52" s="24">
        <f t="shared" si="5"/>
        <v>2.3956666666666666</v>
      </c>
    </row>
    <row r="53" spans="2:32" ht="9.9499999999999993" customHeight="1">
      <c r="B53" s="32">
        <v>42</v>
      </c>
      <c r="C53" s="33"/>
      <c r="D53" s="33"/>
      <c r="E53" s="33"/>
      <c r="F53" s="33"/>
      <c r="S53" s="22">
        <v>2022</v>
      </c>
      <c r="T53" s="23">
        <v>3.6425000000000001</v>
      </c>
      <c r="U53" s="23">
        <v>3.27</v>
      </c>
      <c r="V53" s="23">
        <v>2.3319999999999999</v>
      </c>
      <c r="W53" s="23">
        <v>2.0599999999999996</v>
      </c>
      <c r="X53" s="23">
        <v>2.0862499999999997</v>
      </c>
      <c r="Y53" s="23"/>
      <c r="Z53" s="23"/>
      <c r="AA53" s="23"/>
      <c r="AB53" s="23"/>
      <c r="AC53" s="23">
        <v>3.67</v>
      </c>
      <c r="AD53" s="23">
        <v>3.1887499999999998</v>
      </c>
      <c r="AE53" s="23">
        <v>3.2149999999999999</v>
      </c>
      <c r="AF53" s="24">
        <f t="shared" si="5"/>
        <v>2.9330624999999997</v>
      </c>
    </row>
    <row r="54" spans="2:32" ht="9.9499999999999993" customHeight="1">
      <c r="B54" s="34">
        <v>43</v>
      </c>
      <c r="C54" s="31">
        <v>0.35620000000000002</v>
      </c>
      <c r="D54" s="31">
        <f>'[1]43'!$D$83</f>
        <v>2.5</v>
      </c>
      <c r="E54" s="31">
        <f>'[1]43'!$F$83</f>
        <v>2.65</v>
      </c>
      <c r="F54" s="31">
        <f>'[1]43'!$G$83</f>
        <v>3.9750000000000001</v>
      </c>
      <c r="S54" s="22" t="s">
        <v>15</v>
      </c>
      <c r="T54" s="23">
        <f>MAX(T48:T53)</f>
        <v>3.8200000000000003</v>
      </c>
      <c r="U54" s="23">
        <f t="shared" ref="U54:AE54" si="6">MAX(U48:U53)</f>
        <v>3.27</v>
      </c>
      <c r="V54" s="23">
        <f t="shared" si="6"/>
        <v>2.3319999999999999</v>
      </c>
      <c r="W54" s="23">
        <f t="shared" si="6"/>
        <v>2.0599999999999996</v>
      </c>
      <c r="X54" s="23">
        <f t="shared" si="6"/>
        <v>2.0862499999999997</v>
      </c>
      <c r="Y54" s="23">
        <f t="shared" si="6"/>
        <v>1.4293472222222221</v>
      </c>
      <c r="Z54" s="23">
        <f t="shared" si="6"/>
        <v>0</v>
      </c>
      <c r="AA54" s="23">
        <f t="shared" si="6"/>
        <v>0</v>
      </c>
      <c r="AB54" s="23">
        <f t="shared" si="6"/>
        <v>2.9750000000000001</v>
      </c>
      <c r="AC54" s="23">
        <f t="shared" si="6"/>
        <v>3.67</v>
      </c>
      <c r="AD54" s="23">
        <f t="shared" si="6"/>
        <v>3.2725</v>
      </c>
      <c r="AE54" s="23">
        <f t="shared" si="6"/>
        <v>3.5700000000000003</v>
      </c>
      <c r="AF54" s="24">
        <f t="shared" si="5"/>
        <v>2.3737581018518519</v>
      </c>
    </row>
    <row r="55" spans="2:32" ht="9.9499999999999993" customHeight="1">
      <c r="B55" s="32">
        <v>44</v>
      </c>
      <c r="C55" s="33">
        <v>0.35620000000000002</v>
      </c>
      <c r="D55" s="33">
        <f>'[1]44'!$D$83</f>
        <v>2.5</v>
      </c>
      <c r="E55" s="33">
        <f>'[1]44'!$F$83</f>
        <v>2.65</v>
      </c>
      <c r="F55" s="33">
        <f>'[1]44'!$G$83</f>
        <v>3.8650000000000002</v>
      </c>
      <c r="S55" s="22" t="s">
        <v>16</v>
      </c>
      <c r="T55" s="23">
        <f>MIN(T48:T53)</f>
        <v>2.1462797619047622</v>
      </c>
      <c r="U55" s="23">
        <f t="shared" ref="U55:AE55" si="7">MIN(U48:U53)</f>
        <v>1.9917910353535353</v>
      </c>
      <c r="V55" s="23">
        <f t="shared" si="7"/>
        <v>1.33315625</v>
      </c>
      <c r="W55" s="23">
        <f t="shared" si="7"/>
        <v>1.2678645833333331</v>
      </c>
      <c r="X55" s="23">
        <f t="shared" si="7"/>
        <v>1.0982499999999999</v>
      </c>
      <c r="Y55" s="23">
        <f t="shared" si="7"/>
        <v>0.93500000000000005</v>
      </c>
      <c r="Z55" s="23">
        <f t="shared" si="7"/>
        <v>0</v>
      </c>
      <c r="AA55" s="23">
        <f t="shared" si="7"/>
        <v>0</v>
      </c>
      <c r="AB55" s="23">
        <f t="shared" si="7"/>
        <v>2.9750000000000001</v>
      </c>
      <c r="AC55" s="23">
        <f t="shared" si="7"/>
        <v>2.6782291666666667</v>
      </c>
      <c r="AD55" s="23">
        <f t="shared" si="7"/>
        <v>2.0328035714285715</v>
      </c>
      <c r="AE55" s="23">
        <f t="shared" si="7"/>
        <v>2.3405357142857142</v>
      </c>
      <c r="AF55" s="24">
        <f t="shared" si="5"/>
        <v>1.5665758402477152</v>
      </c>
    </row>
    <row r="56" spans="2:32" ht="9.9499999999999993" customHeight="1">
      <c r="B56" s="34">
        <v>45</v>
      </c>
      <c r="C56" s="31">
        <v>0.35620000000000002</v>
      </c>
      <c r="D56" s="31">
        <f>'[1]45'!$D$83</f>
        <v>2</v>
      </c>
      <c r="E56" s="31">
        <f>'[1]45'!$F$83</f>
        <v>2.15</v>
      </c>
      <c r="F56" s="31">
        <f>'[1]45'!$G$83</f>
        <v>3.74</v>
      </c>
      <c r="S56" s="22" t="s">
        <v>17</v>
      </c>
      <c r="T56" s="23">
        <f>AVERAGE(T48:T53)</f>
        <v>2.9127641369047619</v>
      </c>
      <c r="U56" s="23">
        <f t="shared" ref="U56:AE56" si="8">AVERAGE(U48:U53)</f>
        <v>2.5034548385642132</v>
      </c>
      <c r="V56" s="23">
        <f t="shared" si="8"/>
        <v>1.813137152777778</v>
      </c>
      <c r="W56" s="23">
        <f t="shared" si="8"/>
        <v>1.5319563078703702</v>
      </c>
      <c r="X56" s="23">
        <f t="shared" si="8"/>
        <v>1.4649804067460319</v>
      </c>
      <c r="Y56" s="23">
        <f t="shared" si="8"/>
        <v>1.1303379629629628</v>
      </c>
      <c r="Z56" s="23"/>
      <c r="AA56" s="23"/>
      <c r="AB56" s="23">
        <f t="shared" si="8"/>
        <v>2.9750000000000001</v>
      </c>
      <c r="AC56" s="23">
        <f t="shared" si="8"/>
        <v>3.0330196759259258</v>
      </c>
      <c r="AD56" s="23">
        <f t="shared" si="8"/>
        <v>2.8461022652116408</v>
      </c>
      <c r="AE56" s="23">
        <f t="shared" si="8"/>
        <v>3.0210201719576717</v>
      </c>
      <c r="AF56" s="24">
        <f t="shared" si="5"/>
        <v>2.3231772918921356</v>
      </c>
    </row>
    <row r="57" spans="2:32" ht="9.9499999999999993" customHeight="1">
      <c r="B57" s="32">
        <v>46</v>
      </c>
      <c r="C57" s="33">
        <v>0.35620000000000002</v>
      </c>
      <c r="D57" s="33">
        <f>'[1]46'!$D$83</f>
        <v>1.875</v>
      </c>
      <c r="E57" s="33">
        <f>'[1]46'!$F$83</f>
        <v>2.0249999999999999</v>
      </c>
      <c r="F57" s="33">
        <f>'[1]46'!$G$83</f>
        <v>3.45</v>
      </c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spans="2:32" ht="9.9499999999999993" customHeight="1">
      <c r="B58" s="34">
        <v>47</v>
      </c>
      <c r="C58" s="31">
        <v>0.35620000000000002</v>
      </c>
      <c r="D58" s="31">
        <f>'[1]47'!$D$83</f>
        <v>1.875</v>
      </c>
      <c r="E58" s="31">
        <f>'[1]47'!$F$83</f>
        <v>2.0249999999999999</v>
      </c>
      <c r="F58" s="31">
        <f>'[1]47'!$G$83</f>
        <v>3.2149999999999999</v>
      </c>
      <c r="S58" s="19" t="s">
        <v>1</v>
      </c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spans="2:32" ht="9.9499999999999993" customHeight="1">
      <c r="B59" s="32">
        <v>48</v>
      </c>
      <c r="C59" s="33">
        <v>0.35620000000000002</v>
      </c>
      <c r="D59" s="33">
        <f>'[1]48'!$D$83</f>
        <v>1.875</v>
      </c>
      <c r="E59" s="33">
        <f>'[1]48'!$F$83</f>
        <v>2.0249999999999999</v>
      </c>
      <c r="F59" s="33">
        <f>'[1]48'!$G$83</f>
        <v>3.0750000000000002</v>
      </c>
      <c r="S59" s="20"/>
      <c r="T59" s="21" t="s">
        <v>2</v>
      </c>
      <c r="U59" s="21" t="s">
        <v>3</v>
      </c>
      <c r="V59" s="21" t="s">
        <v>4</v>
      </c>
      <c r="W59" s="21" t="s">
        <v>5</v>
      </c>
      <c r="X59" s="21" t="s">
        <v>6</v>
      </c>
      <c r="Y59" s="21" t="s">
        <v>7</v>
      </c>
      <c r="Z59" s="21" t="s">
        <v>8</v>
      </c>
      <c r="AA59" s="21" t="s">
        <v>9</v>
      </c>
      <c r="AB59" s="21" t="s">
        <v>10</v>
      </c>
      <c r="AC59" s="21" t="s">
        <v>11</v>
      </c>
      <c r="AD59" s="21" t="s">
        <v>12</v>
      </c>
      <c r="AE59" s="21" t="s">
        <v>13</v>
      </c>
      <c r="AF59" s="20"/>
    </row>
    <row r="60" spans="2:32" ht="9.9499999999999993" customHeight="1">
      <c r="B60" s="34">
        <v>49</v>
      </c>
      <c r="C60" s="31">
        <v>0.35620000000000002</v>
      </c>
      <c r="D60" s="31">
        <f>'[1]49'!$D$83</f>
        <v>2</v>
      </c>
      <c r="E60" s="31">
        <f>'[1]49'!$F$83</f>
        <v>2.15</v>
      </c>
      <c r="F60" s="31">
        <f>'[1]49'!$G$83</f>
        <v>3.44</v>
      </c>
      <c r="S60" s="22" t="s">
        <v>18</v>
      </c>
      <c r="T60" s="23">
        <f t="shared" ref="T60:AE62" si="9">T54</f>
        <v>3.8200000000000003</v>
      </c>
      <c r="U60" s="23">
        <f t="shared" si="9"/>
        <v>3.27</v>
      </c>
      <c r="V60" s="23">
        <f t="shared" si="9"/>
        <v>2.3319999999999999</v>
      </c>
      <c r="W60" s="23">
        <f t="shared" si="9"/>
        <v>2.0599999999999996</v>
      </c>
      <c r="X60" s="23">
        <f t="shared" si="9"/>
        <v>2.0862499999999997</v>
      </c>
      <c r="Y60" s="23"/>
      <c r="Z60" s="23"/>
      <c r="AA60" s="23"/>
      <c r="AB60" s="23">
        <f t="shared" si="9"/>
        <v>2.9750000000000001</v>
      </c>
      <c r="AC60" s="23">
        <f t="shared" si="9"/>
        <v>3.67</v>
      </c>
      <c r="AD60" s="23">
        <f t="shared" si="9"/>
        <v>3.2725</v>
      </c>
      <c r="AE60" s="23">
        <f t="shared" si="9"/>
        <v>3.5700000000000003</v>
      </c>
      <c r="AF60" s="20"/>
    </row>
    <row r="61" spans="2:32" ht="9.9499999999999993" customHeight="1">
      <c r="B61" s="32">
        <v>50</v>
      </c>
      <c r="C61" s="33">
        <v>0.35620000000000002</v>
      </c>
      <c r="D61" s="33">
        <f>'[1]50'!$D$83</f>
        <v>2.125</v>
      </c>
      <c r="E61" s="33">
        <f>'[1]50'!$F$83</f>
        <v>2.2749999999999999</v>
      </c>
      <c r="F61" s="33">
        <f>'[1]50'!$G$83</f>
        <v>3.44</v>
      </c>
      <c r="S61" s="22"/>
      <c r="T61" s="23">
        <f t="shared" si="9"/>
        <v>2.1462797619047622</v>
      </c>
      <c r="U61" s="23">
        <f t="shared" si="9"/>
        <v>1.9917910353535353</v>
      </c>
      <c r="V61" s="23">
        <f t="shared" si="9"/>
        <v>1.33315625</v>
      </c>
      <c r="W61" s="23">
        <f t="shared" si="9"/>
        <v>1.2678645833333331</v>
      </c>
      <c r="X61" s="23">
        <f t="shared" si="9"/>
        <v>1.0982499999999999</v>
      </c>
      <c r="Y61" s="23"/>
      <c r="Z61" s="23"/>
      <c r="AA61" s="23"/>
      <c r="AB61" s="23">
        <f t="shared" si="9"/>
        <v>2.9750000000000001</v>
      </c>
      <c r="AC61" s="23">
        <f t="shared" si="9"/>
        <v>2.6782291666666667</v>
      </c>
      <c r="AD61" s="23">
        <f t="shared" si="9"/>
        <v>2.0328035714285715</v>
      </c>
      <c r="AE61" s="23">
        <f t="shared" si="9"/>
        <v>2.3405357142857142</v>
      </c>
      <c r="AF61" s="20"/>
    </row>
    <row r="62" spans="2:32" ht="9.9499999999999993" customHeight="1">
      <c r="B62" s="34">
        <v>51</v>
      </c>
      <c r="C62" s="31">
        <v>0.35620000000000002</v>
      </c>
      <c r="D62" s="31">
        <f>'[1]51'!$D$83</f>
        <v>2.25</v>
      </c>
      <c r="E62" s="31">
        <f>'[1]51'!$F$83</f>
        <v>2.375</v>
      </c>
      <c r="F62" s="31">
        <f>'[1]51'!$G$83</f>
        <v>3.7850000000000001</v>
      </c>
      <c r="S62" s="25" t="str">
        <f>S56</f>
        <v>Promedio 2017 - 2022</v>
      </c>
      <c r="T62" s="26">
        <f t="shared" si="9"/>
        <v>2.9127641369047619</v>
      </c>
      <c r="U62" s="26">
        <f t="shared" si="9"/>
        <v>2.5034548385642132</v>
      </c>
      <c r="V62" s="26">
        <f t="shared" si="9"/>
        <v>1.813137152777778</v>
      </c>
      <c r="W62" s="26">
        <f t="shared" si="9"/>
        <v>1.5319563078703702</v>
      </c>
      <c r="X62" s="26">
        <f t="shared" si="9"/>
        <v>1.4649804067460319</v>
      </c>
      <c r="Y62" s="26"/>
      <c r="Z62" s="26"/>
      <c r="AA62" s="26"/>
      <c r="AB62" s="26">
        <f t="shared" si="9"/>
        <v>2.9750000000000001</v>
      </c>
      <c r="AC62" s="26">
        <f t="shared" si="9"/>
        <v>3.0330196759259258</v>
      </c>
      <c r="AD62" s="26">
        <f t="shared" si="9"/>
        <v>2.8461022652116408</v>
      </c>
      <c r="AE62" s="26">
        <f t="shared" si="9"/>
        <v>3.0210201719576717</v>
      </c>
      <c r="AF62" s="20"/>
    </row>
    <row r="63" spans="2:32" ht="9.9499999999999993" customHeight="1">
      <c r="B63" s="32">
        <v>52</v>
      </c>
      <c r="C63" s="33">
        <v>0.35620000000000002</v>
      </c>
      <c r="D63" s="33">
        <f>'[1]52'!$D$83</f>
        <v>2.25</v>
      </c>
      <c r="E63" s="33">
        <f>'[1]52'!$F$83</f>
        <v>2.375</v>
      </c>
      <c r="F63" s="33">
        <f>'[1]52'!$G$83</f>
        <v>3.87</v>
      </c>
      <c r="S63" s="22">
        <v>2023</v>
      </c>
      <c r="T63" s="27">
        <f>AVERAGE(F12:F15)</f>
        <v>3.1399999999999997</v>
      </c>
      <c r="U63" s="27">
        <f>AVERAGE(F16:F19)</f>
        <v>3.12</v>
      </c>
      <c r="V63" s="27">
        <f>AVERAGE(F20:F24)</f>
        <v>2.9089999999999998</v>
      </c>
      <c r="W63" s="27">
        <f>AVERAGE(F25:F28)</f>
        <v>2.1425000000000001</v>
      </c>
      <c r="X63" s="27">
        <f>AVERAGE(F29:F32)</f>
        <v>1.8533333333333335</v>
      </c>
      <c r="Y63" s="27"/>
      <c r="Z63" s="27"/>
      <c r="AA63" s="27"/>
      <c r="AB63" s="27"/>
      <c r="AC63" s="27">
        <f>AVERAGE(F51:F54)</f>
        <v>3.9750000000000001</v>
      </c>
      <c r="AD63" s="27">
        <f>AVERAGE(F55:F59)</f>
        <v>3.4689999999999999</v>
      </c>
      <c r="AE63" s="27">
        <f>AVERAGE(F60:F63)</f>
        <v>3.63375</v>
      </c>
      <c r="AF63" s="20"/>
    </row>
    <row r="64" spans="2:32">
      <c r="B64" s="7"/>
      <c r="C64" s="8"/>
      <c r="D64" s="8"/>
      <c r="E64" s="8"/>
      <c r="F64" s="8"/>
    </row>
    <row r="65" spans="2:31">
      <c r="B65"/>
      <c r="C65"/>
      <c r="D65"/>
      <c r="E65"/>
      <c r="F65"/>
    </row>
    <row r="66" spans="2:31">
      <c r="B66"/>
      <c r="C66"/>
      <c r="D66"/>
      <c r="E66"/>
      <c r="F66"/>
      <c r="S66" s="28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</row>
    <row r="67" spans="2:31">
      <c r="B67"/>
      <c r="C67"/>
      <c r="D67"/>
      <c r="E67"/>
      <c r="F67"/>
      <c r="S67" s="28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</row>
    <row r="68" spans="2:31">
      <c r="B68"/>
      <c r="C68"/>
      <c r="D68"/>
      <c r="E68"/>
      <c r="F68"/>
      <c r="S68" s="28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</row>
    <row r="69" spans="2:31">
      <c r="B69"/>
      <c r="C69"/>
      <c r="D69"/>
      <c r="E69"/>
      <c r="F69"/>
      <c r="S69" s="28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</row>
    <row r="70" spans="2:31">
      <c r="B70"/>
      <c r="C70"/>
      <c r="D70"/>
      <c r="E70"/>
      <c r="F70"/>
      <c r="R70" s="17">
        <f t="shared" ref="R70:R101" si="10">(D12-C12)/C12</f>
        <v>3.2111173498034806</v>
      </c>
      <c r="S70" s="28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</row>
    <row r="71" spans="2:31">
      <c r="B71"/>
      <c r="C71"/>
      <c r="D71"/>
      <c r="E71"/>
      <c r="F71"/>
      <c r="R71" s="17">
        <f t="shared" si="10"/>
        <v>2.8601909039865241</v>
      </c>
      <c r="S71" s="28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</row>
    <row r="72" spans="2:31">
      <c r="B72"/>
      <c r="C72"/>
      <c r="D72"/>
      <c r="E72"/>
      <c r="F72"/>
      <c r="R72" s="17">
        <f t="shared" si="10"/>
        <v>2.5092644581695676</v>
      </c>
      <c r="S72" s="28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</row>
    <row r="73" spans="2:31">
      <c r="R73" s="17">
        <f t="shared" si="10"/>
        <v>2.5092644581695676</v>
      </c>
      <c r="S73" s="28"/>
    </row>
    <row r="74" spans="2:31">
      <c r="R74" s="17">
        <f t="shared" si="10"/>
        <v>2.5092644581695676</v>
      </c>
      <c r="S74" s="28"/>
    </row>
    <row r="75" spans="2:31">
      <c r="R75" s="17">
        <f t="shared" si="10"/>
        <v>3.2111173498034806</v>
      </c>
      <c r="S75" s="28"/>
    </row>
    <row r="76" spans="2:31">
      <c r="R76" s="17">
        <f t="shared" si="10"/>
        <v>3.2111173498034806</v>
      </c>
    </row>
    <row r="77" spans="2:31">
      <c r="R77" s="17">
        <f t="shared" si="10"/>
        <v>3.2111173498034806</v>
      </c>
    </row>
    <row r="78" spans="2:31">
      <c r="R78" s="17">
        <f t="shared" si="10"/>
        <v>4.6148231330713081</v>
      </c>
    </row>
    <row r="79" spans="2:31">
      <c r="R79" s="17">
        <f t="shared" si="10"/>
        <v>4.6148231330713081</v>
      </c>
    </row>
    <row r="80" spans="2:31">
      <c r="R80" s="17">
        <f>(D22-C22)/C22</f>
        <v>2.8601909039865241</v>
      </c>
    </row>
    <row r="81" spans="18:18">
      <c r="R81" s="17">
        <f t="shared" si="10"/>
        <v>2.0179674340258278</v>
      </c>
    </row>
    <row r="82" spans="18:18">
      <c r="R82" s="17">
        <f t="shared" si="10"/>
        <v>2.1583380123526106</v>
      </c>
    </row>
    <row r="83" spans="18:18">
      <c r="R83" s="17">
        <f t="shared" si="10"/>
        <v>2.0881527231892196</v>
      </c>
    </row>
    <row r="84" spans="18:18">
      <c r="R84" s="17">
        <f t="shared" si="10"/>
        <v>1.877596855699045</v>
      </c>
    </row>
    <row r="85" spans="18:18">
      <c r="R85" s="17">
        <f t="shared" si="10"/>
        <v>1.8074115665356538</v>
      </c>
    </row>
    <row r="86" spans="18:18">
      <c r="R86" s="17">
        <f t="shared" si="10"/>
        <v>1.8074115665356538</v>
      </c>
    </row>
    <row r="87" spans="18:18">
      <c r="R87" s="17">
        <f t="shared" si="10"/>
        <v>1.3020774845592364</v>
      </c>
    </row>
    <row r="88" spans="18:18">
      <c r="R88" s="17">
        <f t="shared" si="10"/>
        <v>1.5266704098820889</v>
      </c>
    </row>
    <row r="89" spans="18:18">
      <c r="R89" s="17">
        <f t="shared" si="10"/>
        <v>-1</v>
      </c>
    </row>
    <row r="90" spans="18:18">
      <c r="R90" s="17" t="e">
        <f>(C32-#REF!)/#REF!</f>
        <v>#VALUE!</v>
      </c>
    </row>
    <row r="91" spans="18:18">
      <c r="R91" s="17" t="e">
        <f t="shared" si="10"/>
        <v>#DIV/0!</v>
      </c>
    </row>
    <row r="92" spans="18:18">
      <c r="R92" s="17" t="e">
        <f t="shared" si="10"/>
        <v>#DIV/0!</v>
      </c>
    </row>
    <row r="93" spans="18:18">
      <c r="R93" s="17" t="e">
        <f t="shared" si="10"/>
        <v>#DIV/0!</v>
      </c>
    </row>
    <row r="94" spans="18:18">
      <c r="R94" s="17" t="e">
        <f t="shared" si="10"/>
        <v>#DIV/0!</v>
      </c>
    </row>
    <row r="95" spans="18:18">
      <c r="R95" s="17" t="e">
        <f t="shared" si="10"/>
        <v>#DIV/0!</v>
      </c>
    </row>
    <row r="96" spans="18:18">
      <c r="R96" s="17" t="e">
        <f t="shared" si="10"/>
        <v>#DIV/0!</v>
      </c>
    </row>
    <row r="97" spans="18:18">
      <c r="R97" s="17" t="e">
        <f t="shared" si="10"/>
        <v>#DIV/0!</v>
      </c>
    </row>
    <row r="98" spans="18:18">
      <c r="R98" s="17" t="e">
        <f t="shared" si="10"/>
        <v>#DIV/0!</v>
      </c>
    </row>
    <row r="99" spans="18:18">
      <c r="R99" s="17" t="e">
        <f t="shared" si="10"/>
        <v>#DIV/0!</v>
      </c>
    </row>
    <row r="100" spans="18:18">
      <c r="R100" s="17" t="e">
        <f t="shared" si="10"/>
        <v>#DIV/0!</v>
      </c>
    </row>
    <row r="101" spans="18:18">
      <c r="R101" s="17" t="e">
        <f t="shared" si="10"/>
        <v>#DIV/0!</v>
      </c>
    </row>
    <row r="102" spans="18:18">
      <c r="R102" s="17" t="e">
        <f t="shared" ref="R102:R121" si="11">(D44-C44)/C44</f>
        <v>#DIV/0!</v>
      </c>
    </row>
    <row r="103" spans="18:18">
      <c r="R103" s="17" t="e">
        <f t="shared" si="11"/>
        <v>#DIV/0!</v>
      </c>
    </row>
    <row r="104" spans="18:18">
      <c r="R104" s="17" t="e">
        <f t="shared" si="11"/>
        <v>#DIV/0!</v>
      </c>
    </row>
    <row r="105" spans="18:18">
      <c r="R105" s="17" t="e">
        <f t="shared" si="11"/>
        <v>#DIV/0!</v>
      </c>
    </row>
    <row r="106" spans="18:18">
      <c r="R106" s="17" t="e">
        <f t="shared" si="11"/>
        <v>#DIV/0!</v>
      </c>
    </row>
    <row r="107" spans="18:18">
      <c r="R107" s="17" t="e">
        <f t="shared" si="11"/>
        <v>#DIV/0!</v>
      </c>
    </row>
    <row r="108" spans="18:18">
      <c r="R108" s="17" t="e">
        <f t="shared" si="11"/>
        <v>#DIV/0!</v>
      </c>
    </row>
    <row r="109" spans="18:18">
      <c r="R109" s="17" t="e">
        <f t="shared" si="11"/>
        <v>#DIV/0!</v>
      </c>
    </row>
    <row r="110" spans="18:18">
      <c r="R110" s="17" t="e">
        <f>(C52-#REF!)/#REF!</f>
        <v>#VALUE!</v>
      </c>
    </row>
    <row r="111" spans="18:18">
      <c r="R111" s="17" t="e">
        <f t="shared" si="11"/>
        <v>#DIV/0!</v>
      </c>
    </row>
    <row r="112" spans="18:18">
      <c r="R112" s="17">
        <f t="shared" si="11"/>
        <v>6.0185289163391351</v>
      </c>
    </row>
    <row r="113" spans="18:18">
      <c r="R113" s="17">
        <f t="shared" si="11"/>
        <v>6.0185289163391351</v>
      </c>
    </row>
    <row r="114" spans="18:18">
      <c r="R114" s="17">
        <f t="shared" si="11"/>
        <v>4.6148231330713081</v>
      </c>
    </row>
    <row r="115" spans="18:18">
      <c r="R115" s="17">
        <f t="shared" si="11"/>
        <v>4.2638966872543511</v>
      </c>
    </row>
    <row r="116" spans="18:18">
      <c r="R116" s="17">
        <f t="shared" si="11"/>
        <v>4.2638966872543511</v>
      </c>
    </row>
    <row r="117" spans="18:18">
      <c r="R117" s="17">
        <f t="shared" si="11"/>
        <v>4.2638966872543511</v>
      </c>
    </row>
    <row r="118" spans="18:18">
      <c r="R118" s="17">
        <f t="shared" si="11"/>
        <v>4.6148231330713081</v>
      </c>
    </row>
    <row r="119" spans="18:18">
      <c r="R119" s="17">
        <f t="shared" si="11"/>
        <v>4.9657495788882642</v>
      </c>
    </row>
    <row r="120" spans="18:18">
      <c r="R120" s="17">
        <f t="shared" si="11"/>
        <v>5.3166760247052212</v>
      </c>
    </row>
    <row r="121" spans="18:18">
      <c r="R121" s="17">
        <f t="shared" si="11"/>
        <v>5.3166760247052212</v>
      </c>
    </row>
  </sheetData>
  <mergeCells count="6">
    <mergeCell ref="C52:F52"/>
    <mergeCell ref="B10:B11"/>
    <mergeCell ref="C11:F11"/>
    <mergeCell ref="B6:L6"/>
    <mergeCell ref="B8:L9"/>
    <mergeCell ref="C32:F32"/>
  </mergeCell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Alcachofa</vt:lpstr>
      <vt:lpstr>Alcachofa!Área_de_impresión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Laura Gil López</cp:lastModifiedBy>
  <cp:lastPrinted>2023-02-21T09:59:32Z</cp:lastPrinted>
  <dcterms:created xsi:type="dcterms:W3CDTF">2020-02-25T07:23:09Z</dcterms:created>
  <dcterms:modified xsi:type="dcterms:W3CDTF">2024-01-02T13:36:04Z</dcterms:modified>
</cp:coreProperties>
</file>