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2\FICHAS PRODUCTOS\"/>
    </mc:Choice>
  </mc:AlternateContent>
  <bookViews>
    <workbookView xWindow="0" yWindow="0" windowWidth="19440" windowHeight="7650"/>
  </bookViews>
  <sheets>
    <sheet name="Patata fresco libre" sheetId="4" r:id="rId1"/>
  </sheets>
  <externalReferences>
    <externalReference r:id="rId2"/>
  </externalReferences>
  <definedNames>
    <definedName name="_xlnm.Print_Area" localSheetId="0">'Patata fresco libre'!$A$1:$N$68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9" i="4" l="1"/>
  <c r="F59" i="4"/>
  <c r="E59" i="4"/>
  <c r="D59" i="4"/>
  <c r="F58" i="4" l="1"/>
  <c r="E58" i="4"/>
  <c r="D58" i="4"/>
  <c r="F57" i="4" l="1"/>
  <c r="E57" i="4"/>
  <c r="D57" i="4"/>
  <c r="F56" i="4" l="1"/>
  <c r="E56" i="4"/>
  <c r="D56" i="4"/>
  <c r="F55" i="4" l="1"/>
  <c r="E55" i="4"/>
  <c r="D55" i="4"/>
  <c r="AF38" i="4" s="1"/>
  <c r="S113" i="4" l="1"/>
  <c r="S114" i="4"/>
  <c r="S115" i="4"/>
  <c r="F54" i="4" l="1"/>
  <c r="E54" i="4"/>
  <c r="D54" i="4"/>
  <c r="S112" i="4" s="1"/>
  <c r="F53" i="4" l="1"/>
  <c r="E53" i="4"/>
  <c r="D53" i="4"/>
  <c r="F52" i="4" l="1"/>
  <c r="E52" i="4"/>
  <c r="D52" i="4"/>
  <c r="F51" i="4" l="1"/>
  <c r="AE59" i="4" s="1"/>
  <c r="E51" i="4"/>
  <c r="D51" i="4"/>
  <c r="AE38" i="4" s="1"/>
  <c r="F50" i="4" l="1"/>
  <c r="E50" i="4"/>
  <c r="D50" i="4"/>
  <c r="F49" i="4" l="1"/>
  <c r="E49" i="4"/>
  <c r="D49" i="4"/>
  <c r="S107" i="4" l="1"/>
  <c r="S108" i="4"/>
  <c r="S109" i="4"/>
  <c r="S110" i="4"/>
  <c r="S111" i="4"/>
  <c r="S91" i="4"/>
  <c r="S92" i="4"/>
  <c r="S93" i="4"/>
  <c r="S94" i="4"/>
  <c r="S95" i="4"/>
  <c r="S96" i="4"/>
  <c r="S97" i="4"/>
  <c r="S98" i="4"/>
  <c r="S99" i="4"/>
  <c r="S100" i="4"/>
  <c r="S101" i="4"/>
  <c r="S102" i="4"/>
  <c r="F48" i="4"/>
  <c r="E48" i="4"/>
  <c r="D48" i="4"/>
  <c r="S106" i="4" s="1"/>
  <c r="F45" i="4" l="1"/>
  <c r="AC59" i="4" s="1"/>
  <c r="E45" i="4"/>
  <c r="D45" i="4"/>
  <c r="AC38" i="4" s="1"/>
  <c r="F46" i="4"/>
  <c r="E46" i="4"/>
  <c r="D46" i="4"/>
  <c r="F47" i="4"/>
  <c r="AD59" i="4" s="1"/>
  <c r="E47" i="4"/>
  <c r="D47" i="4"/>
  <c r="S105" i="4" l="1"/>
  <c r="AD38" i="4"/>
  <c r="S103" i="4"/>
  <c r="S104" i="4"/>
  <c r="V50" i="4"/>
  <c r="W50" i="4"/>
  <c r="X50" i="4"/>
  <c r="Y50" i="4"/>
  <c r="Z50" i="4"/>
  <c r="AA50" i="4"/>
  <c r="AB50" i="4"/>
  <c r="AC50" i="4"/>
  <c r="AD50" i="4"/>
  <c r="AE50" i="4"/>
  <c r="AF50" i="4"/>
  <c r="V51" i="4"/>
  <c r="W51" i="4"/>
  <c r="X51" i="4"/>
  <c r="Y51" i="4"/>
  <c r="Z51" i="4"/>
  <c r="AA51" i="4"/>
  <c r="AB51" i="4"/>
  <c r="AC51" i="4"/>
  <c r="AD51" i="4"/>
  <c r="AE51" i="4"/>
  <c r="AF51" i="4"/>
  <c r="V52" i="4"/>
  <c r="W52" i="4"/>
  <c r="X52" i="4"/>
  <c r="AC52" i="4"/>
  <c r="AD52" i="4"/>
  <c r="AE52" i="4"/>
  <c r="AF52" i="4"/>
  <c r="U52" i="4"/>
  <c r="U51" i="4"/>
  <c r="U50" i="4"/>
  <c r="S67" i="4" l="1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66" i="4" l="1"/>
  <c r="T58" i="4"/>
  <c r="T37" i="4"/>
  <c r="AF31" i="4" l="1"/>
  <c r="AE31" i="4"/>
  <c r="AD31" i="4"/>
  <c r="AC31" i="4"/>
  <c r="X31" i="4"/>
  <c r="W31" i="4"/>
  <c r="V31" i="4"/>
  <c r="AF30" i="4"/>
  <c r="AE30" i="4"/>
  <c r="AD30" i="4"/>
  <c r="AC30" i="4"/>
  <c r="AB30" i="4"/>
  <c r="AA30" i="4"/>
  <c r="Z30" i="4"/>
  <c r="Y30" i="4"/>
  <c r="X30" i="4"/>
  <c r="W30" i="4"/>
  <c r="V30" i="4"/>
  <c r="AF29" i="4"/>
  <c r="AE29" i="4"/>
  <c r="AD29" i="4"/>
  <c r="AC29" i="4"/>
  <c r="AB29" i="4"/>
  <c r="AA29" i="4"/>
  <c r="Z29" i="4"/>
  <c r="Y29" i="4"/>
  <c r="X29" i="4"/>
  <c r="W29" i="4"/>
  <c r="V29" i="4"/>
  <c r="U31" i="4"/>
  <c r="U30" i="4"/>
  <c r="U29" i="4"/>
  <c r="AF58" i="4" l="1"/>
  <c r="AE58" i="4"/>
  <c r="AD58" i="4"/>
  <c r="AC58" i="4"/>
  <c r="X58" i="4"/>
  <c r="W58" i="4"/>
  <c r="V58" i="4"/>
  <c r="AF57" i="4"/>
  <c r="AE57" i="4"/>
  <c r="AD57" i="4"/>
  <c r="AC57" i="4"/>
  <c r="X57" i="4"/>
  <c r="W57" i="4"/>
  <c r="V57" i="4"/>
  <c r="AF56" i="4"/>
  <c r="AE56" i="4"/>
  <c r="AD56" i="4"/>
  <c r="AC56" i="4"/>
  <c r="X56" i="4"/>
  <c r="W56" i="4"/>
  <c r="V56" i="4"/>
  <c r="AG49" i="4"/>
  <c r="AG48" i="4"/>
  <c r="AG47" i="4"/>
  <c r="AG46" i="4"/>
  <c r="AG45" i="4"/>
  <c r="AG44" i="4"/>
  <c r="AF37" i="4"/>
  <c r="AE37" i="4"/>
  <c r="AD37" i="4"/>
  <c r="AC37" i="4"/>
  <c r="X37" i="4"/>
  <c r="W37" i="4"/>
  <c r="V37" i="4"/>
  <c r="U37" i="4"/>
  <c r="AF36" i="4"/>
  <c r="AE36" i="4"/>
  <c r="AD36" i="4"/>
  <c r="AC36" i="4"/>
  <c r="X36" i="4"/>
  <c r="W36" i="4"/>
  <c r="V36" i="4"/>
  <c r="U36" i="4"/>
  <c r="AF35" i="4"/>
  <c r="AE35" i="4"/>
  <c r="AD35" i="4"/>
  <c r="AC35" i="4"/>
  <c r="X35" i="4"/>
  <c r="W35" i="4"/>
  <c r="V35" i="4"/>
  <c r="AG28" i="4"/>
  <c r="AG27" i="4"/>
  <c r="AG26" i="4"/>
  <c r="AG25" i="4"/>
  <c r="AG24" i="4"/>
  <c r="AG23" i="4"/>
  <c r="AG50" i="4" l="1"/>
  <c r="AG51" i="4"/>
  <c r="AG2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<sst xmlns="http://schemas.openxmlformats.org/spreadsheetml/2006/main" count="74" uniqueCount="32">
  <si>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</si>
  <si>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</si>
  <si>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</si>
  <si>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</si>
  <si>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</si>
  <si>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</si>
  <si>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</si>
  <si>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</si>
  <si>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</si>
  <si>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</si>
  <si>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</si>
  <si>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</si>
  <si>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</si>
  <si>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</si>
  <si>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</si>
  <si>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</si>
  <si>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</si>
  <si>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</si>
  <si>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</si>
  <si>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Patata consumo mercado. Precios Percibidos Agricultor. €/100 kg</t>
  </si>
  <si>
    <t>Patata consumo mercado. Precios Pagados Consumidor €/100 kg</t>
  </si>
  <si>
    <t>TUBÉRCULOS. Patata de consumo fresco libre</t>
  </si>
  <si>
    <t>Máximo mensual entre 2016 y 2021</t>
  </si>
  <si>
    <t>Mínimo mensual entre 2016 y 2021</t>
  </si>
  <si>
    <t>Promedio 2016 - 2021</t>
  </si>
  <si>
    <t>Rango de precios 2016 - 2021</t>
  </si>
  <si>
    <t>Año 2022</t>
  </si>
  <si>
    <t>El coste medio de producción de Patata de consumo  fresco libre (patata sin compromiso de compra en el momento de la siembra) en La Rioja en el año 2021</t>
  </si>
  <si>
    <t>se ha calculado en 12,49 €/100 kg para un rendimiento medio de 53.660 kg/ha.</t>
  </si>
  <si>
    <t>INICIO DE CAMPAÑA 2022/2023</t>
  </si>
  <si>
    <t>(€/100 kg)</t>
  </si>
  <si>
    <t>Durante la última semana, el precio percibido por el agricultor se ha encontrado en un 156,2%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</si>
</sst>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164" fontId="0" fillId="0" borderId="0" xfId="0" applyNumberFormat="1"/>
    <xf numFmtId="164" fontId="5" fillId="0" borderId="0" xfId="0" applyNumberFormat="1" applyFon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'Patata fresco libre'!$T$35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'Patata fresco libre'!$U$34:$AF$34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'Patata fresco libre'!$U$35:$AF$35</c:f>
              <c:numCache>
                <c:formatCode>0.00</c:formatCode>
                <c:ptCount val="12"/>
                <c:pt idx="0">
                  <c:v>30.5</c:v>
                </c:pt>
                <c:pt idx="1">
                  <c:v>39.200000000000003</c:v>
                </c:pt>
                <c:pt idx="2">
                  <c:v>36</c:v>
                </c:pt>
                <c:pt idx="3">
                  <c:v>20.5</c:v>
                </c:pt>
                <c:pt idx="8">
                  <c:v>32</c:v>
                </c:pt>
                <c:pt idx="9">
                  <c:v>25.25</c:v>
                </c:pt>
                <c:pt idx="10">
                  <c:v>24.2</c:v>
                </c:pt>
                <c:pt idx="1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'Patata fresco libre'!$T$36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'Patata fresco libre'!$U$34:$AF$34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'Patata fresco libre'!$U$36:$AF$36</c:f>
              <c:numCache>
                <c:formatCode>0.00</c:formatCode>
                <c:ptCount val="12"/>
                <c:pt idx="0">
                  <c:v>9</c:v>
                </c:pt>
                <c:pt idx="1">
                  <c:v>10.5</c:v>
                </c:pt>
                <c:pt idx="2">
                  <c:v>12</c:v>
                </c:pt>
                <c:pt idx="3">
                  <c:v>12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'Patata fresco libre'!$T$37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'Patata fresco libre'!$U$34:$AF$34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'Patata fresco libre'!$U$37:$AF$37</c:f>
              <c:numCache>
                <c:formatCode>0.00</c:formatCode>
                <c:ptCount val="12"/>
                <c:pt idx="0">
                  <c:v>20.16</c:v>
                </c:pt>
                <c:pt idx="1">
                  <c:v>22.84</c:v>
                </c:pt>
                <c:pt idx="2">
                  <c:v>22.84</c:v>
                </c:pt>
                <c:pt idx="3">
                  <c:v>16.833333333333332</c:v>
                </c:pt>
                <c:pt idx="8">
                  <c:v>18.166666666666668</c:v>
                </c:pt>
                <c:pt idx="9">
                  <c:v>16.416666666666668</c:v>
                </c:pt>
                <c:pt idx="10">
                  <c:v>15.783333333333333</c:v>
                </c:pt>
                <c:pt idx="11">
                  <c:v>16.099999999999998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'Patata fresco libre'!$T$38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'Patata fresco libre'!$U$34:$AF$34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'Patata fresco libre'!$U$38:$AF$38</c:f>
              <c:numCache>
                <c:formatCode>0.00</c:formatCode>
                <c:ptCount val="12"/>
                <c:pt idx="8">
                  <c:v>32</c:v>
                </c:pt>
                <c:pt idx="9">
                  <c:v>32.75</c:v>
                </c:pt>
                <c:pt idx="10">
                  <c:v>32.75</c:v>
                </c:pt>
                <c:pt idx="11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'Patata fresco libre'!$T$56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'Patata fresco libre'!$U$55:$AF$55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'Patata fresco libre'!$U$56:$AF$56</c:f>
              <c:numCache>
                <c:formatCode>0.00</c:formatCode>
                <c:ptCount val="12"/>
                <c:pt idx="0">
                  <c:v>104</c:v>
                </c:pt>
                <c:pt idx="1">
                  <c:v>105.72799999999999</c:v>
                </c:pt>
                <c:pt idx="2">
                  <c:v>105.24000000000001</c:v>
                </c:pt>
                <c:pt idx="3">
                  <c:v>105.33333333333333</c:v>
                </c:pt>
                <c:pt idx="8">
                  <c:v>110.62706043956045</c:v>
                </c:pt>
                <c:pt idx="9">
                  <c:v>109.77142857142859</c:v>
                </c:pt>
                <c:pt idx="10">
                  <c:v>103.67857142857144</c:v>
                </c:pt>
                <c:pt idx="11">
                  <c:v>104.52678571428571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'Patata fresco libre'!$T$57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'Patata fresco libre'!$U$55:$AF$55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'Patata fresco libre'!$U$57:$AF$57</c:f>
              <c:numCache>
                <c:formatCode>0.00</c:formatCode>
                <c:ptCount val="12"/>
                <c:pt idx="0">
                  <c:v>74.482142857142847</c:v>
                </c:pt>
                <c:pt idx="1">
                  <c:v>72.285714285714292</c:v>
                </c:pt>
                <c:pt idx="2">
                  <c:v>71.66</c:v>
                </c:pt>
                <c:pt idx="3">
                  <c:v>72.244871794871784</c:v>
                </c:pt>
                <c:pt idx="8">
                  <c:v>72.1111111111111</c:v>
                </c:pt>
                <c:pt idx="9">
                  <c:v>66.589583333333337</c:v>
                </c:pt>
                <c:pt idx="10">
                  <c:v>71.422222222222217</c:v>
                </c:pt>
                <c:pt idx="11">
                  <c:v>71.783333333333317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'Patata fresco libre'!$T$58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'Patata fresco libre'!$U$55:$AF$55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'Patata fresco libre'!$U$58:$AF$58</c:f>
              <c:numCache>
                <c:formatCode>0.00</c:formatCode>
                <c:ptCount val="12"/>
                <c:pt idx="0">
                  <c:v>87.340103785103778</c:v>
                </c:pt>
                <c:pt idx="1">
                  <c:v>86.763076190476198</c:v>
                </c:pt>
                <c:pt idx="2">
                  <c:v>86.700761904761904</c:v>
                </c:pt>
                <c:pt idx="3">
                  <c:v>90.92510531135531</c:v>
                </c:pt>
                <c:pt idx="8">
                  <c:v>95.757888278388279</c:v>
                </c:pt>
                <c:pt idx="9">
                  <c:v>95.521339886964881</c:v>
                </c:pt>
                <c:pt idx="10">
                  <c:v>91.487731481481489</c:v>
                </c:pt>
                <c:pt idx="11">
                  <c:v>92.774297619047616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'Patata fresco libre'!$T$59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'Patata fresco libre'!$U$55:$AF$55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'Patata fresco libre'!$U$59:$AF$59</c:f>
              <c:numCache>
                <c:formatCode>0.00</c:formatCode>
                <c:ptCount val="12"/>
                <c:pt idx="8">
                  <c:v>126.75</c:v>
                </c:pt>
                <c:pt idx="9">
                  <c:v>126.66</c:v>
                </c:pt>
                <c:pt idx="10">
                  <c:v>126.97499999999999</c:v>
                </c:pt>
                <c:pt idx="11">
                  <c:v>130.67599999999999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4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'Patata fresco libre'!$C$6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'Patata fresco libre'!$B$8:$B$60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'Patata fresco libre'!$C$8:$C$60</c:f>
              <c:numCache>
                <c:formatCode>#,##0.00</c:formatCode>
                <c:ptCount val="53"/>
                <c:pt idx="37">
                  <c:v>12.49</c:v>
                </c:pt>
                <c:pt idx="38">
                  <c:v>12.49</c:v>
                </c:pt>
                <c:pt idx="39">
                  <c:v>12.49</c:v>
                </c:pt>
                <c:pt idx="40">
                  <c:v>12.49</c:v>
                </c:pt>
                <c:pt idx="41">
                  <c:v>12.49</c:v>
                </c:pt>
                <c:pt idx="42">
                  <c:v>12.49</c:v>
                </c:pt>
                <c:pt idx="43">
                  <c:v>12.49</c:v>
                </c:pt>
                <c:pt idx="44">
                  <c:v>12.49</c:v>
                </c:pt>
                <c:pt idx="45">
                  <c:v>12.49</c:v>
                </c:pt>
                <c:pt idx="46">
                  <c:v>12.49</c:v>
                </c:pt>
                <c:pt idx="47">
                  <c:v>12.49</c:v>
                </c:pt>
                <c:pt idx="48">
                  <c:v>12.49</c:v>
                </c:pt>
                <c:pt idx="49">
                  <c:v>12.49</c:v>
                </c:pt>
                <c:pt idx="50">
                  <c:v>12.49</c:v>
                </c:pt>
                <c:pt idx="51">
                  <c:v>12.49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'Patata fresco libre'!$D$6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'Patata fresco libre'!$B$8:$B$60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'Patata fresco libre'!$D$8:$D$60</c:f>
              <c:numCache>
                <c:formatCode>#,##0.00</c:formatCode>
                <c:ptCount val="53"/>
                <c:pt idx="37">
                  <c:v>32</c:v>
                </c:pt>
                <c:pt idx="38">
                  <c:v>32</c:v>
                </c:pt>
                <c:pt idx="39">
                  <c:v>32</c:v>
                </c:pt>
                <c:pt idx="40">
                  <c:v>33</c:v>
                </c:pt>
                <c:pt idx="41">
                  <c:v>33</c:v>
                </c:pt>
                <c:pt idx="42">
                  <c:v>33</c:v>
                </c:pt>
                <c:pt idx="43">
                  <c:v>33</c:v>
                </c:pt>
                <c:pt idx="44">
                  <c:v>33</c:v>
                </c:pt>
                <c:pt idx="45">
                  <c:v>33</c:v>
                </c:pt>
                <c:pt idx="46">
                  <c:v>32</c:v>
                </c:pt>
                <c:pt idx="47">
                  <c:v>32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'Patata fresco libre'!$F$6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'Patata fresco libre'!$B$8:$B$60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'Patata fresco libre'!$F$8:$F$60</c:f>
              <c:numCache>
                <c:formatCode>#,##0.00</c:formatCode>
                <c:ptCount val="53"/>
                <c:pt idx="37">
                  <c:v>126.75</c:v>
                </c:pt>
                <c:pt idx="38">
                  <c:v>129.41</c:v>
                </c:pt>
                <c:pt idx="39">
                  <c:v>125.7</c:v>
                </c:pt>
                <c:pt idx="40">
                  <c:v>125.19</c:v>
                </c:pt>
                <c:pt idx="41">
                  <c:v>127.83</c:v>
                </c:pt>
                <c:pt idx="42">
                  <c:v>127.92</c:v>
                </c:pt>
                <c:pt idx="43">
                  <c:v>127.75</c:v>
                </c:pt>
                <c:pt idx="44">
                  <c:v>127.75</c:v>
                </c:pt>
                <c:pt idx="45">
                  <c:v>126.2</c:v>
                </c:pt>
                <c:pt idx="46">
                  <c:v>126.2</c:v>
                </c:pt>
                <c:pt idx="47">
                  <c:v>131.37</c:v>
                </c:pt>
                <c:pt idx="48">
                  <c:v>129.32</c:v>
                </c:pt>
                <c:pt idx="49">
                  <c:v>129.32</c:v>
                </c:pt>
                <c:pt idx="50">
                  <c:v>130.63</c:v>
                </c:pt>
                <c:pt idx="51">
                  <c:v>132.74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11205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10365440" cy="15352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12"/>
    </sheetNames>
    <sheetDataSet>
      <sheetData sheetId="0">
        <row r="9">
          <cell r="D9">
            <v>28.25</v>
          </cell>
        </row>
      </sheetData>
      <sheetData sheetId="1">
        <row r="9">
          <cell r="D9">
            <v>28.25</v>
          </cell>
        </row>
      </sheetData>
      <sheetData sheetId="2">
        <row r="9">
          <cell r="D9">
            <v>28.25</v>
          </cell>
        </row>
      </sheetData>
      <sheetData sheetId="3">
        <row r="9">
          <cell r="D9">
            <v>28.25</v>
          </cell>
        </row>
      </sheetData>
      <sheetData sheetId="4">
        <row r="9">
          <cell r="D9">
            <v>27.95</v>
          </cell>
        </row>
      </sheetData>
      <sheetData sheetId="5">
        <row r="9">
          <cell r="D9">
            <v>27.95</v>
          </cell>
        </row>
      </sheetData>
      <sheetData sheetId="6">
        <row r="9">
          <cell r="D9">
            <v>27.95</v>
          </cell>
        </row>
      </sheetData>
      <sheetData sheetId="7">
        <row r="9">
          <cell r="D9">
            <v>27.95</v>
          </cell>
        </row>
      </sheetData>
      <sheetData sheetId="8">
        <row r="68">
          <cell r="D68">
            <v>0.75</v>
          </cell>
        </row>
      </sheetData>
      <sheetData sheetId="9">
        <row r="68">
          <cell r="D68">
            <v>0.75</v>
          </cell>
        </row>
      </sheetData>
      <sheetData sheetId="10">
        <row r="68">
          <cell r="D68">
            <v>0.7</v>
          </cell>
        </row>
      </sheetData>
      <sheetData sheetId="11">
        <row r="9">
          <cell r="D9">
            <v>36.659999999999997</v>
          </cell>
        </row>
      </sheetData>
      <sheetData sheetId="12">
        <row r="9">
          <cell r="D9">
            <v>36.659999999999997</v>
          </cell>
        </row>
      </sheetData>
      <sheetData sheetId="13">
        <row r="9">
          <cell r="D9">
            <v>36.06</v>
          </cell>
        </row>
      </sheetData>
      <sheetData sheetId="14">
        <row r="9">
          <cell r="D9">
            <v>36.06</v>
          </cell>
        </row>
      </sheetData>
      <sheetData sheetId="15">
        <row r="9">
          <cell r="D9">
            <v>36.06</v>
          </cell>
        </row>
      </sheetData>
      <sheetData sheetId="16">
        <row r="9">
          <cell r="D9">
            <v>36.06</v>
          </cell>
        </row>
      </sheetData>
      <sheetData sheetId="17">
        <row r="9">
          <cell r="D9">
            <v>36.06</v>
          </cell>
        </row>
      </sheetData>
      <sheetData sheetId="18">
        <row r="9">
          <cell r="D9">
            <v>36.06</v>
          </cell>
        </row>
      </sheetData>
      <sheetData sheetId="19">
        <row r="9">
          <cell r="D9">
            <v>36.06</v>
          </cell>
        </row>
      </sheetData>
      <sheetData sheetId="20">
        <row r="9">
          <cell r="D9">
            <v>36.06</v>
          </cell>
        </row>
      </sheetData>
      <sheetData sheetId="21">
        <row r="9">
          <cell r="D9">
            <v>36.06</v>
          </cell>
        </row>
      </sheetData>
      <sheetData sheetId="22">
        <row r="68">
          <cell r="D68">
            <v>0.7</v>
          </cell>
        </row>
      </sheetData>
      <sheetData sheetId="23">
        <row r="68">
          <cell r="D68">
            <v>0.7</v>
          </cell>
        </row>
      </sheetData>
      <sheetData sheetId="24">
        <row r="68">
          <cell r="D68">
            <v>0.9</v>
          </cell>
        </row>
      </sheetData>
      <sheetData sheetId="25">
        <row r="68">
          <cell r="D68">
            <v>0.9</v>
          </cell>
        </row>
      </sheetData>
      <sheetData sheetId="26">
        <row r="68">
          <cell r="F68">
            <v>1.1499999999999999</v>
          </cell>
        </row>
      </sheetData>
      <sheetData sheetId="27">
        <row r="68">
          <cell r="F68">
            <v>1.1499999999999999</v>
          </cell>
        </row>
      </sheetData>
      <sheetData sheetId="28">
        <row r="68">
          <cell r="G68">
            <v>1.49</v>
          </cell>
        </row>
      </sheetData>
      <sheetData sheetId="29">
        <row r="68">
          <cell r="G68">
            <v>1.64</v>
          </cell>
        </row>
      </sheetData>
      <sheetData sheetId="30">
        <row r="68">
          <cell r="G68">
            <v>1.65</v>
          </cell>
        </row>
      </sheetData>
      <sheetData sheetId="31">
        <row r="68">
          <cell r="D68">
            <v>1</v>
          </cell>
        </row>
      </sheetData>
      <sheetData sheetId="32">
        <row r="68">
          <cell r="D68">
            <v>1</v>
          </cell>
        </row>
      </sheetData>
      <sheetData sheetId="33">
        <row r="68">
          <cell r="D68">
            <v>1</v>
          </cell>
        </row>
      </sheetData>
      <sheetData sheetId="34">
        <row r="9">
          <cell r="D9">
            <v>34.619999999999997</v>
          </cell>
        </row>
      </sheetData>
      <sheetData sheetId="35">
        <row r="9">
          <cell r="D9">
            <v>34.619999999999997</v>
          </cell>
        </row>
      </sheetData>
      <sheetData sheetId="36">
        <row r="9">
          <cell r="D9">
            <v>34.619999999999997</v>
          </cell>
        </row>
      </sheetData>
      <sheetData sheetId="37">
        <row r="9">
          <cell r="D9">
            <v>35</v>
          </cell>
        </row>
        <row r="37">
          <cell r="D37">
            <v>32</v>
          </cell>
          <cell r="F37" t="str">
            <v>-</v>
          </cell>
          <cell r="G37">
            <v>126.75</v>
          </cell>
        </row>
      </sheetData>
      <sheetData sheetId="38">
        <row r="9">
          <cell r="D9">
            <v>35</v>
          </cell>
        </row>
        <row r="37">
          <cell r="D37">
            <v>32</v>
          </cell>
          <cell r="F37" t="str">
            <v>-</v>
          </cell>
          <cell r="G37">
            <v>129.41</v>
          </cell>
        </row>
      </sheetData>
      <sheetData sheetId="39">
        <row r="9">
          <cell r="D9">
            <v>35.299999999999997</v>
          </cell>
        </row>
        <row r="37">
          <cell r="D37">
            <v>32</v>
          </cell>
          <cell r="F37" t="str">
            <v>-</v>
          </cell>
          <cell r="G37">
            <v>125.7</v>
          </cell>
        </row>
      </sheetData>
      <sheetData sheetId="40">
        <row r="9">
          <cell r="D9">
            <v>35.299999999999997</v>
          </cell>
        </row>
        <row r="37">
          <cell r="D37">
            <v>33</v>
          </cell>
          <cell r="F37" t="str">
            <v>-</v>
          </cell>
          <cell r="G37">
            <v>125.19</v>
          </cell>
        </row>
      </sheetData>
      <sheetData sheetId="41">
        <row r="9">
          <cell r="D9">
            <v>35.9</v>
          </cell>
        </row>
        <row r="37">
          <cell r="D37">
            <v>33</v>
          </cell>
          <cell r="F37" t="str">
            <v>-</v>
          </cell>
          <cell r="G37">
            <v>127.83</v>
          </cell>
        </row>
      </sheetData>
      <sheetData sheetId="42">
        <row r="9">
          <cell r="D9">
            <v>35.9</v>
          </cell>
        </row>
        <row r="37">
          <cell r="D37">
            <v>33</v>
          </cell>
          <cell r="F37" t="str">
            <v>-</v>
          </cell>
          <cell r="G37">
            <v>127.92</v>
          </cell>
        </row>
      </sheetData>
      <sheetData sheetId="43">
        <row r="9">
          <cell r="D9">
            <v>36.1</v>
          </cell>
        </row>
        <row r="37">
          <cell r="D37">
            <v>33</v>
          </cell>
          <cell r="F37" t="str">
            <v>-</v>
          </cell>
          <cell r="G37">
            <v>127.75</v>
          </cell>
        </row>
      </sheetData>
      <sheetData sheetId="44">
        <row r="9">
          <cell r="D9">
            <v>36.1</v>
          </cell>
        </row>
        <row r="37">
          <cell r="D37">
            <v>33</v>
          </cell>
          <cell r="F37" t="str">
            <v>-</v>
          </cell>
          <cell r="G37">
            <v>127.75</v>
          </cell>
        </row>
      </sheetData>
      <sheetData sheetId="45">
        <row r="9">
          <cell r="D9">
            <v>35.5</v>
          </cell>
        </row>
        <row r="37">
          <cell r="D37">
            <v>33</v>
          </cell>
          <cell r="F37" t="str">
            <v>-</v>
          </cell>
          <cell r="G37">
            <v>126.2</v>
          </cell>
        </row>
      </sheetData>
      <sheetData sheetId="46">
        <row r="9">
          <cell r="D9">
            <v>35.5</v>
          </cell>
        </row>
        <row r="37">
          <cell r="D37">
            <v>32</v>
          </cell>
          <cell r="F37" t="str">
            <v>-</v>
          </cell>
          <cell r="G37">
            <v>126.2</v>
          </cell>
        </row>
      </sheetData>
      <sheetData sheetId="47">
        <row r="9">
          <cell r="D9">
            <v>35.5</v>
          </cell>
        </row>
        <row r="37">
          <cell r="D37">
            <v>32</v>
          </cell>
          <cell r="F37" t="str">
            <v>-</v>
          </cell>
          <cell r="G37">
            <v>131.37</v>
          </cell>
        </row>
      </sheetData>
      <sheetData sheetId="48">
        <row r="9">
          <cell r="D9">
            <v>34.6</v>
          </cell>
        </row>
        <row r="37">
          <cell r="D37">
            <v>32</v>
          </cell>
          <cell r="F37" t="str">
            <v>-</v>
          </cell>
          <cell r="G37">
            <v>129.32</v>
          </cell>
        </row>
      </sheetData>
      <sheetData sheetId="49">
        <row r="9">
          <cell r="D9">
            <v>33.4</v>
          </cell>
        </row>
        <row r="37">
          <cell r="D37">
            <v>32</v>
          </cell>
          <cell r="F37" t="str">
            <v>-</v>
          </cell>
          <cell r="G37">
            <v>129.32</v>
          </cell>
        </row>
      </sheetData>
      <sheetData sheetId="50">
        <row r="9">
          <cell r="D9">
            <v>31.85</v>
          </cell>
        </row>
        <row r="37">
          <cell r="D37">
            <v>32</v>
          </cell>
          <cell r="F37" t="str">
            <v>-</v>
          </cell>
          <cell r="G37">
            <v>130.63</v>
          </cell>
        </row>
      </sheetData>
      <sheetData sheetId="51">
        <row r="37">
          <cell r="D37">
            <v>32</v>
          </cell>
          <cell r="F37" t="str">
            <v>-</v>
          </cell>
          <cell r="G37">
            <v>132.74</v>
          </cell>
        </row>
      </sheetData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5"/>
  <sheetViews>
    <sheetView tabSelected="1" view="pageBreakPreview" zoomScale="85" zoomScaleNormal="160" zoomScaleSheetLayoutView="85" workbookViewId="0">
      <selection activeCell="AF60" sqref="AF60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20.42578125" customWidth="1"/>
    <col min="14" max="14" width="3.42578125" customWidth="1"/>
    <col min="15" max="18" width="6.42578125" customWidth="1"/>
    <col min="19" max="19" width="11.42578125" style="38" customWidth="1"/>
    <col min="20" max="34" width="11.42578125" customWidth="1"/>
  </cols>
  <sheetData>
    <row r="1" spans="1:33" ht="120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1" t="s">
        <v>21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3" t="s">
        <v>26</v>
      </c>
      <c r="N3" s="30"/>
    </row>
    <row r="6" spans="1:33" ht="42" customHeight="1" x14ac:dyDescent="0.25">
      <c r="B6" s="42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2"/>
      <c r="C7" s="43" t="s">
        <v>30</v>
      </c>
      <c r="D7" s="43"/>
      <c r="E7" s="43"/>
      <c r="F7" s="44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39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39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39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39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39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39"/>
      <c r="T21" s="3" t="s">
        <v>19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39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/>
      <c r="D23" s="25"/>
      <c r="E23" s="25"/>
      <c r="F23" s="25"/>
      <c r="S23" s="39"/>
      <c r="T23" s="5">
        <v>2016</v>
      </c>
      <c r="U23" s="6">
        <v>19.5</v>
      </c>
      <c r="V23" s="6">
        <v>19</v>
      </c>
      <c r="W23" s="6">
        <v>19.2</v>
      </c>
      <c r="X23" s="6">
        <v>20.5</v>
      </c>
      <c r="Y23" s="6"/>
      <c r="Z23" s="9"/>
      <c r="AA23" s="6"/>
      <c r="AB23" s="6"/>
      <c r="AC23" s="6">
        <v>32</v>
      </c>
      <c r="AD23" s="6">
        <v>25.25</v>
      </c>
      <c r="AE23" s="6">
        <v>20.25</v>
      </c>
      <c r="AF23" s="6">
        <v>20</v>
      </c>
      <c r="AG23" s="10">
        <f>AVERAGE(U23:AF23)</f>
        <v>21.962499999999999</v>
      </c>
    </row>
    <row r="24" spans="2:33" x14ac:dyDescent="0.25">
      <c r="B24" s="26">
        <v>17</v>
      </c>
      <c r="C24" s="23"/>
      <c r="D24" s="23"/>
      <c r="E24" s="23"/>
      <c r="F24" s="23"/>
      <c r="S24" s="39"/>
      <c r="T24" s="5">
        <v>2017</v>
      </c>
      <c r="U24" s="6">
        <v>25</v>
      </c>
      <c r="V24" s="6">
        <v>27.500000000000004</v>
      </c>
      <c r="W24" s="6">
        <v>29.000000000000004</v>
      </c>
      <c r="X24" s="6"/>
      <c r="Y24" s="6"/>
      <c r="Z24" s="9"/>
      <c r="AA24" s="6"/>
      <c r="AB24" s="6"/>
      <c r="AC24" s="6">
        <v>9</v>
      </c>
      <c r="AD24" s="6">
        <v>9</v>
      </c>
      <c r="AE24" s="6">
        <v>9</v>
      </c>
      <c r="AF24" s="6">
        <v>9.0000000000000018</v>
      </c>
      <c r="AG24" s="10">
        <f t="shared" ref="AG24:AG31" si="0">AVERAGE(U24:AF24)</f>
        <v>16.785714285714285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39"/>
      <c r="T25" s="5">
        <v>2018</v>
      </c>
      <c r="U25" s="6">
        <v>9</v>
      </c>
      <c r="V25" s="6">
        <v>10.5</v>
      </c>
      <c r="W25" s="6">
        <v>12</v>
      </c>
      <c r="X25" s="6">
        <v>12</v>
      </c>
      <c r="Y25" s="6"/>
      <c r="Z25" s="9"/>
      <c r="AA25" s="6"/>
      <c r="AB25" s="6"/>
      <c r="AC25" s="6">
        <v>23</v>
      </c>
      <c r="AD25" s="6">
        <v>23</v>
      </c>
      <c r="AE25" s="6">
        <v>24.2</v>
      </c>
      <c r="AF25" s="6">
        <v>26</v>
      </c>
      <c r="AG25" s="10">
        <f t="shared" si="0"/>
        <v>17.462499999999999</v>
      </c>
    </row>
    <row r="26" spans="2:33" x14ac:dyDescent="0.25">
      <c r="B26" s="26">
        <v>19</v>
      </c>
      <c r="C26" s="23"/>
      <c r="D26" s="23"/>
      <c r="E26" s="23"/>
      <c r="F26" s="23"/>
      <c r="S26" s="39"/>
      <c r="T26" s="5">
        <v>2019</v>
      </c>
      <c r="U26" s="6">
        <v>30.5</v>
      </c>
      <c r="V26" s="6">
        <v>39.200000000000003</v>
      </c>
      <c r="W26" s="6">
        <v>36</v>
      </c>
      <c r="X26" s="6"/>
      <c r="Y26" s="6"/>
      <c r="Z26" s="9"/>
      <c r="AA26" s="6"/>
      <c r="AB26" s="6"/>
      <c r="AC26" s="6">
        <v>17</v>
      </c>
      <c r="AD26" s="6">
        <v>15</v>
      </c>
      <c r="AE26" s="6">
        <v>15</v>
      </c>
      <c r="AF26" s="6">
        <v>15</v>
      </c>
      <c r="AG26" s="10">
        <f t="shared" si="0"/>
        <v>23.957142857142856</v>
      </c>
    </row>
    <row r="27" spans="2:33" x14ac:dyDescent="0.25">
      <c r="B27" s="24">
        <v>20</v>
      </c>
      <c r="C27" s="25"/>
      <c r="D27" s="25"/>
      <c r="E27" s="25"/>
      <c r="F27" s="25"/>
      <c r="S27" s="39"/>
      <c r="T27" s="5">
        <v>2020</v>
      </c>
      <c r="U27" s="6">
        <v>16.8</v>
      </c>
      <c r="V27" s="6">
        <v>18</v>
      </c>
      <c r="W27" s="6">
        <v>18</v>
      </c>
      <c r="X27" s="6">
        <v>18</v>
      </c>
      <c r="Y27" s="6"/>
      <c r="Z27" s="9"/>
      <c r="AA27" s="6"/>
      <c r="AB27" s="6"/>
      <c r="AC27" s="6">
        <v>11</v>
      </c>
      <c r="AD27" s="6">
        <v>11</v>
      </c>
      <c r="AE27" s="6">
        <v>10</v>
      </c>
      <c r="AF27" s="6">
        <v>9</v>
      </c>
      <c r="AG27" s="10">
        <f t="shared" si="0"/>
        <v>13.975</v>
      </c>
    </row>
    <row r="28" spans="2:33" x14ac:dyDescent="0.25">
      <c r="B28" s="26">
        <v>21</v>
      </c>
      <c r="C28" s="23"/>
      <c r="D28" s="23"/>
      <c r="E28" s="23"/>
      <c r="F28" s="23"/>
      <c r="S28" s="39"/>
      <c r="T28" s="5">
        <v>2021</v>
      </c>
      <c r="U28" s="6"/>
      <c r="V28" s="6"/>
      <c r="W28" s="6"/>
      <c r="X28" s="6"/>
      <c r="Y28" s="6"/>
      <c r="Z28" s="9"/>
      <c r="AA28" s="6"/>
      <c r="AB28" s="6"/>
      <c r="AC28" s="6">
        <v>17</v>
      </c>
      <c r="AD28" s="6">
        <v>15.25</v>
      </c>
      <c r="AE28" s="6">
        <v>16.25</v>
      </c>
      <c r="AF28" s="6">
        <v>17.600000000000001</v>
      </c>
      <c r="AG28" s="10">
        <f t="shared" si="0"/>
        <v>16.524999999999999</v>
      </c>
    </row>
    <row r="29" spans="2:33" x14ac:dyDescent="0.25">
      <c r="B29" s="24">
        <v>22</v>
      </c>
      <c r="C29" s="25"/>
      <c r="D29" s="25"/>
      <c r="E29" s="25"/>
      <c r="F29" s="25"/>
      <c r="S29" s="39"/>
      <c r="T29" s="5" t="s">
        <v>22</v>
      </c>
      <c r="U29" s="6">
        <f>MAX(U23:U28)</f>
        <v>30.5</v>
      </c>
      <c r="V29" s="6">
        <f t="shared" ref="V29:AF29" si="1">MAX(V23:V28)</f>
        <v>39.200000000000003</v>
      </c>
      <c r="W29" s="6">
        <f t="shared" si="1"/>
        <v>36</v>
      </c>
      <c r="X29" s="6">
        <f t="shared" si="1"/>
        <v>20.5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32</v>
      </c>
      <c r="AD29" s="6">
        <f t="shared" si="1"/>
        <v>25.25</v>
      </c>
      <c r="AE29" s="6">
        <f t="shared" si="1"/>
        <v>24.2</v>
      </c>
      <c r="AF29" s="6">
        <f t="shared" si="1"/>
        <v>26</v>
      </c>
      <c r="AG29" s="10">
        <f t="shared" si="0"/>
        <v>19.470833333333331</v>
      </c>
    </row>
    <row r="30" spans="2:33" x14ac:dyDescent="0.25">
      <c r="B30" s="26">
        <v>23</v>
      </c>
      <c r="C30" s="23"/>
      <c r="D30" s="23"/>
      <c r="E30" s="23"/>
      <c r="F30" s="23"/>
      <c r="S30" s="39"/>
      <c r="T30" s="5" t="s">
        <v>23</v>
      </c>
      <c r="U30" s="6">
        <f>MIN(U23:U28)</f>
        <v>9</v>
      </c>
      <c r="V30" s="6">
        <f t="shared" ref="V30:AF30" si="2">MIN(V23:V28)</f>
        <v>10.5</v>
      </c>
      <c r="W30" s="6">
        <f t="shared" si="2"/>
        <v>12</v>
      </c>
      <c r="X30" s="6">
        <f t="shared" si="2"/>
        <v>12</v>
      </c>
      <c r="Y30" s="6">
        <f t="shared" si="2"/>
        <v>0</v>
      </c>
      <c r="Z30" s="6">
        <f t="shared" si="2"/>
        <v>0</v>
      </c>
      <c r="AA30" s="6">
        <f t="shared" si="2"/>
        <v>0</v>
      </c>
      <c r="AB30" s="6">
        <f t="shared" si="2"/>
        <v>0</v>
      </c>
      <c r="AC30" s="6">
        <f t="shared" si="2"/>
        <v>9</v>
      </c>
      <c r="AD30" s="6">
        <f t="shared" si="2"/>
        <v>9</v>
      </c>
      <c r="AE30" s="6">
        <f t="shared" si="2"/>
        <v>9</v>
      </c>
      <c r="AF30" s="6">
        <f t="shared" si="2"/>
        <v>9</v>
      </c>
      <c r="AG30" s="10">
        <f t="shared" si="0"/>
        <v>6.625</v>
      </c>
    </row>
    <row r="31" spans="2:33" x14ac:dyDescent="0.25">
      <c r="B31" s="24">
        <v>24</v>
      </c>
      <c r="C31" s="25"/>
      <c r="D31" s="25"/>
      <c r="E31" s="25"/>
      <c r="F31" s="25"/>
      <c r="S31" s="39"/>
      <c r="T31" s="5" t="s">
        <v>24</v>
      </c>
      <c r="U31" s="6">
        <f>AVERAGE(U23:U28)</f>
        <v>20.16</v>
      </c>
      <c r="V31" s="6">
        <f t="shared" ref="V31:AF31" si="3">AVERAGE(V23:V28)</f>
        <v>22.84</v>
      </c>
      <c r="W31" s="6">
        <f t="shared" si="3"/>
        <v>22.84</v>
      </c>
      <c r="X31" s="6">
        <f t="shared" si="3"/>
        <v>16.833333333333332</v>
      </c>
      <c r="Y31" s="6"/>
      <c r="Z31" s="6"/>
      <c r="AA31" s="6"/>
      <c r="AB31" s="6"/>
      <c r="AC31" s="6">
        <f t="shared" si="3"/>
        <v>18.166666666666668</v>
      </c>
      <c r="AD31" s="6">
        <f t="shared" si="3"/>
        <v>16.416666666666668</v>
      </c>
      <c r="AE31" s="6">
        <f t="shared" si="3"/>
        <v>15.783333333333333</v>
      </c>
      <c r="AF31" s="6">
        <f t="shared" si="3"/>
        <v>16.099999999999998</v>
      </c>
      <c r="AG31" s="10">
        <f t="shared" si="0"/>
        <v>18.642500000000002</v>
      </c>
    </row>
    <row r="32" spans="2:33" x14ac:dyDescent="0.25">
      <c r="B32" s="26">
        <v>25</v>
      </c>
      <c r="C32" s="23"/>
      <c r="D32" s="23"/>
      <c r="E32" s="23"/>
      <c r="F32" s="23"/>
      <c r="S32" s="39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39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39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39"/>
      <c r="T35" s="5" t="s">
        <v>25</v>
      </c>
      <c r="U35" s="6">
        <f t="shared" ref="U35:AF37" si="4">U29</f>
        <v>30.5</v>
      </c>
      <c r="V35" s="6">
        <f t="shared" si="4"/>
        <v>39.200000000000003</v>
      </c>
      <c r="W35" s="6">
        <f t="shared" si="4"/>
        <v>36</v>
      </c>
      <c r="X35" s="6">
        <f t="shared" si="4"/>
        <v>20.5</v>
      </c>
      <c r="Y35" s="6"/>
      <c r="Z35" s="6"/>
      <c r="AA35" s="6"/>
      <c r="AB35" s="6"/>
      <c r="AC35" s="6">
        <f t="shared" si="4"/>
        <v>32</v>
      </c>
      <c r="AD35" s="6">
        <f t="shared" si="4"/>
        <v>25.25</v>
      </c>
      <c r="AE35" s="6">
        <f t="shared" si="4"/>
        <v>24.2</v>
      </c>
      <c r="AF35" s="6">
        <f t="shared" si="4"/>
        <v>26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39"/>
      <c r="T36" s="5"/>
      <c r="U36" s="6">
        <f t="shared" si="4"/>
        <v>9</v>
      </c>
      <c r="V36" s="6">
        <f t="shared" si="4"/>
        <v>10.5</v>
      </c>
      <c r="W36" s="6">
        <f t="shared" si="4"/>
        <v>12</v>
      </c>
      <c r="X36" s="6">
        <f t="shared" si="4"/>
        <v>12</v>
      </c>
      <c r="Y36" s="6"/>
      <c r="Z36" s="6"/>
      <c r="AA36" s="6"/>
      <c r="AB36" s="6"/>
      <c r="AC36" s="6">
        <f t="shared" si="4"/>
        <v>9</v>
      </c>
      <c r="AD36" s="6">
        <f t="shared" si="4"/>
        <v>9</v>
      </c>
      <c r="AE36" s="6">
        <f t="shared" si="4"/>
        <v>9</v>
      </c>
      <c r="AF36" s="6">
        <f t="shared" si="4"/>
        <v>9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39"/>
      <c r="T37" s="7" t="str">
        <f>T31</f>
        <v>Promedio 2016 - 2021</v>
      </c>
      <c r="U37" s="11">
        <f t="shared" si="4"/>
        <v>20.16</v>
      </c>
      <c r="V37" s="11">
        <f t="shared" si="4"/>
        <v>22.84</v>
      </c>
      <c r="W37" s="11">
        <f t="shared" si="4"/>
        <v>22.84</v>
      </c>
      <c r="X37" s="11">
        <f t="shared" si="4"/>
        <v>16.833333333333332</v>
      </c>
      <c r="Y37" s="11"/>
      <c r="Z37" s="11"/>
      <c r="AA37" s="11"/>
      <c r="AB37" s="11"/>
      <c r="AC37" s="11">
        <f t="shared" si="4"/>
        <v>18.166666666666668</v>
      </c>
      <c r="AD37" s="11">
        <f t="shared" si="4"/>
        <v>16.416666666666668</v>
      </c>
      <c r="AE37" s="11">
        <f t="shared" si="4"/>
        <v>15.783333333333333</v>
      </c>
      <c r="AF37" s="11">
        <f t="shared" si="4"/>
        <v>16.099999999999998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39"/>
      <c r="T38" s="5">
        <v>2022</v>
      </c>
      <c r="U38" s="12"/>
      <c r="V38" s="12"/>
      <c r="W38" s="12"/>
      <c r="X38" s="12"/>
      <c r="Y38" s="12"/>
      <c r="Z38" s="12"/>
      <c r="AA38" s="12"/>
      <c r="AB38" s="12"/>
      <c r="AC38" s="12">
        <f>AVERAGE(D42:D46)</f>
        <v>32</v>
      </c>
      <c r="AD38" s="12">
        <f>AVERAGE(D47:D50)</f>
        <v>32.75</v>
      </c>
      <c r="AE38" s="12">
        <f>AVERAGE(D51:D54)</f>
        <v>32.75</v>
      </c>
      <c r="AF38" s="12">
        <f>AVERAGE(D55:D59)</f>
        <v>32</v>
      </c>
      <c r="AG38" s="4"/>
    </row>
    <row r="39" spans="2:33" x14ac:dyDescent="0.25">
      <c r="B39" s="24">
        <v>32</v>
      </c>
      <c r="C39" s="25"/>
      <c r="D39" s="25"/>
      <c r="E39" s="25"/>
      <c r="F39" s="25"/>
      <c r="S39" s="39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39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39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F42" s="23"/>
      <c r="S42" s="39"/>
      <c r="T42" s="3" t="s">
        <v>20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39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/>
      <c r="D44" s="23"/>
      <c r="E44" s="23" t="s">
        <v>29</v>
      </c>
      <c r="F44" s="23"/>
      <c r="S44" s="39"/>
      <c r="T44" s="5">
        <v>2016</v>
      </c>
      <c r="U44" s="6">
        <v>74.482142857142847</v>
      </c>
      <c r="V44" s="6">
        <v>72.285714285714292</v>
      </c>
      <c r="W44" s="6">
        <v>73.383809523809532</v>
      </c>
      <c r="X44" s="6">
        <v>81.958333333333329</v>
      </c>
      <c r="Y44" s="6"/>
      <c r="Z44" s="9"/>
      <c r="AA44" s="6"/>
      <c r="AB44" s="6"/>
      <c r="AC44" s="6">
        <v>91.341269841269849</v>
      </c>
      <c r="AD44" s="6">
        <v>84.606547619047618</v>
      </c>
      <c r="AE44" s="6">
        <v>73.395833333333343</v>
      </c>
      <c r="AF44" s="6">
        <v>83.391666666666652</v>
      </c>
      <c r="AG44" s="10">
        <f>AVERAGE(U44:AF44)</f>
        <v>79.355664682539683</v>
      </c>
    </row>
    <row r="45" spans="2:33" x14ac:dyDescent="0.25">
      <c r="B45" s="24">
        <v>38</v>
      </c>
      <c r="C45" s="25">
        <v>12.49</v>
      </c>
      <c r="D45" s="25">
        <f>'[1]38'!$D$37</f>
        <v>32</v>
      </c>
      <c r="E45" s="25" t="str">
        <f>'[1]38'!$F$37</f>
        <v>-</v>
      </c>
      <c r="F45" s="25">
        <f>'[1]38'!$G$37</f>
        <v>126.75</v>
      </c>
      <c r="S45" s="39"/>
      <c r="T45" s="5">
        <v>2017</v>
      </c>
      <c r="U45" s="6">
        <v>83.663888888888891</v>
      </c>
      <c r="V45" s="6">
        <v>81.3</v>
      </c>
      <c r="W45" s="6">
        <v>83.01166666666667</v>
      </c>
      <c r="X45" s="6">
        <v>93.222321428571448</v>
      </c>
      <c r="Y45" s="6"/>
      <c r="Z45" s="9"/>
      <c r="AA45" s="6"/>
      <c r="AB45" s="6"/>
      <c r="AC45" s="6">
        <v>72.1111111111111</v>
      </c>
      <c r="AD45" s="6">
        <v>66.589583333333337</v>
      </c>
      <c r="AE45" s="6">
        <v>71.422222222222217</v>
      </c>
      <c r="AF45" s="6">
        <v>71.783333333333317</v>
      </c>
      <c r="AG45" s="10">
        <f t="shared" ref="AG45:AG52" si="5">AVERAGE(U45:AF45)</f>
        <v>77.88801587301586</v>
      </c>
    </row>
    <row r="46" spans="2:33" x14ac:dyDescent="0.25">
      <c r="B46" s="26">
        <v>39</v>
      </c>
      <c r="C46" s="23">
        <v>12.49</v>
      </c>
      <c r="D46" s="23">
        <f>'[1]39'!$D$37</f>
        <v>32</v>
      </c>
      <c r="E46" s="23" t="str">
        <f>'[1]39'!$F$37</f>
        <v>-</v>
      </c>
      <c r="F46" s="23">
        <f>'[1]39'!$G$37</f>
        <v>129.41</v>
      </c>
      <c r="S46" s="39"/>
      <c r="T46" s="5">
        <v>2018</v>
      </c>
      <c r="U46" s="6">
        <v>75.154487179487177</v>
      </c>
      <c r="V46" s="6">
        <v>76.174999999999997</v>
      </c>
      <c r="W46" s="6">
        <v>71.66</v>
      </c>
      <c r="X46" s="6">
        <v>72.244871794871784</v>
      </c>
      <c r="Y46" s="6"/>
      <c r="Z46" s="9"/>
      <c r="AA46" s="6"/>
      <c r="AB46" s="6"/>
      <c r="AC46" s="6"/>
      <c r="AD46" s="6">
        <v>103.17297979797982</v>
      </c>
      <c r="AE46" s="6">
        <v>100.31476190476192</v>
      </c>
      <c r="AF46" s="6">
        <v>99.9</v>
      </c>
      <c r="AG46" s="10">
        <f t="shared" si="5"/>
        <v>85.517442953871523</v>
      </c>
    </row>
    <row r="47" spans="2:33" x14ac:dyDescent="0.25">
      <c r="B47" s="24">
        <v>40</v>
      </c>
      <c r="C47" s="25">
        <v>12.49</v>
      </c>
      <c r="D47" s="25">
        <f>'[1]40'!$D$37</f>
        <v>32</v>
      </c>
      <c r="E47" s="25" t="str">
        <f>'[1]40'!$F$37</f>
        <v>-</v>
      </c>
      <c r="F47" s="25">
        <f>'[1]40'!$G$37</f>
        <v>125.7</v>
      </c>
      <c r="S47" s="39"/>
      <c r="T47" s="5">
        <v>2019</v>
      </c>
      <c r="U47" s="6">
        <v>99.4</v>
      </c>
      <c r="V47" s="6">
        <v>98.326666666666682</v>
      </c>
      <c r="W47" s="6">
        <v>100.20833333333331</v>
      </c>
      <c r="X47" s="6">
        <v>101.86666666666666</v>
      </c>
      <c r="Y47" s="6"/>
      <c r="Z47" s="9"/>
      <c r="AA47" s="6"/>
      <c r="AB47" s="6"/>
      <c r="AC47" s="6">
        <v>110.62706043956045</v>
      </c>
      <c r="AD47" s="6">
        <v>109.77142857142859</v>
      </c>
      <c r="AE47" s="6">
        <v>103.67857142857144</v>
      </c>
      <c r="AF47" s="6">
        <v>104.52678571428571</v>
      </c>
      <c r="AG47" s="10">
        <f t="shared" si="5"/>
        <v>103.55068910256411</v>
      </c>
    </row>
    <row r="48" spans="2:33" x14ac:dyDescent="0.25">
      <c r="B48" s="26">
        <v>41</v>
      </c>
      <c r="C48" s="23">
        <v>12.49</v>
      </c>
      <c r="D48" s="23">
        <f>'[1]41'!$D$37</f>
        <v>33</v>
      </c>
      <c r="E48" s="23" t="str">
        <f>'[1]41'!$F$37</f>
        <v>-</v>
      </c>
      <c r="F48" s="23">
        <f>'[1]41'!$G$37</f>
        <v>125.19</v>
      </c>
      <c r="S48" s="39"/>
      <c r="T48" s="5">
        <v>2020</v>
      </c>
      <c r="U48" s="6">
        <v>104</v>
      </c>
      <c r="V48" s="6">
        <v>105.72799999999999</v>
      </c>
      <c r="W48" s="6">
        <v>105.24000000000001</v>
      </c>
      <c r="X48" s="6">
        <v>105.33333333333333</v>
      </c>
      <c r="Y48" s="6"/>
      <c r="Z48" s="9"/>
      <c r="AA48" s="6"/>
      <c r="AB48" s="6"/>
      <c r="AC48" s="6">
        <v>101.88</v>
      </c>
      <c r="AD48" s="6">
        <v>102.88000000000002</v>
      </c>
      <c r="AE48" s="6">
        <v>97.282499999999985</v>
      </c>
      <c r="AF48" s="6">
        <v>92.963999999999999</v>
      </c>
      <c r="AG48" s="10">
        <f t="shared" si="5"/>
        <v>101.91347916666666</v>
      </c>
    </row>
    <row r="49" spans="2:33" x14ac:dyDescent="0.25">
      <c r="B49" s="24">
        <v>42</v>
      </c>
      <c r="C49" s="25">
        <v>12.49</v>
      </c>
      <c r="D49" s="25">
        <f>'[1]42'!$D$37</f>
        <v>33</v>
      </c>
      <c r="E49" s="25" t="str">
        <f>'[1]42'!$F$37</f>
        <v>-</v>
      </c>
      <c r="F49" s="25">
        <f>'[1]42'!$G$37</f>
        <v>127.83</v>
      </c>
      <c r="S49" s="39"/>
      <c r="T49" s="5">
        <v>2021</v>
      </c>
      <c r="U49" s="6"/>
      <c r="V49" s="6"/>
      <c r="W49" s="6"/>
      <c r="X49" s="6"/>
      <c r="Y49" s="6"/>
      <c r="Z49" s="9"/>
      <c r="AA49" s="6"/>
      <c r="AB49" s="6"/>
      <c r="AC49" s="6">
        <v>102.83</v>
      </c>
      <c r="AD49" s="6">
        <v>106.1075</v>
      </c>
      <c r="AE49" s="6">
        <v>102.83250000000001</v>
      </c>
      <c r="AF49" s="6">
        <v>104.08</v>
      </c>
      <c r="AG49" s="10">
        <f t="shared" si="5"/>
        <v>103.96249999999999</v>
      </c>
    </row>
    <row r="50" spans="2:33" x14ac:dyDescent="0.25">
      <c r="B50" s="26">
        <v>43</v>
      </c>
      <c r="C50" s="23">
        <v>12.49</v>
      </c>
      <c r="D50" s="23">
        <f>'[1]43'!$D$37</f>
        <v>33</v>
      </c>
      <c r="E50" s="23" t="str">
        <f>'[1]43'!$F$37</f>
        <v>-</v>
      </c>
      <c r="F50" s="23">
        <f>'[1]43'!$G$37</f>
        <v>127.92</v>
      </c>
      <c r="S50" s="39"/>
      <c r="T50" s="5" t="s">
        <v>22</v>
      </c>
      <c r="U50" s="6">
        <f>MAX(U44:U49)</f>
        <v>104</v>
      </c>
      <c r="V50" s="6">
        <f t="shared" ref="V50:AF50" si="6">MAX(V44:V49)</f>
        <v>105.72799999999999</v>
      </c>
      <c r="W50" s="6">
        <f t="shared" si="6"/>
        <v>105.24000000000001</v>
      </c>
      <c r="X50" s="6">
        <f t="shared" si="6"/>
        <v>105.33333333333333</v>
      </c>
      <c r="Y50" s="6">
        <f t="shared" si="6"/>
        <v>0</v>
      </c>
      <c r="Z50" s="6">
        <f t="shared" si="6"/>
        <v>0</v>
      </c>
      <c r="AA50" s="6">
        <f t="shared" si="6"/>
        <v>0</v>
      </c>
      <c r="AB50" s="6">
        <f t="shared" si="6"/>
        <v>0</v>
      </c>
      <c r="AC50" s="6">
        <f t="shared" si="6"/>
        <v>110.62706043956045</v>
      </c>
      <c r="AD50" s="6">
        <f t="shared" si="6"/>
        <v>109.77142857142859</v>
      </c>
      <c r="AE50" s="6">
        <f t="shared" si="6"/>
        <v>103.67857142857144</v>
      </c>
      <c r="AF50" s="6">
        <f t="shared" si="6"/>
        <v>104.52678571428571</v>
      </c>
      <c r="AG50" s="10">
        <f t="shared" si="5"/>
        <v>70.742098290598292</v>
      </c>
    </row>
    <row r="51" spans="2:33" x14ac:dyDescent="0.25">
      <c r="B51" s="24">
        <v>44</v>
      </c>
      <c r="C51" s="25">
        <v>12.49</v>
      </c>
      <c r="D51" s="25">
        <f>'[1]44'!$D$37</f>
        <v>33</v>
      </c>
      <c r="E51" s="25" t="str">
        <f>'[1]44'!$F$37</f>
        <v>-</v>
      </c>
      <c r="F51" s="25">
        <f>'[1]44'!$G$37</f>
        <v>127.75</v>
      </c>
      <c r="S51" s="39"/>
      <c r="T51" s="5" t="s">
        <v>23</v>
      </c>
      <c r="U51" s="6">
        <f>MIN(U44:U49)</f>
        <v>74.482142857142847</v>
      </c>
      <c r="V51" s="6">
        <f t="shared" ref="V51:AF51" si="7">MIN(V44:V49)</f>
        <v>72.285714285714292</v>
      </c>
      <c r="W51" s="6">
        <f t="shared" si="7"/>
        <v>71.66</v>
      </c>
      <c r="X51" s="6">
        <f t="shared" si="7"/>
        <v>72.244871794871784</v>
      </c>
      <c r="Y51" s="6">
        <f t="shared" si="7"/>
        <v>0</v>
      </c>
      <c r="Z51" s="6">
        <f t="shared" si="7"/>
        <v>0</v>
      </c>
      <c r="AA51" s="6">
        <f t="shared" si="7"/>
        <v>0</v>
      </c>
      <c r="AB51" s="6">
        <f t="shared" si="7"/>
        <v>0</v>
      </c>
      <c r="AC51" s="6">
        <f t="shared" si="7"/>
        <v>72.1111111111111</v>
      </c>
      <c r="AD51" s="6">
        <f t="shared" si="7"/>
        <v>66.589583333333337</v>
      </c>
      <c r="AE51" s="6">
        <f t="shared" si="7"/>
        <v>71.422222222222217</v>
      </c>
      <c r="AF51" s="6">
        <f t="shared" si="7"/>
        <v>71.783333333333317</v>
      </c>
      <c r="AG51" s="10">
        <f t="shared" si="5"/>
        <v>47.714914911477415</v>
      </c>
    </row>
    <row r="52" spans="2:33" x14ac:dyDescent="0.25">
      <c r="B52" s="26">
        <v>45</v>
      </c>
      <c r="C52" s="23">
        <v>12.49</v>
      </c>
      <c r="D52" s="23">
        <f>'[1]45'!$D$37</f>
        <v>33</v>
      </c>
      <c r="E52" s="23" t="str">
        <f>'[1]45'!$F$37</f>
        <v>-</v>
      </c>
      <c r="F52" s="23">
        <f>'[1]45'!$G$37</f>
        <v>127.75</v>
      </c>
      <c r="S52" s="39"/>
      <c r="T52" s="5" t="s">
        <v>24</v>
      </c>
      <c r="U52" s="6">
        <f>AVERAGE(U44:U49)</f>
        <v>87.340103785103778</v>
      </c>
      <c r="V52" s="6">
        <f t="shared" ref="V52:AF52" si="8">AVERAGE(V44:V49)</f>
        <v>86.763076190476198</v>
      </c>
      <c r="W52" s="6">
        <f t="shared" si="8"/>
        <v>86.700761904761904</v>
      </c>
      <c r="X52" s="6">
        <f t="shared" si="8"/>
        <v>90.92510531135531</v>
      </c>
      <c r="Y52" s="6"/>
      <c r="Z52" s="6"/>
      <c r="AA52" s="6"/>
      <c r="AB52" s="6"/>
      <c r="AC52" s="6">
        <f t="shared" si="8"/>
        <v>95.757888278388279</v>
      </c>
      <c r="AD52" s="6">
        <f t="shared" si="8"/>
        <v>95.521339886964881</v>
      </c>
      <c r="AE52" s="6">
        <f t="shared" si="8"/>
        <v>91.487731481481489</v>
      </c>
      <c r="AF52" s="6">
        <f t="shared" si="8"/>
        <v>92.774297619047616</v>
      </c>
      <c r="AG52" s="10">
        <f t="shared" si="5"/>
        <v>90.908788057197441</v>
      </c>
    </row>
    <row r="53" spans="2:33" x14ac:dyDescent="0.25">
      <c r="B53" s="24">
        <v>46</v>
      </c>
      <c r="C53" s="25">
        <v>12.49</v>
      </c>
      <c r="D53" s="25">
        <f>'[1]46'!$D$37</f>
        <v>33</v>
      </c>
      <c r="E53" s="25" t="str">
        <f>'[1]46'!$F$37</f>
        <v>-</v>
      </c>
      <c r="F53" s="25">
        <f>'[1]46'!$G$37</f>
        <v>126.2</v>
      </c>
      <c r="S53" s="39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12.49</v>
      </c>
      <c r="D54" s="23">
        <f>'[1]47'!$D$37</f>
        <v>32</v>
      </c>
      <c r="E54" s="23" t="str">
        <f>'[1]47'!$F$37</f>
        <v>-</v>
      </c>
      <c r="F54" s="23">
        <f>'[1]47'!$G$37</f>
        <v>126.2</v>
      </c>
      <c r="S54" s="39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12.49</v>
      </c>
      <c r="D55" s="25">
        <f>'[1]48'!$D$37</f>
        <v>32</v>
      </c>
      <c r="E55" s="25" t="str">
        <f>'[1]48'!$F$37</f>
        <v>-</v>
      </c>
      <c r="F55" s="25">
        <f>'[1]48'!$G$37</f>
        <v>131.37</v>
      </c>
      <c r="S55" s="39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12.49</v>
      </c>
      <c r="D56" s="23">
        <f>'[1]49'!$D$37</f>
        <v>32</v>
      </c>
      <c r="E56" s="23" t="str">
        <f>'[1]49'!$F$37</f>
        <v>-</v>
      </c>
      <c r="F56" s="23">
        <f>'[1]49'!$G$37</f>
        <v>129.32</v>
      </c>
      <c r="S56" s="39"/>
      <c r="T56" s="5" t="s">
        <v>25</v>
      </c>
      <c r="U56" s="6">
        <f t="shared" ref="U56:AF58" si="9">U50</f>
        <v>104</v>
      </c>
      <c r="V56" s="6">
        <f t="shared" si="9"/>
        <v>105.72799999999999</v>
      </c>
      <c r="W56" s="6">
        <f t="shared" si="9"/>
        <v>105.24000000000001</v>
      </c>
      <c r="X56" s="6">
        <f t="shared" si="9"/>
        <v>105.33333333333333</v>
      </c>
      <c r="Y56" s="6"/>
      <c r="Z56" s="6"/>
      <c r="AA56" s="6"/>
      <c r="AB56" s="6"/>
      <c r="AC56" s="6">
        <f t="shared" si="9"/>
        <v>110.62706043956045</v>
      </c>
      <c r="AD56" s="6">
        <f t="shared" si="9"/>
        <v>109.77142857142859</v>
      </c>
      <c r="AE56" s="6">
        <f t="shared" si="9"/>
        <v>103.67857142857144</v>
      </c>
      <c r="AF56" s="6">
        <f t="shared" si="9"/>
        <v>104.52678571428571</v>
      </c>
      <c r="AG56" s="4"/>
    </row>
    <row r="57" spans="2:33" x14ac:dyDescent="0.25">
      <c r="B57" s="24">
        <v>50</v>
      </c>
      <c r="C57" s="25">
        <v>12.49</v>
      </c>
      <c r="D57" s="25">
        <f>'[1]50'!$D$37</f>
        <v>32</v>
      </c>
      <c r="E57" s="25" t="str">
        <f>'[1]50'!$F$37</f>
        <v>-</v>
      </c>
      <c r="F57" s="25">
        <f>'[1]50'!$G$37</f>
        <v>129.32</v>
      </c>
      <c r="S57" s="39"/>
      <c r="T57" s="5"/>
      <c r="U57" s="6">
        <f t="shared" si="9"/>
        <v>74.482142857142847</v>
      </c>
      <c r="V57" s="6">
        <f t="shared" si="9"/>
        <v>72.285714285714292</v>
      </c>
      <c r="W57" s="6">
        <f t="shared" si="9"/>
        <v>71.66</v>
      </c>
      <c r="X57" s="6">
        <f t="shared" si="9"/>
        <v>72.244871794871784</v>
      </c>
      <c r="Y57" s="6"/>
      <c r="Z57" s="6"/>
      <c r="AA57" s="6"/>
      <c r="AB57" s="6"/>
      <c r="AC57" s="6">
        <f t="shared" si="9"/>
        <v>72.1111111111111</v>
      </c>
      <c r="AD57" s="6">
        <f t="shared" si="9"/>
        <v>66.589583333333337</v>
      </c>
      <c r="AE57" s="6">
        <f t="shared" si="9"/>
        <v>71.422222222222217</v>
      </c>
      <c r="AF57" s="6">
        <f t="shared" si="9"/>
        <v>71.783333333333317</v>
      </c>
      <c r="AG57" s="4"/>
    </row>
    <row r="58" spans="2:33" x14ac:dyDescent="0.25">
      <c r="B58" s="26">
        <v>51</v>
      </c>
      <c r="C58" s="23">
        <v>12.49</v>
      </c>
      <c r="D58" s="23">
        <f>'[1]51'!$D$37</f>
        <v>32</v>
      </c>
      <c r="E58" s="23" t="str">
        <f>'[1]51'!$F$37</f>
        <v>-</v>
      </c>
      <c r="F58" s="23">
        <f>'[1]51'!$G$37</f>
        <v>130.63</v>
      </c>
      <c r="S58" s="39"/>
      <c r="T58" s="7" t="str">
        <f>T52</f>
        <v>Promedio 2016 - 2021</v>
      </c>
      <c r="U58" s="11">
        <f t="shared" si="9"/>
        <v>87.340103785103778</v>
      </c>
      <c r="V58" s="11">
        <f t="shared" si="9"/>
        <v>86.763076190476198</v>
      </c>
      <c r="W58" s="11">
        <f t="shared" si="9"/>
        <v>86.700761904761904</v>
      </c>
      <c r="X58" s="11">
        <f t="shared" si="9"/>
        <v>90.92510531135531</v>
      </c>
      <c r="Y58" s="11"/>
      <c r="Z58" s="11"/>
      <c r="AA58" s="11"/>
      <c r="AB58" s="11"/>
      <c r="AC58" s="11">
        <f t="shared" si="9"/>
        <v>95.757888278388279</v>
      </c>
      <c r="AD58" s="11">
        <f t="shared" si="9"/>
        <v>95.521339886964881</v>
      </c>
      <c r="AE58" s="11">
        <f t="shared" si="9"/>
        <v>91.487731481481489</v>
      </c>
      <c r="AF58" s="11">
        <f t="shared" si="9"/>
        <v>92.774297619047616</v>
      </c>
      <c r="AG58" s="4"/>
    </row>
    <row r="59" spans="2:33" x14ac:dyDescent="0.25">
      <c r="B59" s="24">
        <v>52</v>
      </c>
      <c r="C59" s="25">
        <v>12.49</v>
      </c>
      <c r="D59" s="25">
        <f>'[1]52'!$D$37</f>
        <v>32</v>
      </c>
      <c r="E59" s="25" t="str">
        <f>'[1]52'!$F$37</f>
        <v>-</v>
      </c>
      <c r="F59" s="25">
        <f>'[1]52'!$G$37</f>
        <v>132.74</v>
      </c>
      <c r="S59" s="39"/>
      <c r="T59" s="5">
        <v>2022</v>
      </c>
      <c r="U59" s="12"/>
      <c r="V59" s="12"/>
      <c r="W59" s="12"/>
      <c r="X59" s="12"/>
      <c r="Y59" s="12"/>
      <c r="Z59" s="12"/>
      <c r="AA59" s="12"/>
      <c r="AB59" s="12"/>
      <c r="AC59" s="12">
        <f>AVERAGE(F41:F45)</f>
        <v>126.75</v>
      </c>
      <c r="AD59" s="12">
        <f>AVERAGE(F47:F50)</f>
        <v>126.66</v>
      </c>
      <c r="AE59" s="12">
        <f>AVERAGE(F51:F54)</f>
        <v>126.97499999999999</v>
      </c>
      <c r="AF59" s="12">
        <f>AVERAGE(F55:F59)</f>
        <v>130.67599999999999</v>
      </c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27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28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S66" s="38" t="e">
        <f>(D8-C8)/C8</f>
        <v>#DIV/0!</v>
      </c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S67" s="38" t="e">
        <f t="shared" ref="S67:S115" si="10">(D9-C9)/C9</f>
        <v>#DIV/0!</v>
      </c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S68" s="38" t="e">
        <f t="shared" si="10"/>
        <v>#DIV/0!</v>
      </c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S69" s="38" t="e">
        <f t="shared" si="10"/>
        <v>#DIV/0!</v>
      </c>
      <c r="T69" s="35"/>
    </row>
    <row r="70" spans="2:32" x14ac:dyDescent="0.25">
      <c r="S70" s="38" t="e">
        <f t="shared" si="10"/>
        <v>#DIV/0!</v>
      </c>
      <c r="T70" s="35"/>
    </row>
    <row r="71" spans="2:32" x14ac:dyDescent="0.25">
      <c r="S71" s="38" t="e">
        <f t="shared" si="10"/>
        <v>#DIV/0!</v>
      </c>
      <c r="T71" s="35"/>
    </row>
    <row r="72" spans="2:32" x14ac:dyDescent="0.25">
      <c r="S72" s="38" t="e">
        <f t="shared" si="10"/>
        <v>#DIV/0!</v>
      </c>
    </row>
    <row r="73" spans="2:32" x14ac:dyDescent="0.25">
      <c r="S73" s="38" t="e">
        <f t="shared" si="10"/>
        <v>#DIV/0!</v>
      </c>
    </row>
    <row r="74" spans="2:32" x14ac:dyDescent="0.25">
      <c r="S74" s="38" t="e">
        <f t="shared" si="10"/>
        <v>#DIV/0!</v>
      </c>
    </row>
    <row r="75" spans="2:32" x14ac:dyDescent="0.25">
      <c r="S75" s="38" t="e">
        <f t="shared" si="10"/>
        <v>#DIV/0!</v>
      </c>
    </row>
    <row r="76" spans="2:32" x14ac:dyDescent="0.25">
      <c r="S76" s="38" t="e">
        <f t="shared" si="10"/>
        <v>#DIV/0!</v>
      </c>
    </row>
    <row r="77" spans="2:32" x14ac:dyDescent="0.25">
      <c r="S77" s="38" t="e">
        <f t="shared" si="10"/>
        <v>#DIV/0!</v>
      </c>
    </row>
    <row r="78" spans="2:32" x14ac:dyDescent="0.25">
      <c r="S78" s="38" t="e">
        <f t="shared" si="10"/>
        <v>#DIV/0!</v>
      </c>
    </row>
    <row r="79" spans="2:32" x14ac:dyDescent="0.25">
      <c r="S79" s="38" t="e">
        <f t="shared" si="10"/>
        <v>#DIV/0!</v>
      </c>
    </row>
    <row r="80" spans="2:32" x14ac:dyDescent="0.25">
      <c r="S80" s="38" t="e">
        <f t="shared" si="10"/>
        <v>#DIV/0!</v>
      </c>
    </row>
    <row r="81" spans="19:19" x14ac:dyDescent="0.25">
      <c r="S81" s="38" t="e">
        <f t="shared" si="10"/>
        <v>#DIV/0!</v>
      </c>
    </row>
    <row r="82" spans="19:19" x14ac:dyDescent="0.25">
      <c r="S82" s="38" t="e">
        <f t="shared" si="10"/>
        <v>#DIV/0!</v>
      </c>
    </row>
    <row r="83" spans="19:19" x14ac:dyDescent="0.25">
      <c r="S83" s="38" t="e">
        <f t="shared" si="10"/>
        <v>#DIV/0!</v>
      </c>
    </row>
    <row r="84" spans="19:19" x14ac:dyDescent="0.25">
      <c r="S84" s="38" t="e">
        <f t="shared" si="10"/>
        <v>#DIV/0!</v>
      </c>
    </row>
    <row r="85" spans="19:19" x14ac:dyDescent="0.25">
      <c r="S85" s="38" t="e">
        <f t="shared" si="10"/>
        <v>#DIV/0!</v>
      </c>
    </row>
    <row r="86" spans="19:19" x14ac:dyDescent="0.25">
      <c r="S86" s="38" t="e">
        <f t="shared" si="10"/>
        <v>#DIV/0!</v>
      </c>
    </row>
    <row r="87" spans="19:19" x14ac:dyDescent="0.25">
      <c r="S87" s="38" t="e">
        <f t="shared" si="10"/>
        <v>#DIV/0!</v>
      </c>
    </row>
    <row r="88" spans="19:19" x14ac:dyDescent="0.25">
      <c r="S88" s="38" t="e">
        <f t="shared" si="10"/>
        <v>#DIV/0!</v>
      </c>
    </row>
    <row r="89" spans="19:19" x14ac:dyDescent="0.25">
      <c r="S89" s="38" t="e">
        <f t="shared" si="10"/>
        <v>#DIV/0!</v>
      </c>
    </row>
    <row r="90" spans="19:19" x14ac:dyDescent="0.25">
      <c r="S90" s="38" t="e">
        <f t="shared" si="10"/>
        <v>#DIV/0!</v>
      </c>
    </row>
    <row r="91" spans="19:19" x14ac:dyDescent="0.25">
      <c r="S91" s="38" t="e">
        <f t="shared" si="10"/>
        <v>#DIV/0!</v>
      </c>
    </row>
    <row r="92" spans="19:19" x14ac:dyDescent="0.25">
      <c r="S92" s="38" t="e">
        <f t="shared" si="10"/>
        <v>#DIV/0!</v>
      </c>
    </row>
    <row r="93" spans="19:19" x14ac:dyDescent="0.25">
      <c r="S93" s="38" t="e">
        <f t="shared" si="10"/>
        <v>#DIV/0!</v>
      </c>
    </row>
    <row r="94" spans="19:19" x14ac:dyDescent="0.25">
      <c r="S94" s="38" t="e">
        <f t="shared" si="10"/>
        <v>#DIV/0!</v>
      </c>
    </row>
    <row r="95" spans="19:19" x14ac:dyDescent="0.25">
      <c r="S95" s="38" t="e">
        <f t="shared" si="10"/>
        <v>#DIV/0!</v>
      </c>
    </row>
    <row r="96" spans="19:19" x14ac:dyDescent="0.25">
      <c r="S96" s="38" t="e">
        <f t="shared" si="10"/>
        <v>#DIV/0!</v>
      </c>
    </row>
    <row r="97" spans="19:19" x14ac:dyDescent="0.25">
      <c r="S97" s="38" t="e">
        <f t="shared" si="10"/>
        <v>#DIV/0!</v>
      </c>
    </row>
    <row r="98" spans="19:19" x14ac:dyDescent="0.25">
      <c r="S98" s="38" t="e">
        <f t="shared" si="10"/>
        <v>#DIV/0!</v>
      </c>
    </row>
    <row r="99" spans="19:19" x14ac:dyDescent="0.25">
      <c r="S99" s="38" t="e">
        <f t="shared" si="10"/>
        <v>#DIV/0!</v>
      </c>
    </row>
    <row r="100" spans="19:19" x14ac:dyDescent="0.25">
      <c r="S100" s="38" t="e">
        <f t="shared" si="10"/>
        <v>#DIV/0!</v>
      </c>
    </row>
    <row r="101" spans="19:19" x14ac:dyDescent="0.25">
      <c r="S101" s="38" t="e">
        <f t="shared" si="10"/>
        <v>#DIV/0!</v>
      </c>
    </row>
    <row r="102" spans="19:19" x14ac:dyDescent="0.25">
      <c r="S102" s="38" t="e">
        <f t="shared" si="10"/>
        <v>#DIV/0!</v>
      </c>
    </row>
    <row r="103" spans="19:19" x14ac:dyDescent="0.25">
      <c r="S103" s="38">
        <f t="shared" si="10"/>
        <v>1.5620496397117691</v>
      </c>
    </row>
    <row r="104" spans="19:19" x14ac:dyDescent="0.25">
      <c r="S104" s="38">
        <f t="shared" si="10"/>
        <v>1.5620496397117691</v>
      </c>
    </row>
    <row r="105" spans="19:19" x14ac:dyDescent="0.25">
      <c r="S105" s="38">
        <f t="shared" si="10"/>
        <v>1.5620496397117691</v>
      </c>
    </row>
    <row r="106" spans="19:19" x14ac:dyDescent="0.25">
      <c r="S106" s="38">
        <f>(D48-C48)/C48</f>
        <v>1.6421136909527621</v>
      </c>
    </row>
    <row r="107" spans="19:19" x14ac:dyDescent="0.25">
      <c r="S107" s="38">
        <f t="shared" si="10"/>
        <v>1.6421136909527621</v>
      </c>
    </row>
    <row r="108" spans="19:19" x14ac:dyDescent="0.25">
      <c r="S108" s="38">
        <f t="shared" si="10"/>
        <v>1.6421136909527621</v>
      </c>
    </row>
    <row r="109" spans="19:19" x14ac:dyDescent="0.25">
      <c r="S109" s="38">
        <f t="shared" si="10"/>
        <v>1.6421136909527621</v>
      </c>
    </row>
    <row r="110" spans="19:19" x14ac:dyDescent="0.25">
      <c r="S110" s="38">
        <f t="shared" si="10"/>
        <v>1.6421136909527621</v>
      </c>
    </row>
    <row r="111" spans="19:19" x14ac:dyDescent="0.25">
      <c r="S111" s="38">
        <f t="shared" si="10"/>
        <v>1.6421136909527621</v>
      </c>
    </row>
    <row r="112" spans="19:19" x14ac:dyDescent="0.25">
      <c r="S112" s="38">
        <f t="shared" si="10"/>
        <v>1.5620496397117691</v>
      </c>
    </row>
    <row r="113" spans="19:19" x14ac:dyDescent="0.25">
      <c r="S113" s="38">
        <f t="shared" si="10"/>
        <v>1.5620496397117691</v>
      </c>
    </row>
    <row r="114" spans="19:19" x14ac:dyDescent="0.25">
      <c r="S114" s="38">
        <f t="shared" si="10"/>
        <v>1.5620496397117691</v>
      </c>
    </row>
    <row r="115" spans="19:19" x14ac:dyDescent="0.25">
      <c r="S115" s="38">
        <f t="shared" si="10"/>
        <v>1.5620496397117691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Patata fresco libre</vt:lpstr>
      <vt:lpstr>'Patata fresco libre'!Área_de_impresión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Lorena Briega Argomaniz</cp:lastModifiedBy>
  <cp:lastPrinted>2020-10-27T12:01:41Z</cp:lastPrinted>
  <dcterms:created xsi:type="dcterms:W3CDTF">2020-02-25T07:23:09Z</dcterms:created>
  <dcterms:modified xsi:type="dcterms:W3CDTF">2023-01-03T09:25:00Z</dcterms:modified>
</cp:coreProperties>
</file>