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Alubia pocha" sheetId="4" r:id="rId1"/>
  </sheets>
  <externalReferences>
    <externalReference r:id="rId2"/>
  </externalReferences>
  <definedNames>
    <definedName name="_xlnm.Print_Area" localSheetId="0">'Alubia pocha'!$A$1:$N$68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E50" i="4"/>
  <c r="F49" i="4" l="1"/>
  <c r="E49" i="4"/>
  <c r="D49" i="4"/>
  <c r="T89" i="4" l="1"/>
  <c r="T88" i="4"/>
  <c r="T87" i="4"/>
  <c r="T86" i="4"/>
  <c r="T85" i="4"/>
  <c r="T84" i="4"/>
  <c r="T83" i="4"/>
  <c r="T82" i="4"/>
  <c r="AF58" i="4"/>
  <c r="AE58" i="4"/>
  <c r="AD58" i="4"/>
  <c r="AC58" i="4"/>
  <c r="AB58" i="4"/>
  <c r="AA58" i="4"/>
  <c r="Z58" i="4"/>
  <c r="T58" i="4"/>
  <c r="AF57" i="4"/>
  <c r="AE57" i="4"/>
  <c r="AD57" i="4"/>
  <c r="AC57" i="4"/>
  <c r="AB57" i="4"/>
  <c r="AA57" i="4"/>
  <c r="Z57" i="4"/>
  <c r="AF56" i="4"/>
  <c r="AE56" i="4"/>
  <c r="AD56" i="4"/>
  <c r="AC56" i="4"/>
  <c r="AB56" i="4"/>
  <c r="AA56" i="4"/>
  <c r="Z56" i="4"/>
  <c r="AG52" i="4"/>
  <c r="AF52" i="4"/>
  <c r="AE52" i="4"/>
  <c r="AD52" i="4"/>
  <c r="AC52" i="4"/>
  <c r="AB52" i="4"/>
  <c r="AA52" i="4"/>
  <c r="Z52" i="4"/>
  <c r="AG51" i="4"/>
  <c r="AF51" i="4"/>
  <c r="AE51" i="4"/>
  <c r="AD51" i="4"/>
  <c r="AC51" i="4"/>
  <c r="AB51" i="4"/>
  <c r="AA51" i="4"/>
  <c r="Z51" i="4"/>
  <c r="AG50" i="4"/>
  <c r="AF50" i="4"/>
  <c r="AE50" i="4"/>
  <c r="AD50" i="4"/>
  <c r="AC50" i="4"/>
  <c r="AB50" i="4"/>
  <c r="AA50" i="4"/>
  <c r="Z50" i="4"/>
  <c r="AG49" i="4"/>
  <c r="AG48" i="4"/>
  <c r="F48" i="4"/>
  <c r="E48" i="4"/>
  <c r="D48" i="4"/>
  <c r="T81" i="4" s="1"/>
  <c r="AG47" i="4"/>
  <c r="F47" i="4"/>
  <c r="E47" i="4"/>
  <c r="D47" i="4"/>
  <c r="T80" i="4" s="1"/>
  <c r="AG46" i="4"/>
  <c r="F46" i="4"/>
  <c r="AD59" i="4" s="1"/>
  <c r="E46" i="4"/>
  <c r="D46" i="4"/>
  <c r="T79" i="4" s="1"/>
  <c r="AG45" i="4"/>
  <c r="F45" i="4"/>
  <c r="E45" i="4"/>
  <c r="D45" i="4"/>
  <c r="T78" i="4" s="1"/>
  <c r="AG44" i="4"/>
  <c r="F44" i="4"/>
  <c r="E44" i="4"/>
  <c r="D44" i="4"/>
  <c r="T77" i="4" s="1"/>
  <c r="F43" i="4"/>
  <c r="E43" i="4"/>
  <c r="D43" i="4"/>
  <c r="T76" i="4" s="1"/>
  <c r="F42" i="4"/>
  <c r="E42" i="4"/>
  <c r="D42" i="4"/>
  <c r="T75" i="4" s="1"/>
  <c r="F41" i="4"/>
  <c r="E41" i="4"/>
  <c r="D41" i="4"/>
  <c r="T74" i="4" s="1"/>
  <c r="F40" i="4"/>
  <c r="E40" i="4"/>
  <c r="F39" i="4"/>
  <c r="E39" i="4"/>
  <c r="D39" i="4"/>
  <c r="T72" i="4" s="1"/>
  <c r="F38" i="4"/>
  <c r="E38" i="4"/>
  <c r="D38" i="4"/>
  <c r="T71" i="4" s="1"/>
  <c r="AE37" i="4"/>
  <c r="AD37" i="4"/>
  <c r="AC37" i="4"/>
  <c r="AB37" i="4"/>
  <c r="AA37" i="4"/>
  <c r="Z37" i="4"/>
  <c r="T37" i="4"/>
  <c r="F37" i="4"/>
  <c r="E37" i="4"/>
  <c r="D37" i="4"/>
  <c r="T70" i="4" s="1"/>
  <c r="AE36" i="4"/>
  <c r="AD36" i="4"/>
  <c r="AC36" i="4"/>
  <c r="AB36" i="4"/>
  <c r="AA36" i="4"/>
  <c r="Z36" i="4"/>
  <c r="F36" i="4"/>
  <c r="AE35" i="4"/>
  <c r="AD35" i="4"/>
  <c r="AC35" i="4"/>
  <c r="AB35" i="4"/>
  <c r="AA35" i="4"/>
  <c r="Z35" i="4"/>
  <c r="F35" i="4"/>
  <c r="E35" i="4"/>
  <c r="D35" i="4"/>
  <c r="T68" i="4" s="1"/>
  <c r="F34" i="4"/>
  <c r="E34" i="4"/>
  <c r="D34" i="4"/>
  <c r="F33" i="4"/>
  <c r="E33" i="4"/>
  <c r="D33" i="4"/>
  <c r="T66" i="4" s="1"/>
  <c r="F32" i="4"/>
  <c r="D32" i="4"/>
  <c r="T65" i="4" s="1"/>
  <c r="AG31" i="4"/>
  <c r="AE31" i="4"/>
  <c r="AD31" i="4"/>
  <c r="AC31" i="4"/>
  <c r="AB31" i="4"/>
  <c r="AA31" i="4"/>
  <c r="Z31" i="4"/>
  <c r="F31" i="4"/>
  <c r="D31" i="4"/>
  <c r="T64" i="4" s="1"/>
  <c r="AG30" i="4"/>
  <c r="AE30" i="4"/>
  <c r="AD30" i="4"/>
  <c r="AC30" i="4"/>
  <c r="AB30" i="4"/>
  <c r="AA30" i="4"/>
  <c r="Z30" i="4"/>
  <c r="F30" i="4"/>
  <c r="D30" i="4"/>
  <c r="T63" i="4" s="1"/>
  <c r="AG29" i="4"/>
  <c r="AE29" i="4"/>
  <c r="AD29" i="4"/>
  <c r="AC29" i="4"/>
  <c r="AB29" i="4"/>
  <c r="AA29" i="4"/>
  <c r="Z29" i="4"/>
  <c r="D29" i="4"/>
  <c r="T62" i="4" s="1"/>
  <c r="AG28" i="4"/>
  <c r="AG27" i="4"/>
  <c r="AG26" i="4"/>
  <c r="AG25" i="4"/>
  <c r="AG24" i="4"/>
  <c r="AG23" i="4"/>
  <c r="AA38" i="4" l="1"/>
  <c r="AD38" i="4"/>
  <c r="AA59" i="4"/>
  <c r="Z59" i="4"/>
  <c r="AC59" i="4"/>
  <c r="AB59" i="4"/>
  <c r="AB38" i="4"/>
  <c r="AC38" i="4"/>
  <c r="T67" i="4"/>
  <c r="Z38" i="4"/>
</calcChain>
</file>

<file path=xl/sharedStrings.xml><?xml version="1.0" encoding="utf-8"?>
<sst xmlns="http://schemas.openxmlformats.org/spreadsheetml/2006/main" count="80" uniqueCount="36">
  <si>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</si>
  <si>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</si>
  <si>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</si>
  <si>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</si>
  <si>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</si>
  <si>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</si>
  <si>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</si>
  <si>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</si>
  <si>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</si>
  <si>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</si>
  <si>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</si>
  <si>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</si>
  <si>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</si>
  <si>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</si>
  <si>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</si>
  <si>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</si>
  <si>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</si>
  <si>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</si>
  <si>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</si>
  <si>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</si>
  <si>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Alubia pocha. Precios Percibidos Agricultor. €/kg</t>
  </si>
  <si>
    <t>Alubia pocha. Precios Pagados Consumidor €/kg</t>
  </si>
  <si>
    <t>HORTALIZAS. Alubia pocha</t>
  </si>
  <si>
    <t>Rango de precios 2016 - 2021</t>
  </si>
  <si>
    <t>Máximo mensual entre 2016 y 2021</t>
  </si>
  <si>
    <t>Mínimo mensual entre 2016 y 2021</t>
  </si>
  <si>
    <t>Promedio 2016 - 2021</t>
  </si>
  <si>
    <t>Rango de precios 2016- 2021</t>
  </si>
  <si>
    <t>INICIO DE CAMPAÑA 2022</t>
  </si>
  <si>
    <t>Año 2022</t>
  </si>
  <si>
    <t>-</t>
  </si>
  <si>
    <t xml:space="preserve">El coste medio de producción de alubia pocha en La Rioja en el año 2021 se ha calculado en 241,90 €/100 kg para un rendimiento medio de </t>
  </si>
  <si>
    <t>11.300 kg/ha en invernadero (mata alta) y de 231,60 €/100 kg para un rendimiento de 5.500 kg/ha al aire libre (mata baja) (Rendimiento medio en 2021 en La Rioja).</t>
  </si>
  <si>
    <t>FIN DE CAMPAÑA 2022</t>
  </si>
  <si>
    <t>Durante esta campaña, el precio percibido por el agricultor se ha encontrado de media un 53,6% por encima de los costes de producción soportados.</t>
  </si>
  <si>
    <t>Desde la semana 37 se tiene en cuenta el coste de producción al aire libre.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</si>
</sst>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pocha'!$T$35</c:f>
              <c:strCache>
                <c:ptCount val="1"/>
                <c:pt idx="0">
                  <c:v>Rango de precios 2016- 2021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pocha'!$U$35:$AF$35</c:f>
              <c:numCache>
                <c:formatCode>0.00</c:formatCode>
                <c:ptCount val="12"/>
                <c:pt idx="5">
                  <c:v>4</c:v>
                </c:pt>
                <c:pt idx="6">
                  <c:v>3.8600000000000003</c:v>
                </c:pt>
                <c:pt idx="7">
                  <c:v>3.75</c:v>
                </c:pt>
                <c:pt idx="8">
                  <c:v>3.375</c:v>
                </c:pt>
                <c:pt idx="9">
                  <c:v>3</c:v>
                </c:pt>
                <c:pt idx="10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pocha'!$U$36:$AF$36</c:f>
              <c:numCache>
                <c:formatCode>0.00</c:formatCode>
                <c:ptCount val="12"/>
                <c:pt idx="5">
                  <c:v>2.9166666666666665</c:v>
                </c:pt>
                <c:pt idx="6">
                  <c:v>2.5625</c:v>
                </c:pt>
                <c:pt idx="7">
                  <c:v>2.75</c:v>
                </c:pt>
                <c:pt idx="8">
                  <c:v>2.54</c:v>
                </c:pt>
                <c:pt idx="9">
                  <c:v>2.6625000000000001</c:v>
                </c:pt>
                <c:pt idx="10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73472"/>
        <c:axId val="114875392"/>
      </c:areaChart>
      <c:lineChart>
        <c:grouping val="standard"/>
        <c:varyColors val="0"/>
        <c:ser>
          <c:idx val="2"/>
          <c:order val="2"/>
          <c:tx>
            <c:strRef>
              <c:f>'Alubia pocha'!$T$37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pocha'!$U$37:$AF$37</c:f>
              <c:numCache>
                <c:formatCode>0.00</c:formatCode>
                <c:ptCount val="12"/>
                <c:pt idx="5">
                  <c:v>3.3923611111111112</c:v>
                </c:pt>
                <c:pt idx="6">
                  <c:v>3.1537500000000001</c:v>
                </c:pt>
                <c:pt idx="7">
                  <c:v>3.1087500000000001</c:v>
                </c:pt>
                <c:pt idx="8">
                  <c:v>2.9448611111111114</c:v>
                </c:pt>
                <c:pt idx="9">
                  <c:v>2.8604166666666671</c:v>
                </c:pt>
                <c:pt idx="10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pocha'!$U$38:$AF$38</c:f>
              <c:numCache>
                <c:formatCode>0.00</c:formatCode>
                <c:ptCount val="12"/>
                <c:pt idx="5">
                  <c:v>3.96</c:v>
                </c:pt>
                <c:pt idx="6">
                  <c:v>3.9</c:v>
                </c:pt>
                <c:pt idx="7">
                  <c:v>3.8666666666666667</c:v>
                </c:pt>
                <c:pt idx="8">
                  <c:v>3.625</c:v>
                </c:pt>
                <c:pt idx="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81664"/>
        <c:axId val="114883200"/>
      </c:lineChart>
      <c:catAx>
        <c:axId val="114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87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8753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4873472"/>
        <c:crosses val="autoZero"/>
        <c:crossBetween val="midCat"/>
      </c:valAx>
      <c:catAx>
        <c:axId val="11488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883200"/>
        <c:crosses val="autoZero"/>
        <c:auto val="0"/>
        <c:lblAlgn val="ctr"/>
        <c:lblOffset val="100"/>
        <c:noMultiLvlLbl val="0"/>
      </c:catAx>
      <c:valAx>
        <c:axId val="1148832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48816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'Alubia pocha'!$T$56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pocha'!$U$56:$AF$56</c:f>
              <c:numCache>
                <c:formatCode>0.00</c:formatCode>
                <c:ptCount val="12"/>
                <c:pt idx="5">
                  <c:v>7.6850000000000005</c:v>
                </c:pt>
                <c:pt idx="6">
                  <c:v>7.12</c:v>
                </c:pt>
                <c:pt idx="7">
                  <c:v>7.39</c:v>
                </c:pt>
                <c:pt idx="8">
                  <c:v>7.0124999999999993</c:v>
                </c:pt>
                <c:pt idx="9">
                  <c:v>7.0375000000000005</c:v>
                </c:pt>
                <c:pt idx="10">
                  <c:v>6.1875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'Alubia pocha'!$T$57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pocha'!$U$57:$AF$57</c:f>
              <c:numCache>
                <c:formatCode>0.00</c:formatCode>
                <c:ptCount val="12"/>
                <c:pt idx="5">
                  <c:v>6.4044444444444446</c:v>
                </c:pt>
                <c:pt idx="6">
                  <c:v>5.5328333333333335</c:v>
                </c:pt>
                <c:pt idx="7">
                  <c:v>5.6385119047619048</c:v>
                </c:pt>
                <c:pt idx="8">
                  <c:v>5.2160285714285717</c:v>
                </c:pt>
                <c:pt idx="9">
                  <c:v>5.1886458333333341</c:v>
                </c:pt>
                <c:pt idx="10">
                  <c:v>5.149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04096"/>
        <c:axId val="115206016"/>
      </c:areaChart>
      <c:lineChart>
        <c:grouping val="standard"/>
        <c:varyColors val="0"/>
        <c:ser>
          <c:idx val="2"/>
          <c:order val="2"/>
          <c:tx>
            <c:strRef>
              <c:f>'Alubia pocha'!$T$58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pocha'!$U$58:$AF$58</c:f>
              <c:numCache>
                <c:formatCode>0.00</c:formatCode>
                <c:ptCount val="12"/>
                <c:pt idx="5">
                  <c:v>7.0464814814814813</c:v>
                </c:pt>
                <c:pt idx="6">
                  <c:v>6.2973065476190477</c:v>
                </c:pt>
                <c:pt idx="7">
                  <c:v>6.4112791666666666</c:v>
                </c:pt>
                <c:pt idx="8">
                  <c:v>6.2736423280423281</c:v>
                </c:pt>
                <c:pt idx="9">
                  <c:v>5.9760812500000009</c:v>
                </c:pt>
                <c:pt idx="10">
                  <c:v>5.6095937500000002</c:v>
                </c:pt>
                <c:pt idx="11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'Alubia pocha'!$T$59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'Alubia pocha'!$U$55:$AF$55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'Alubia pocha'!$U$59:$AF$59</c:f>
              <c:numCache>
                <c:formatCode>0.00</c:formatCode>
                <c:ptCount val="12"/>
                <c:pt idx="5">
                  <c:v>7.7374999999999989</c:v>
                </c:pt>
                <c:pt idx="6">
                  <c:v>7.33</c:v>
                </c:pt>
                <c:pt idx="7">
                  <c:v>7.5625</c:v>
                </c:pt>
                <c:pt idx="8">
                  <c:v>7.8150000000000004</c:v>
                </c:pt>
                <c:pt idx="9">
                  <c:v>6.9979999999999993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2624"/>
        <c:axId val="115484160"/>
      </c:lineChart>
      <c:catAx>
        <c:axId val="1152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206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206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5204096"/>
        <c:crosses val="autoZero"/>
        <c:crossBetween val="midCat"/>
      </c:valAx>
      <c:catAx>
        <c:axId val="11548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484160"/>
        <c:crosses val="autoZero"/>
        <c:auto val="0"/>
        <c:lblAlgn val="ctr"/>
        <c:lblOffset val="100"/>
        <c:noMultiLvlLbl val="0"/>
      </c:catAx>
      <c:valAx>
        <c:axId val="11548416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548262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'Alubia pocha'!$C$6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pocha'!$C$8:$C$60</c:f>
              <c:numCache>
                <c:formatCode>#,##0.00</c:formatCode>
                <c:ptCount val="53"/>
                <c:pt idx="21">
                  <c:v>2.419</c:v>
                </c:pt>
                <c:pt idx="22">
                  <c:v>2.419</c:v>
                </c:pt>
                <c:pt idx="23">
                  <c:v>2.419</c:v>
                </c:pt>
                <c:pt idx="24">
                  <c:v>2.419</c:v>
                </c:pt>
                <c:pt idx="25">
                  <c:v>2.419</c:v>
                </c:pt>
                <c:pt idx="26">
                  <c:v>2.419</c:v>
                </c:pt>
                <c:pt idx="27">
                  <c:v>2.419</c:v>
                </c:pt>
                <c:pt idx="28">
                  <c:v>2.419</c:v>
                </c:pt>
                <c:pt idx="29">
                  <c:v>2.419</c:v>
                </c:pt>
                <c:pt idx="30">
                  <c:v>2.419</c:v>
                </c:pt>
                <c:pt idx="31">
                  <c:v>2.419</c:v>
                </c:pt>
                <c:pt idx="32">
                  <c:v>2.419</c:v>
                </c:pt>
                <c:pt idx="33">
                  <c:v>2.419</c:v>
                </c:pt>
                <c:pt idx="34">
                  <c:v>2.419</c:v>
                </c:pt>
                <c:pt idx="35">
                  <c:v>2.3159999999999998</c:v>
                </c:pt>
                <c:pt idx="36">
                  <c:v>2.3159999999999998</c:v>
                </c:pt>
                <c:pt idx="37">
                  <c:v>2.3159999999999998</c:v>
                </c:pt>
                <c:pt idx="38">
                  <c:v>2.3159999999999998</c:v>
                </c:pt>
                <c:pt idx="39">
                  <c:v>2.3159999999999998</c:v>
                </c:pt>
                <c:pt idx="40">
                  <c:v>2.3159999999999998</c:v>
                </c:pt>
                <c:pt idx="41">
                  <c:v>2.3159999999999998</c:v>
                </c:pt>
                <c:pt idx="42">
                  <c:v>2.3159999999999998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'Alubia pocha'!$D$6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pocha'!$D$8:$D$60</c:f>
              <c:numCache>
                <c:formatCode>#,##0.00</c:formatCode>
                <c:ptCount val="53"/>
                <c:pt idx="21">
                  <c:v>4</c:v>
                </c:pt>
                <c:pt idx="22">
                  <c:v>4</c:v>
                </c:pt>
                <c:pt idx="23">
                  <c:v>3.9</c:v>
                </c:pt>
                <c:pt idx="24">
                  <c:v>4</c:v>
                </c:pt>
                <c:pt idx="25">
                  <c:v>3.9</c:v>
                </c:pt>
                <c:pt idx="26">
                  <c:v>3.9</c:v>
                </c:pt>
                <c:pt idx="27">
                  <c:v>4</c:v>
                </c:pt>
                <c:pt idx="29">
                  <c:v>3.8</c:v>
                </c:pt>
                <c:pt idx="30">
                  <c:v>3.8</c:v>
                </c:pt>
                <c:pt idx="31">
                  <c:v>3.8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3.5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'Alubia pocha'!$F$6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'Alubia pocha'!$B$8:$B$60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'Alubia pocha'!$F$8:$F$60</c:f>
              <c:numCache>
                <c:formatCode>#,##0.00</c:formatCode>
                <c:ptCount val="53"/>
                <c:pt idx="22">
                  <c:v>8.6999999999999993</c:v>
                </c:pt>
                <c:pt idx="23">
                  <c:v>7.85</c:v>
                </c:pt>
                <c:pt idx="24">
                  <c:v>7.2</c:v>
                </c:pt>
                <c:pt idx="25">
                  <c:v>7.2</c:v>
                </c:pt>
                <c:pt idx="26">
                  <c:v>7.37</c:v>
                </c:pt>
                <c:pt idx="27">
                  <c:v>7.37</c:v>
                </c:pt>
                <c:pt idx="28">
                  <c:v>7.29</c:v>
                </c:pt>
                <c:pt idx="29">
                  <c:v>7.29</c:v>
                </c:pt>
                <c:pt idx="30">
                  <c:v>7.29</c:v>
                </c:pt>
                <c:pt idx="31">
                  <c:v>7.56</c:v>
                </c:pt>
                <c:pt idx="32">
                  <c:v>7.65</c:v>
                </c:pt>
                <c:pt idx="33">
                  <c:v>7.75</c:v>
                </c:pt>
                <c:pt idx="34">
                  <c:v>7.82</c:v>
                </c:pt>
                <c:pt idx="35">
                  <c:v>7.82</c:v>
                </c:pt>
                <c:pt idx="36">
                  <c:v>7.82</c:v>
                </c:pt>
                <c:pt idx="37">
                  <c:v>7.8</c:v>
                </c:pt>
                <c:pt idx="38">
                  <c:v>7.65</c:v>
                </c:pt>
                <c:pt idx="39">
                  <c:v>6.57</c:v>
                </c:pt>
                <c:pt idx="40">
                  <c:v>7.1</c:v>
                </c:pt>
                <c:pt idx="41">
                  <c:v>6.9</c:v>
                </c:pt>
                <c:pt idx="42">
                  <c:v>6.77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19488"/>
        <c:axId val="115521408"/>
      </c:lineChart>
      <c:catAx>
        <c:axId val="1155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521408"/>
        <c:crosses val="autoZero"/>
        <c:auto val="1"/>
        <c:lblAlgn val="ctr"/>
        <c:lblOffset val="100"/>
        <c:noMultiLvlLbl val="0"/>
      </c:catAx>
      <c:valAx>
        <c:axId val="11552140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551948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623176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0">
          <cell r="D90">
            <v>4</v>
          </cell>
        </row>
      </sheetData>
      <sheetData sheetId="22">
        <row r="90">
          <cell r="D90">
            <v>4</v>
          </cell>
          <cell r="G90">
            <v>8.6999999999999993</v>
          </cell>
        </row>
      </sheetData>
      <sheetData sheetId="23">
        <row r="90">
          <cell r="D90">
            <v>3.9</v>
          </cell>
          <cell r="G90">
            <v>7.85</v>
          </cell>
        </row>
      </sheetData>
      <sheetData sheetId="24">
        <row r="90">
          <cell r="D90">
            <v>4</v>
          </cell>
          <cell r="G90">
            <v>7.2</v>
          </cell>
        </row>
      </sheetData>
      <sheetData sheetId="25">
        <row r="90">
          <cell r="D90">
            <v>3.9</v>
          </cell>
          <cell r="F90" t="str">
            <v>-</v>
          </cell>
        </row>
      </sheetData>
      <sheetData sheetId="26">
        <row r="90">
          <cell r="D90">
            <v>3.9</v>
          </cell>
          <cell r="F90" t="str">
            <v>-</v>
          </cell>
          <cell r="G90">
            <v>7.37</v>
          </cell>
        </row>
      </sheetData>
      <sheetData sheetId="27">
        <row r="90">
          <cell r="D90">
            <v>4</v>
          </cell>
          <cell r="F90" t="str">
            <v>-</v>
          </cell>
          <cell r="G90">
            <v>7.37</v>
          </cell>
        </row>
      </sheetData>
      <sheetData sheetId="28">
        <row r="90">
          <cell r="G90">
            <v>7.29</v>
          </cell>
        </row>
      </sheetData>
      <sheetData sheetId="29">
        <row r="90">
          <cell r="D90">
            <v>3.8</v>
          </cell>
          <cell r="F90" t="str">
            <v>-</v>
          </cell>
          <cell r="G90">
            <v>7.29</v>
          </cell>
        </row>
      </sheetData>
      <sheetData sheetId="30">
        <row r="90">
          <cell r="D90">
            <v>3.8</v>
          </cell>
          <cell r="F90" t="str">
            <v>-</v>
          </cell>
          <cell r="G90">
            <v>7.29</v>
          </cell>
        </row>
      </sheetData>
      <sheetData sheetId="31">
        <row r="90">
          <cell r="D90">
            <v>3.8</v>
          </cell>
          <cell r="F90" t="str">
            <v>-</v>
          </cell>
          <cell r="G90">
            <v>7.56</v>
          </cell>
        </row>
      </sheetData>
      <sheetData sheetId="32">
        <row r="90">
          <cell r="F90" t="str">
            <v>-</v>
          </cell>
          <cell r="G90">
            <v>7.65</v>
          </cell>
        </row>
      </sheetData>
      <sheetData sheetId="33">
        <row r="90">
          <cell r="D90">
            <v>4</v>
          </cell>
          <cell r="F90" t="str">
            <v>-</v>
          </cell>
          <cell r="G90">
            <v>7.75</v>
          </cell>
        </row>
      </sheetData>
      <sheetData sheetId="34">
        <row r="90">
          <cell r="D90">
            <v>4</v>
          </cell>
          <cell r="F90" t="str">
            <v>-</v>
          </cell>
          <cell r="G90">
            <v>7.82</v>
          </cell>
        </row>
      </sheetData>
      <sheetData sheetId="35">
        <row r="90">
          <cell r="D90">
            <v>4</v>
          </cell>
          <cell r="F90" t="str">
            <v>-</v>
          </cell>
          <cell r="G90">
            <v>7.82</v>
          </cell>
        </row>
      </sheetData>
      <sheetData sheetId="36">
        <row r="90">
          <cell r="D90">
            <v>3.5</v>
          </cell>
          <cell r="F90" t="str">
            <v>-</v>
          </cell>
          <cell r="G90">
            <v>7.82</v>
          </cell>
        </row>
      </sheetData>
      <sheetData sheetId="37">
        <row r="90">
          <cell r="D90">
            <v>3</v>
          </cell>
          <cell r="F90" t="str">
            <v>-</v>
          </cell>
          <cell r="G90">
            <v>7.8</v>
          </cell>
        </row>
      </sheetData>
      <sheetData sheetId="38">
        <row r="90">
          <cell r="D90">
            <v>3</v>
          </cell>
          <cell r="F90" t="str">
            <v>-</v>
          </cell>
          <cell r="G90">
            <v>7.65</v>
          </cell>
        </row>
      </sheetData>
      <sheetData sheetId="39">
        <row r="90">
          <cell r="D90">
            <v>3</v>
          </cell>
          <cell r="F90" t="str">
            <v>-</v>
          </cell>
          <cell r="G90">
            <v>6.57</v>
          </cell>
        </row>
      </sheetData>
      <sheetData sheetId="40">
        <row r="90">
          <cell r="D90">
            <v>3</v>
          </cell>
          <cell r="F90" t="str">
            <v>-</v>
          </cell>
          <cell r="G90">
            <v>7.1</v>
          </cell>
        </row>
      </sheetData>
      <sheetData sheetId="41">
        <row r="90">
          <cell r="D90">
            <v>3</v>
          </cell>
          <cell r="F90" t="str">
            <v>-</v>
          </cell>
          <cell r="G90">
            <v>6.9</v>
          </cell>
        </row>
      </sheetData>
      <sheetData sheetId="42">
        <row r="90">
          <cell r="F90" t="str">
            <v>-</v>
          </cell>
          <cell r="G90">
            <v>6.77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9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4.5703125" customWidth="1"/>
    <col min="14" max="14" width="3.285156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29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/>
      <c r="Y23" s="6"/>
      <c r="Z23" s="9">
        <v>3</v>
      </c>
      <c r="AA23" s="6">
        <v>2.875</v>
      </c>
      <c r="AB23" s="6">
        <v>2.75</v>
      </c>
      <c r="AC23" s="6">
        <v>2.54</v>
      </c>
      <c r="AD23" s="6">
        <v>3</v>
      </c>
      <c r="AE23" s="6"/>
      <c r="AF23" s="6"/>
      <c r="AG23" s="10">
        <f t="shared" ref="AG23:AG28" si="0">AVERAGE(U23:AF23)</f>
        <v>2.8329999999999997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/>
      <c r="W24" s="6"/>
      <c r="X24" s="6"/>
      <c r="Y24" s="6"/>
      <c r="Z24" s="9">
        <v>3.2</v>
      </c>
      <c r="AA24" s="6">
        <v>2.95</v>
      </c>
      <c r="AB24" s="6">
        <v>2.8125</v>
      </c>
      <c r="AC24" s="6">
        <v>2.9166666666666665</v>
      </c>
      <c r="AD24" s="6">
        <v>2.6625000000000001</v>
      </c>
      <c r="AE24" s="6">
        <v>2.5</v>
      </c>
      <c r="AF24" s="6"/>
      <c r="AG24" s="10">
        <f t="shared" si="0"/>
        <v>2.8402777777777772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2.9166666666666665</v>
      </c>
      <c r="AA25" s="6">
        <v>2.5625</v>
      </c>
      <c r="AB25" s="6">
        <v>2.79</v>
      </c>
      <c r="AC25" s="6">
        <v>2.9624999999999999</v>
      </c>
      <c r="AD25" s="6">
        <v>3</v>
      </c>
      <c r="AE25" s="6"/>
      <c r="AF25" s="6"/>
      <c r="AG25" s="10">
        <f t="shared" si="0"/>
        <v>2.8463333333333334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2019</v>
      </c>
      <c r="U26" s="6"/>
      <c r="V26" s="6"/>
      <c r="W26" s="6"/>
      <c r="X26" s="6"/>
      <c r="Y26" s="6"/>
      <c r="Z26" s="9">
        <v>3.6</v>
      </c>
      <c r="AA26" s="6">
        <v>3.375</v>
      </c>
      <c r="AB26" s="6">
        <v>3.75</v>
      </c>
      <c r="AC26" s="6">
        <v>3.375</v>
      </c>
      <c r="AD26" s="6">
        <v>2.6875</v>
      </c>
      <c r="AE26" s="6"/>
      <c r="AF26" s="6"/>
      <c r="AG26" s="10">
        <f t="shared" si="0"/>
        <v>3.3575000000000004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2020</v>
      </c>
      <c r="U27" s="6"/>
      <c r="V27" s="6"/>
      <c r="W27" s="6"/>
      <c r="X27" s="6"/>
      <c r="Y27" s="6"/>
      <c r="Z27" s="9">
        <v>3.6375000000000002</v>
      </c>
      <c r="AA27" s="6">
        <v>3.3</v>
      </c>
      <c r="AB27" s="6">
        <v>3.4249999999999998</v>
      </c>
      <c r="AC27" s="6">
        <v>2.875</v>
      </c>
      <c r="AD27" s="6">
        <v>3</v>
      </c>
      <c r="AE27" s="6"/>
      <c r="AF27" s="6"/>
      <c r="AG27" s="10">
        <f t="shared" si="0"/>
        <v>3.2475000000000001</v>
      </c>
    </row>
    <row r="28" spans="2:33" x14ac:dyDescent="0.25">
      <c r="B28" s="26">
        <v>21</v>
      </c>
      <c r="C28" s="23"/>
      <c r="D28" s="23"/>
      <c r="E28" s="23" t="s">
        <v>28</v>
      </c>
      <c r="F28" s="23"/>
      <c r="S28" s="2"/>
      <c r="T28" s="5">
        <v>2021</v>
      </c>
      <c r="U28" s="6"/>
      <c r="V28" s="6"/>
      <c r="W28" s="6"/>
      <c r="X28" s="6"/>
      <c r="Y28" s="6"/>
      <c r="Z28" s="9">
        <v>4</v>
      </c>
      <c r="AA28" s="6">
        <v>3.8600000000000003</v>
      </c>
      <c r="AB28" s="6">
        <v>3.125</v>
      </c>
      <c r="AC28" s="6">
        <v>3</v>
      </c>
      <c r="AD28" s="6">
        <v>2.8125</v>
      </c>
      <c r="AE28" s="6"/>
      <c r="AF28" s="6"/>
      <c r="AG28" s="10">
        <f t="shared" si="0"/>
        <v>3.3594999999999997</v>
      </c>
    </row>
    <row r="29" spans="2:33" x14ac:dyDescent="0.25">
      <c r="B29" s="24">
        <v>22</v>
      </c>
      <c r="C29" s="25">
        <v>2.419</v>
      </c>
      <c r="D29" s="25">
        <f>'[1]22'!$D$90</f>
        <v>4</v>
      </c>
      <c r="E29" s="25" t="s">
        <v>30</v>
      </c>
      <c r="F29" s="25"/>
      <c r="S29" s="2"/>
      <c r="T29" s="5" t="s">
        <v>24</v>
      </c>
      <c r="U29" s="6"/>
      <c r="V29" s="6"/>
      <c r="W29" s="6"/>
      <c r="X29" s="6"/>
      <c r="Y29" s="6"/>
      <c r="Z29" s="6">
        <f t="shared" ref="Z29:AE29" si="1">MAX(Z23:Z28)</f>
        <v>4</v>
      </c>
      <c r="AA29" s="6">
        <f t="shared" si="1"/>
        <v>3.8600000000000003</v>
      </c>
      <c r="AB29" s="6">
        <f t="shared" si="1"/>
        <v>3.75</v>
      </c>
      <c r="AC29" s="6">
        <f t="shared" si="1"/>
        <v>3.375</v>
      </c>
      <c r="AD29" s="6">
        <f t="shared" si="1"/>
        <v>3</v>
      </c>
      <c r="AE29" s="6">
        <f t="shared" si="1"/>
        <v>2.5</v>
      </c>
      <c r="AF29" s="6"/>
      <c r="AG29" s="10">
        <f>AVERAGE(U29:AF29)</f>
        <v>3.4141666666666666</v>
      </c>
    </row>
    <row r="30" spans="2:33" x14ac:dyDescent="0.25">
      <c r="B30" s="26">
        <v>23</v>
      </c>
      <c r="C30" s="23">
        <v>2.419</v>
      </c>
      <c r="D30" s="23">
        <f>'[1]23'!$D$90</f>
        <v>4</v>
      </c>
      <c r="E30" s="23" t="s">
        <v>30</v>
      </c>
      <c r="F30" s="23">
        <f>'[1]23'!$G$90</f>
        <v>8.6999999999999993</v>
      </c>
      <c r="S30" s="2"/>
      <c r="T30" s="5" t="s">
        <v>25</v>
      </c>
      <c r="U30" s="6"/>
      <c r="V30" s="6"/>
      <c r="W30" s="6"/>
      <c r="X30" s="6"/>
      <c r="Y30" s="6"/>
      <c r="Z30" s="6">
        <f t="shared" ref="Z30:AE30" si="2">MIN(Z23:Z28)</f>
        <v>2.9166666666666665</v>
      </c>
      <c r="AA30" s="6">
        <f t="shared" si="2"/>
        <v>2.5625</v>
      </c>
      <c r="AB30" s="6">
        <f t="shared" si="2"/>
        <v>2.75</v>
      </c>
      <c r="AC30" s="6">
        <f t="shared" si="2"/>
        <v>2.54</v>
      </c>
      <c r="AD30" s="6">
        <f t="shared" si="2"/>
        <v>2.6625000000000001</v>
      </c>
      <c r="AE30" s="6">
        <f t="shared" si="2"/>
        <v>2.5</v>
      </c>
      <c r="AF30" s="6"/>
      <c r="AG30" s="10">
        <f>AVERAGE(U30:AF30)</f>
        <v>2.6552777777777776</v>
      </c>
    </row>
    <row r="31" spans="2:33" x14ac:dyDescent="0.25">
      <c r="B31" s="24">
        <v>24</v>
      </c>
      <c r="C31" s="25">
        <v>2.419</v>
      </c>
      <c r="D31" s="25">
        <f>'[1]24'!$D$90</f>
        <v>3.9</v>
      </c>
      <c r="E31" s="25" t="s">
        <v>30</v>
      </c>
      <c r="F31" s="25">
        <f>'[1]24'!$G$90</f>
        <v>7.85</v>
      </c>
      <c r="S31" s="2"/>
      <c r="T31" s="5" t="s">
        <v>26</v>
      </c>
      <c r="U31" s="6"/>
      <c r="V31" s="6"/>
      <c r="W31" s="6"/>
      <c r="X31" s="6"/>
      <c r="Y31" s="6"/>
      <c r="Z31" s="6">
        <f t="shared" ref="Z31:AE31" si="3">AVERAGE(Z23:Z28)</f>
        <v>3.3923611111111112</v>
      </c>
      <c r="AA31" s="6">
        <f t="shared" si="3"/>
        <v>3.1537500000000001</v>
      </c>
      <c r="AB31" s="6">
        <f t="shared" si="3"/>
        <v>3.1087500000000001</v>
      </c>
      <c r="AC31" s="6">
        <f t="shared" si="3"/>
        <v>2.9448611111111114</v>
      </c>
      <c r="AD31" s="6">
        <f t="shared" si="3"/>
        <v>2.8604166666666671</v>
      </c>
      <c r="AE31" s="6">
        <f t="shared" si="3"/>
        <v>2.5</v>
      </c>
      <c r="AF31" s="6"/>
      <c r="AG31" s="10">
        <f>AVERAGE(U31:AF31)</f>
        <v>2.9933564814814821</v>
      </c>
    </row>
    <row r="32" spans="2:33" x14ac:dyDescent="0.25">
      <c r="B32" s="26">
        <v>25</v>
      </c>
      <c r="C32" s="23">
        <v>2.419</v>
      </c>
      <c r="D32" s="23">
        <f>'[1]25'!$D$90</f>
        <v>4</v>
      </c>
      <c r="E32" s="23" t="s">
        <v>30</v>
      </c>
      <c r="F32" s="23">
        <f>'[1]25'!$G$90</f>
        <v>7.2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2.419</v>
      </c>
      <c r="D33" s="25">
        <f>'[1]26'!$D$90</f>
        <v>3.9</v>
      </c>
      <c r="E33" s="25" t="str">
        <f>'[1]26'!$F$90</f>
        <v>-</v>
      </c>
      <c r="F33" s="25">
        <f>'[1]25'!$G$90</f>
        <v>7.2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2.419</v>
      </c>
      <c r="D34" s="23">
        <f>'[1]27'!$D$90</f>
        <v>3.9</v>
      </c>
      <c r="E34" s="23" t="str">
        <f>'[1]27'!$F$90</f>
        <v>-</v>
      </c>
      <c r="F34" s="23">
        <f>'[1]27'!$G$90</f>
        <v>7.37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2.419</v>
      </c>
      <c r="D35" s="25">
        <f>'[1]28'!$D$90</f>
        <v>4</v>
      </c>
      <c r="E35" s="25" t="str">
        <f>'[1]28'!$F$90</f>
        <v>-</v>
      </c>
      <c r="F35" s="25">
        <f>'[1]28'!$G$90</f>
        <v>7.37</v>
      </c>
      <c r="S35" s="2"/>
      <c r="T35" s="5" t="s">
        <v>27</v>
      </c>
      <c r="U35" s="6"/>
      <c r="V35" s="6"/>
      <c r="W35" s="6"/>
      <c r="X35" s="6"/>
      <c r="Y35" s="6"/>
      <c r="Z35" s="6">
        <f t="shared" ref="Z35:AB37" si="4">Z29</f>
        <v>4</v>
      </c>
      <c r="AA35" s="6">
        <f t="shared" si="4"/>
        <v>3.8600000000000003</v>
      </c>
      <c r="AB35" s="6">
        <f t="shared" si="4"/>
        <v>3.75</v>
      </c>
      <c r="AC35" s="6">
        <f t="shared" ref="AC35:AD37" si="5">AC29</f>
        <v>3.375</v>
      </c>
      <c r="AD35" s="6">
        <f t="shared" si="5"/>
        <v>3</v>
      </c>
      <c r="AE35" s="6">
        <f>AE29</f>
        <v>2.5</v>
      </c>
      <c r="AF35" s="6"/>
      <c r="AG35" s="4"/>
    </row>
    <row r="36" spans="2:33" x14ac:dyDescent="0.25">
      <c r="B36" s="26">
        <v>29</v>
      </c>
      <c r="C36" s="23">
        <v>2.419</v>
      </c>
      <c r="D36" s="23"/>
      <c r="E36" s="23"/>
      <c r="F36" s="23">
        <f>'[1]29'!$G$90</f>
        <v>7.29</v>
      </c>
      <c r="S36" s="2"/>
      <c r="T36" s="5"/>
      <c r="U36" s="6"/>
      <c r="V36" s="6"/>
      <c r="W36" s="6"/>
      <c r="X36" s="6"/>
      <c r="Y36" s="6"/>
      <c r="Z36" s="6">
        <f t="shared" si="4"/>
        <v>2.9166666666666665</v>
      </c>
      <c r="AA36" s="6">
        <f t="shared" si="4"/>
        <v>2.5625</v>
      </c>
      <c r="AB36" s="6">
        <f t="shared" si="4"/>
        <v>2.75</v>
      </c>
      <c r="AC36" s="6">
        <f t="shared" si="5"/>
        <v>2.54</v>
      </c>
      <c r="AD36" s="6">
        <f t="shared" si="5"/>
        <v>2.6625000000000001</v>
      </c>
      <c r="AE36" s="6">
        <f>AE30</f>
        <v>2.5</v>
      </c>
      <c r="AF36" s="6"/>
      <c r="AG36" s="4"/>
    </row>
    <row r="37" spans="2:33" x14ac:dyDescent="0.25">
      <c r="B37" s="24">
        <v>30</v>
      </c>
      <c r="C37" s="25">
        <v>2.419</v>
      </c>
      <c r="D37" s="25">
        <f>'[1]30'!$D$90</f>
        <v>3.8</v>
      </c>
      <c r="E37" s="25" t="str">
        <f>'[1]30'!$F$90</f>
        <v>-</v>
      </c>
      <c r="F37" s="25">
        <f>'[1]30'!$G$90</f>
        <v>7.29</v>
      </c>
      <c r="S37" s="2"/>
      <c r="T37" s="7" t="str">
        <f>T31</f>
        <v>Promedio 2016 - 2021</v>
      </c>
      <c r="U37" s="11"/>
      <c r="V37" s="11"/>
      <c r="W37" s="11"/>
      <c r="X37" s="11"/>
      <c r="Y37" s="11"/>
      <c r="Z37" s="11">
        <f t="shared" si="4"/>
        <v>3.3923611111111112</v>
      </c>
      <c r="AA37" s="11">
        <f t="shared" si="4"/>
        <v>3.1537500000000001</v>
      </c>
      <c r="AB37" s="11">
        <f t="shared" si="4"/>
        <v>3.1087500000000001</v>
      </c>
      <c r="AC37" s="11">
        <f t="shared" si="5"/>
        <v>2.9448611111111114</v>
      </c>
      <c r="AD37" s="11">
        <f t="shared" si="5"/>
        <v>2.8604166666666671</v>
      </c>
      <c r="AE37" s="11">
        <f>AE31</f>
        <v>2.5</v>
      </c>
      <c r="AF37" s="11"/>
      <c r="AG37" s="4"/>
    </row>
    <row r="38" spans="2:33" x14ac:dyDescent="0.25">
      <c r="B38" s="26">
        <v>31</v>
      </c>
      <c r="C38" s="23">
        <v>2.419</v>
      </c>
      <c r="D38" s="23">
        <f>'[1]31'!$D$90</f>
        <v>3.8</v>
      </c>
      <c r="E38" s="23" t="str">
        <f>'[1]31'!$F$90</f>
        <v>-</v>
      </c>
      <c r="F38" s="23">
        <f>'[1]31'!$G$90</f>
        <v>7.29</v>
      </c>
      <c r="S38" s="2"/>
      <c r="T38" s="5">
        <v>2022</v>
      </c>
      <c r="U38" s="12"/>
      <c r="V38" s="12"/>
      <c r="W38" s="12"/>
      <c r="X38" s="12"/>
      <c r="Y38" s="12"/>
      <c r="Z38" s="12">
        <f>AVERAGE(D29:D33)</f>
        <v>3.96</v>
      </c>
      <c r="AA38" s="12">
        <f>AVERAGE(D34:D37)</f>
        <v>3.9</v>
      </c>
      <c r="AB38" s="12">
        <f>AVERAGE(D38:D41)</f>
        <v>3.8666666666666667</v>
      </c>
      <c r="AC38" s="12">
        <f>AVERAGE(D42:D45)</f>
        <v>3.625</v>
      </c>
      <c r="AD38" s="12">
        <f>AVERAGE(D46:D50)</f>
        <v>3</v>
      </c>
      <c r="AE38" s="12"/>
      <c r="AF38" s="12"/>
      <c r="AG38" s="4"/>
    </row>
    <row r="39" spans="2:33" x14ac:dyDescent="0.25">
      <c r="B39" s="24">
        <v>32</v>
      </c>
      <c r="C39" s="25">
        <v>2.419</v>
      </c>
      <c r="D39" s="25">
        <f>'[1]32'!$D$90</f>
        <v>3.8</v>
      </c>
      <c r="E39" s="25" t="str">
        <f>'[1]32'!$F$90</f>
        <v>-</v>
      </c>
      <c r="F39" s="25">
        <f>'[1]32'!$G$90</f>
        <v>7.56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2.419</v>
      </c>
      <c r="D40" s="23"/>
      <c r="E40" s="23" t="str">
        <f>'[1]33'!$F$90</f>
        <v>-</v>
      </c>
      <c r="F40" s="23">
        <f>'[1]33'!$G$90</f>
        <v>7.65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2.419</v>
      </c>
      <c r="D41" s="25">
        <f>'[1]34'!$D$90</f>
        <v>4</v>
      </c>
      <c r="E41" s="25" t="str">
        <f>'[1]34'!$F$90</f>
        <v>-</v>
      </c>
      <c r="F41" s="25">
        <f>'[1]34'!$G$90</f>
        <v>7.75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2.419</v>
      </c>
      <c r="D42" s="23">
        <f>'[1]35'!$D$90</f>
        <v>4</v>
      </c>
      <c r="E42" s="23" t="str">
        <f>'[1]35'!$F$90</f>
        <v>-</v>
      </c>
      <c r="F42" s="23">
        <f>'[1]35'!$G$90</f>
        <v>7.82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2.3159999999999998</v>
      </c>
      <c r="D43" s="25">
        <f>'[1]36'!$D$90</f>
        <v>4</v>
      </c>
      <c r="E43" s="25" t="str">
        <f>'[1]36'!$F$90</f>
        <v>-</v>
      </c>
      <c r="F43" s="25">
        <f>'[1]36'!$G$90</f>
        <v>7.82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2.3159999999999998</v>
      </c>
      <c r="D44" s="23">
        <f>'[1]37'!$D$90</f>
        <v>3.5</v>
      </c>
      <c r="E44" s="23" t="str">
        <f>'[1]37'!$F$90</f>
        <v>-</v>
      </c>
      <c r="F44" s="23">
        <f>'[1]37'!$G$90</f>
        <v>7.82</v>
      </c>
      <c r="S44" s="2"/>
      <c r="T44" s="5">
        <v>2016</v>
      </c>
      <c r="U44" s="6"/>
      <c r="V44" s="6"/>
      <c r="W44" s="6"/>
      <c r="X44" s="6"/>
      <c r="Y44" s="6"/>
      <c r="Z44" s="9"/>
      <c r="AA44" s="6">
        <v>5.5328333333333335</v>
      </c>
      <c r="AB44" s="6">
        <v>5.6385119047619048</v>
      </c>
      <c r="AC44" s="6">
        <v>5.2160285714285717</v>
      </c>
      <c r="AD44" s="6">
        <v>5.9722499999999998</v>
      </c>
      <c r="AE44" s="6">
        <v>6.1875</v>
      </c>
      <c r="AF44" s="6">
        <v>7</v>
      </c>
      <c r="AG44" s="10">
        <f>AVERAGE(U44:AF44)</f>
        <v>5.9245206349206354</v>
      </c>
    </row>
    <row r="45" spans="2:33" x14ac:dyDescent="0.25">
      <c r="B45" s="24">
        <v>38</v>
      </c>
      <c r="C45" s="25">
        <v>2.3159999999999998</v>
      </c>
      <c r="D45" s="25">
        <f>'[1]38'!$D$90</f>
        <v>3</v>
      </c>
      <c r="E45" s="25" t="str">
        <f>'[1]38'!$F$90</f>
        <v>-</v>
      </c>
      <c r="F45" s="25">
        <f>'[1]38'!$G$90</f>
        <v>7.8</v>
      </c>
      <c r="S45" s="2"/>
      <c r="T45" s="5">
        <v>2017</v>
      </c>
      <c r="U45" s="6"/>
      <c r="V45" s="6"/>
      <c r="W45" s="6"/>
      <c r="X45" s="6"/>
      <c r="Y45" s="6"/>
      <c r="Z45" s="9"/>
      <c r="AA45" s="6">
        <v>6.0975416666666673</v>
      </c>
      <c r="AB45" s="6">
        <v>5.977875</v>
      </c>
      <c r="AC45" s="6">
        <v>5.8593253968253967</v>
      </c>
      <c r="AD45" s="6">
        <v>5.1886458333333341</v>
      </c>
      <c r="AE45" s="6">
        <v>5.149</v>
      </c>
      <c r="AF45" s="6"/>
      <c r="AG45" s="10">
        <f t="shared" ref="AG45:AG52" si="6">AVERAGE(U45:AF45)</f>
        <v>5.6544775793650803</v>
      </c>
    </row>
    <row r="46" spans="2:33" x14ac:dyDescent="0.25">
      <c r="B46" s="26">
        <v>39</v>
      </c>
      <c r="C46" s="23">
        <v>2.3159999999999998</v>
      </c>
      <c r="D46" s="23">
        <f>'[1]39'!$D$90</f>
        <v>3</v>
      </c>
      <c r="E46" s="23" t="str">
        <f>'[1]39'!$F$90</f>
        <v>-</v>
      </c>
      <c r="F46" s="23">
        <f>'[1]39'!$G$90</f>
        <v>7.65</v>
      </c>
      <c r="S46" s="2"/>
      <c r="T46" s="5">
        <v>2018</v>
      </c>
      <c r="U46" s="6"/>
      <c r="V46" s="6"/>
      <c r="W46" s="6"/>
      <c r="X46" s="6"/>
      <c r="Y46" s="6"/>
      <c r="Z46" s="9"/>
      <c r="AA46" s="6">
        <v>5.7123809523809523</v>
      </c>
      <c r="AB46" s="6">
        <v>5.8833714285714285</v>
      </c>
      <c r="AC46" s="6">
        <v>5.9738749999999996</v>
      </c>
      <c r="AD46" s="6">
        <v>5.5831250000000008</v>
      </c>
      <c r="AE46" s="6">
        <v>5.5</v>
      </c>
      <c r="AF46" s="6"/>
      <c r="AG46" s="10">
        <f t="shared" si="6"/>
        <v>5.7305504761904755</v>
      </c>
    </row>
    <row r="47" spans="2:33" x14ac:dyDescent="0.25">
      <c r="B47" s="24">
        <v>40</v>
      </c>
      <c r="C47" s="25">
        <v>2.3159999999999998</v>
      </c>
      <c r="D47" s="25">
        <f>'[1]40'!$D$90</f>
        <v>3</v>
      </c>
      <c r="E47" s="25" t="str">
        <f>'[1]40'!$F$90</f>
        <v>-</v>
      </c>
      <c r="F47" s="25">
        <f>'[1]40'!$G$90</f>
        <v>6.57</v>
      </c>
      <c r="S47" s="2"/>
      <c r="T47" s="5">
        <v>2019</v>
      </c>
      <c r="U47" s="6"/>
      <c r="V47" s="6"/>
      <c r="W47" s="6"/>
      <c r="X47" s="6"/>
      <c r="Y47" s="6"/>
      <c r="Z47" s="9">
        <v>6.4044444444444446</v>
      </c>
      <c r="AA47" s="6">
        <v>6.6970833333333335</v>
      </c>
      <c r="AB47" s="6">
        <v>6.7729166666666671</v>
      </c>
      <c r="AC47" s="6">
        <v>6.6941250000000014</v>
      </c>
      <c r="AD47" s="6">
        <v>5.5874666666666668</v>
      </c>
      <c r="AE47" s="6">
        <v>5.6018749999999997</v>
      </c>
      <c r="AF47" s="6"/>
      <c r="AG47" s="10">
        <f t="shared" si="6"/>
        <v>6.2929851851851852</v>
      </c>
    </row>
    <row r="48" spans="2:33" x14ac:dyDescent="0.25">
      <c r="B48" s="26">
        <v>41</v>
      </c>
      <c r="C48" s="23">
        <v>2.3159999999999998</v>
      </c>
      <c r="D48" s="23">
        <f>'[1]41'!$D$90</f>
        <v>3</v>
      </c>
      <c r="E48" s="23" t="str">
        <f>'[1]41'!$F$90</f>
        <v>-</v>
      </c>
      <c r="F48" s="23">
        <f>'[1]41'!$G$90</f>
        <v>7.1</v>
      </c>
      <c r="S48" s="2"/>
      <c r="T48" s="5">
        <v>2020</v>
      </c>
      <c r="U48" s="6"/>
      <c r="V48" s="6"/>
      <c r="W48" s="6"/>
      <c r="X48" s="6"/>
      <c r="Y48" s="6"/>
      <c r="Z48" s="9">
        <v>7.05</v>
      </c>
      <c r="AA48" s="6">
        <v>7.12</v>
      </c>
      <c r="AB48" s="6">
        <v>7.39</v>
      </c>
      <c r="AC48" s="6">
        <v>7.0124999999999993</v>
      </c>
      <c r="AD48" s="6">
        <v>7.0375000000000005</v>
      </c>
      <c r="AE48" s="6"/>
      <c r="AF48" s="6"/>
      <c r="AG48" s="10">
        <f t="shared" si="6"/>
        <v>7.1219999999999999</v>
      </c>
    </row>
    <row r="49" spans="2:33" x14ac:dyDescent="0.25">
      <c r="B49" s="24">
        <v>42</v>
      </c>
      <c r="C49" s="25">
        <v>2.3159999999999998</v>
      </c>
      <c r="D49" s="25">
        <f>'[1]42'!$D$90</f>
        <v>3</v>
      </c>
      <c r="E49" s="25" t="str">
        <f>'[1]42'!$F$90</f>
        <v>-</v>
      </c>
      <c r="F49" s="25">
        <f>'[1]42'!$G$90</f>
        <v>6.9</v>
      </c>
      <c r="S49" s="2"/>
      <c r="T49" s="5">
        <v>2021</v>
      </c>
      <c r="U49" s="6"/>
      <c r="V49" s="6"/>
      <c r="W49" s="6"/>
      <c r="X49" s="6"/>
      <c r="Y49" s="6"/>
      <c r="Z49" s="9">
        <v>7.6850000000000005</v>
      </c>
      <c r="AA49" s="6">
        <v>6.6239999999999997</v>
      </c>
      <c r="AB49" s="6">
        <v>6.8049999999999997</v>
      </c>
      <c r="AC49" s="6">
        <v>6.8860000000000001</v>
      </c>
      <c r="AD49" s="6">
        <v>6.4874999999999998</v>
      </c>
      <c r="AE49" s="6"/>
      <c r="AF49" s="6"/>
      <c r="AG49" s="10">
        <f t="shared" si="6"/>
        <v>6.8974999999999991</v>
      </c>
    </row>
    <row r="50" spans="2:33" x14ac:dyDescent="0.25">
      <c r="B50" s="26">
        <v>43</v>
      </c>
      <c r="C50" s="23">
        <v>2.3159999999999998</v>
      </c>
      <c r="D50" s="23"/>
      <c r="E50" s="23" t="str">
        <f>'[1]43'!$F$90</f>
        <v>-</v>
      </c>
      <c r="F50" s="23">
        <f>'[1]43'!$G$90</f>
        <v>6.77</v>
      </c>
      <c r="S50" s="2"/>
      <c r="T50" s="5" t="s">
        <v>24</v>
      </c>
      <c r="U50" s="6"/>
      <c r="V50" s="6"/>
      <c r="W50" s="6"/>
      <c r="X50" s="6"/>
      <c r="Y50" s="6"/>
      <c r="Z50" s="6">
        <f t="shared" ref="Z50:AF50" si="7">MAX(Z44:Z49)</f>
        <v>7.6850000000000005</v>
      </c>
      <c r="AA50" s="6">
        <f t="shared" si="7"/>
        <v>7.12</v>
      </c>
      <c r="AB50" s="6">
        <f t="shared" si="7"/>
        <v>7.39</v>
      </c>
      <c r="AC50" s="6">
        <f t="shared" si="7"/>
        <v>7.0124999999999993</v>
      </c>
      <c r="AD50" s="6">
        <f t="shared" si="7"/>
        <v>7.0375000000000005</v>
      </c>
      <c r="AE50" s="6">
        <f t="shared" si="7"/>
        <v>6.1875</v>
      </c>
      <c r="AF50" s="6">
        <f t="shared" si="7"/>
        <v>7</v>
      </c>
      <c r="AG50" s="10">
        <f t="shared" si="6"/>
        <v>7.0617857142857137</v>
      </c>
    </row>
    <row r="51" spans="2:33" x14ac:dyDescent="0.25">
      <c r="B51" s="24">
        <v>44</v>
      </c>
      <c r="C51" s="25"/>
      <c r="D51" s="25"/>
      <c r="E51" s="25" t="s">
        <v>33</v>
      </c>
      <c r="F51" s="25"/>
      <c r="S51" s="2"/>
      <c r="T51" s="5" t="s">
        <v>25</v>
      </c>
      <c r="U51" s="6"/>
      <c r="V51" s="6"/>
      <c r="W51" s="6"/>
      <c r="X51" s="6"/>
      <c r="Y51" s="6"/>
      <c r="Z51" s="6">
        <f>MIN(Z44:Z49)</f>
        <v>6.4044444444444446</v>
      </c>
      <c r="AA51" s="6">
        <f t="shared" ref="AA51:AF51" si="8">MIN(AA44:AA49)</f>
        <v>5.5328333333333335</v>
      </c>
      <c r="AB51" s="6">
        <f t="shared" si="8"/>
        <v>5.6385119047619048</v>
      </c>
      <c r="AC51" s="6">
        <f t="shared" si="8"/>
        <v>5.2160285714285717</v>
      </c>
      <c r="AD51" s="6">
        <f t="shared" si="8"/>
        <v>5.1886458333333341</v>
      </c>
      <c r="AE51" s="6">
        <f t="shared" si="8"/>
        <v>5.149</v>
      </c>
      <c r="AF51" s="6">
        <f t="shared" si="8"/>
        <v>7</v>
      </c>
      <c r="AG51" s="10">
        <f t="shared" si="6"/>
        <v>5.7327805839002268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26</v>
      </c>
      <c r="U52" s="6"/>
      <c r="V52" s="6"/>
      <c r="W52" s="6"/>
      <c r="X52" s="6"/>
      <c r="Y52" s="6"/>
      <c r="Z52" s="6">
        <f>AVERAGE(Z44:Z49)</f>
        <v>7.0464814814814813</v>
      </c>
      <c r="AA52" s="6">
        <f t="shared" ref="AA52:AF52" si="9">AVERAGE(AA44:AA49)</f>
        <v>6.2973065476190477</v>
      </c>
      <c r="AB52" s="6">
        <f t="shared" si="9"/>
        <v>6.4112791666666666</v>
      </c>
      <c r="AC52" s="6">
        <f t="shared" si="9"/>
        <v>6.2736423280423281</v>
      </c>
      <c r="AD52" s="6">
        <f t="shared" si="9"/>
        <v>5.9760812500000009</v>
      </c>
      <c r="AE52" s="6">
        <f t="shared" si="9"/>
        <v>5.6095937500000002</v>
      </c>
      <c r="AF52" s="6">
        <f t="shared" si="9"/>
        <v>7</v>
      </c>
      <c r="AG52" s="10">
        <f t="shared" si="6"/>
        <v>6.3734835034013608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23</v>
      </c>
      <c r="U56" s="6"/>
      <c r="V56" s="6"/>
      <c r="W56" s="6"/>
      <c r="X56" s="6"/>
      <c r="Y56" s="6"/>
      <c r="Z56" s="6">
        <f t="shared" ref="Z56:AB58" si="10">Z50</f>
        <v>7.6850000000000005</v>
      </c>
      <c r="AA56" s="6">
        <f t="shared" si="10"/>
        <v>7.12</v>
      </c>
      <c r="AB56" s="6">
        <f t="shared" si="10"/>
        <v>7.39</v>
      </c>
      <c r="AC56" s="6">
        <f t="shared" ref="AC56:AD58" si="11">AC50</f>
        <v>7.0124999999999993</v>
      </c>
      <c r="AD56" s="6">
        <f t="shared" si="11"/>
        <v>7.0375000000000005</v>
      </c>
      <c r="AE56" s="6">
        <f t="shared" ref="AE56:AF58" si="12">AE50</f>
        <v>6.1875</v>
      </c>
      <c r="AF56" s="6">
        <f t="shared" si="12"/>
        <v>7</v>
      </c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/>
      <c r="Z57" s="6">
        <f t="shared" si="10"/>
        <v>6.4044444444444446</v>
      </c>
      <c r="AA57" s="6">
        <f t="shared" si="10"/>
        <v>5.5328333333333335</v>
      </c>
      <c r="AB57" s="6">
        <f t="shared" si="10"/>
        <v>5.6385119047619048</v>
      </c>
      <c r="AC57" s="6">
        <f t="shared" si="11"/>
        <v>5.2160285714285717</v>
      </c>
      <c r="AD57" s="6">
        <f t="shared" si="11"/>
        <v>5.1886458333333341</v>
      </c>
      <c r="AE57" s="6">
        <f t="shared" si="12"/>
        <v>5.149</v>
      </c>
      <c r="AF57" s="6">
        <f t="shared" si="12"/>
        <v>7</v>
      </c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/>
      <c r="V58" s="11"/>
      <c r="W58" s="11"/>
      <c r="X58" s="11"/>
      <c r="Y58" s="11"/>
      <c r="Z58" s="11">
        <f t="shared" si="10"/>
        <v>7.0464814814814813</v>
      </c>
      <c r="AA58" s="11">
        <f t="shared" si="10"/>
        <v>6.2973065476190477</v>
      </c>
      <c r="AB58" s="11">
        <f t="shared" si="10"/>
        <v>6.4112791666666666</v>
      </c>
      <c r="AC58" s="11">
        <f t="shared" si="11"/>
        <v>6.2736423280423281</v>
      </c>
      <c r="AD58" s="11">
        <f t="shared" si="11"/>
        <v>5.9760812500000009</v>
      </c>
      <c r="AE58" s="11">
        <f t="shared" si="12"/>
        <v>5.6095937500000002</v>
      </c>
      <c r="AF58" s="11">
        <f t="shared" si="12"/>
        <v>7</v>
      </c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2022</v>
      </c>
      <c r="U59" s="12"/>
      <c r="V59" s="12"/>
      <c r="W59" s="12"/>
      <c r="X59" s="12"/>
      <c r="Y59" s="12"/>
      <c r="Z59" s="12">
        <f>AVERAGE(F30:F33)</f>
        <v>7.7374999999999989</v>
      </c>
      <c r="AA59" s="12">
        <f>AVERAGE(F34:F37)</f>
        <v>7.33</v>
      </c>
      <c r="AB59" s="12">
        <f>AVERAGE(F38:F41)</f>
        <v>7.5625</v>
      </c>
      <c r="AC59" s="12">
        <f>AVERAGE(F42:F45)</f>
        <v>7.8150000000000004</v>
      </c>
      <c r="AD59" s="12">
        <f>AVERAGE(F46:F50)</f>
        <v>6.9979999999999993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7">
        <f>(D29-C29)/C29</f>
        <v>0.65357585779247618</v>
      </c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5" t="s">
        <v>31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7">
        <f>(D30-C30)/C30</f>
        <v>0.65357585779247618</v>
      </c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5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7">
        <f>(D31-C31)/C31</f>
        <v>0.6122364613476643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5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7">
        <f>(D32-C32)/C32</f>
        <v>0.65357585779247618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5" t="s">
        <v>35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7">
        <f>(D33-C33)/C33</f>
        <v>0.6122364613476643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6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7">
        <f t="shared" ref="T67:T89" si="13">(D34-C34)/C34</f>
        <v>0.6122364613476643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7">
        <f t="shared" si="13"/>
        <v>0.65357585779247618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7"/>
    </row>
    <row r="70" spans="2:32" x14ac:dyDescent="0.25">
      <c r="T70" s="37">
        <f>(D37-C37)/C37</f>
        <v>0.5708970649028523</v>
      </c>
    </row>
    <row r="71" spans="2:32" x14ac:dyDescent="0.25">
      <c r="T71" s="37">
        <f t="shared" si="13"/>
        <v>0.5708970649028523</v>
      </c>
    </row>
    <row r="72" spans="2:32" x14ac:dyDescent="0.25">
      <c r="T72" s="37">
        <f t="shared" si="13"/>
        <v>0.5708970649028523</v>
      </c>
    </row>
    <row r="73" spans="2:32" x14ac:dyDescent="0.25">
      <c r="T73" s="37"/>
    </row>
    <row r="74" spans="2:32" x14ac:dyDescent="0.25">
      <c r="T74" s="37">
        <f t="shared" si="13"/>
        <v>0.65357585779247618</v>
      </c>
    </row>
    <row r="75" spans="2:32" x14ac:dyDescent="0.25">
      <c r="T75" s="37">
        <f t="shared" si="13"/>
        <v>0.65357585779247618</v>
      </c>
    </row>
    <row r="76" spans="2:32" x14ac:dyDescent="0.25">
      <c r="T76" s="37">
        <f t="shared" si="13"/>
        <v>0.72711571675302256</v>
      </c>
    </row>
    <row r="77" spans="2:32" x14ac:dyDescent="0.25">
      <c r="T77" s="37">
        <f t="shared" si="13"/>
        <v>0.51122625215889472</v>
      </c>
    </row>
    <row r="78" spans="2:32" x14ac:dyDescent="0.25">
      <c r="T78" s="37">
        <f t="shared" si="13"/>
        <v>0.29533678756476694</v>
      </c>
    </row>
    <row r="79" spans="2:32" x14ac:dyDescent="0.25">
      <c r="T79" s="37">
        <f t="shared" si="13"/>
        <v>0.29533678756476694</v>
      </c>
    </row>
    <row r="80" spans="2:32" x14ac:dyDescent="0.25">
      <c r="T80" s="37">
        <f t="shared" si="13"/>
        <v>0.29533678756476694</v>
      </c>
    </row>
    <row r="81" spans="20:20" x14ac:dyDescent="0.25">
      <c r="T81" s="37">
        <f>(D48-C48)/C48</f>
        <v>0.29533678756476694</v>
      </c>
    </row>
    <row r="82" spans="20:20" x14ac:dyDescent="0.25">
      <c r="T82" s="37">
        <f t="shared" si="13"/>
        <v>0.29533678756476694</v>
      </c>
    </row>
    <row r="83" spans="20:20" x14ac:dyDescent="0.25">
      <c r="T83" s="37">
        <f t="shared" si="13"/>
        <v>-1</v>
      </c>
    </row>
    <row r="84" spans="20:20" x14ac:dyDescent="0.25">
      <c r="T84" s="37" t="e">
        <f t="shared" si="13"/>
        <v>#DIV/0!</v>
      </c>
    </row>
    <row r="85" spans="20:20" x14ac:dyDescent="0.25">
      <c r="T85" s="37" t="e">
        <f t="shared" si="13"/>
        <v>#DIV/0!</v>
      </c>
    </row>
    <row r="86" spans="20:20" x14ac:dyDescent="0.25">
      <c r="T86" s="37" t="e">
        <f t="shared" si="13"/>
        <v>#DIV/0!</v>
      </c>
    </row>
    <row r="87" spans="20:20" x14ac:dyDescent="0.25">
      <c r="T87" s="37" t="e">
        <f t="shared" si="13"/>
        <v>#DIV/0!</v>
      </c>
    </row>
    <row r="88" spans="20:20" x14ac:dyDescent="0.25">
      <c r="T88" s="37" t="e">
        <f t="shared" si="13"/>
        <v>#DIV/0!</v>
      </c>
    </row>
    <row r="89" spans="20:20" x14ac:dyDescent="0.25">
      <c r="T89" s="37" t="e">
        <f t="shared" si="13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1" orientation="portrait" r:id="rId1"/>
  <ignoredErrors>
    <ignoredError sqref="AG23:AG29 AG44:AG4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Alubia pocha</vt:lpstr>
      <vt:lpstr>'Alubia pocha'!Área_de_impresión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2020-11-03T12:18:21Z</cp:lastPrinted>
  <dcterms:created xsi:type="dcterms:W3CDTF">2020-02-25T07:23:09Z</dcterms:created>
  <dcterms:modified xsi:type="dcterms:W3CDTF">2022-11-08T12:04:49Z</dcterms:modified>
</cp:coreProperties>
</file>