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FIN DE CAMPAÑA\"/>
    </mc:Choice>
  </mc:AlternateContent>
  <bookViews>
    <workbookView xWindow="0" yWindow="0" windowWidth="19440" windowHeight="7650" activeTab="3"/>
  </bookViews>
  <sheets>
    <sheet name="Cereza 24_26" sheetId="4" r:id="rId1"/>
    <sheet name="Cereza 26_28" sheetId="5" r:id="rId2"/>
    <sheet name="Cereza 28_30" sheetId="6" r:id="rId3"/>
    <sheet name="Cereza 30+" sheetId="7" r:id="rId4"/>
  </sheets>
  <externalReferences>
    <externalReference r:id="rId5"/>
  </externalReferences>
  <definedNames>
    <definedName name="_xlnm.Print_Area" localSheetId="0">'Cereza 24_26'!$A$1:$N$69</definedName>
    <definedName name="_xlnm.Print_Area" localSheetId="1">'Cereza 26_28'!$A$1:$N$68</definedName>
    <definedName name="_xlnm.Print_Area" localSheetId="2">'Cereza 28_30'!$A$1:$N$68</definedName>
    <definedName name="_xlnm.Print_Area" localSheetId="3">'Cereza 30+'!$A$1:$N$68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9" i="6" l="1"/>
  <c r="AE59" i="7"/>
  <c r="AE59" i="5"/>
  <c r="AD59" i="6"/>
  <c r="AD59" i="7"/>
  <c r="AD59" i="5"/>
  <c r="AE38" i="6"/>
  <c r="AE38" i="7"/>
  <c r="AE38" i="5"/>
  <c r="AC59" i="6"/>
  <c r="AC59" i="7"/>
  <c r="AC59" i="5"/>
  <c r="AD38" i="6"/>
  <c r="AD38" i="7"/>
  <c r="AD38" i="5"/>
  <c r="AC38" i="6"/>
  <c r="AC38" i="7"/>
  <c r="AC38" i="5"/>
  <c r="W59" i="4"/>
  <c r="V38" i="4"/>
  <c r="AE38" i="4"/>
  <c r="AE59" i="4"/>
  <c r="AD59" i="4"/>
  <c r="AC59" i="4"/>
  <c r="AD38" i="4"/>
  <c r="AC38" i="4"/>
  <c r="AB38" i="4"/>
  <c r="F37" i="7" l="1"/>
  <c r="E37" i="7"/>
  <c r="D37" i="7"/>
  <c r="F37" i="6"/>
  <c r="E37" i="6"/>
  <c r="D37" i="6"/>
  <c r="F37" i="5"/>
  <c r="E37" i="5"/>
  <c r="D37" i="5"/>
  <c r="F37" i="4"/>
  <c r="E37" i="4"/>
  <c r="D37" i="4"/>
  <c r="F36" i="7" l="1"/>
  <c r="E36" i="7"/>
  <c r="D36" i="7"/>
  <c r="F36" i="6"/>
  <c r="E36" i="6"/>
  <c r="D36" i="6"/>
  <c r="F36" i="5"/>
  <c r="E36" i="5"/>
  <c r="D36" i="5"/>
  <c r="F36" i="4"/>
  <c r="E36" i="4"/>
  <c r="D36" i="4"/>
  <c r="F35" i="4" l="1"/>
  <c r="E35" i="4"/>
  <c r="D35" i="4"/>
  <c r="T74" i="4" s="1"/>
  <c r="F35" i="7"/>
  <c r="E35" i="7"/>
  <c r="D35" i="7"/>
  <c r="F35" i="6"/>
  <c r="E35" i="6"/>
  <c r="D35" i="6"/>
  <c r="F35" i="5"/>
  <c r="E35" i="5"/>
  <c r="D35" i="5"/>
  <c r="F34" i="7" l="1"/>
  <c r="AB59" i="7" s="1"/>
  <c r="E34" i="7"/>
  <c r="D34" i="7"/>
  <c r="AB38" i="7" s="1"/>
  <c r="F34" i="6"/>
  <c r="AB59" i="6" s="1"/>
  <c r="E34" i="6"/>
  <c r="D34" i="6"/>
  <c r="AB38" i="6" s="1"/>
  <c r="F34" i="5"/>
  <c r="AB59" i="5" s="1"/>
  <c r="E34" i="5"/>
  <c r="D34" i="5"/>
  <c r="AB38" i="5" s="1"/>
  <c r="F34" i="4"/>
  <c r="AB59" i="4" s="1"/>
  <c r="E34" i="4"/>
  <c r="D34" i="4"/>
  <c r="T73" i="4" l="1"/>
  <c r="F33" i="7"/>
  <c r="AA59" i="7" s="1"/>
  <c r="E33" i="7"/>
  <c r="D33" i="7"/>
  <c r="F33" i="6"/>
  <c r="AA59" i="6" s="1"/>
  <c r="E33" i="6"/>
  <c r="D33" i="6"/>
  <c r="AA38" i="6" s="1"/>
  <c r="F33" i="5"/>
  <c r="AA59" i="5" s="1"/>
  <c r="E33" i="5"/>
  <c r="D33" i="5"/>
  <c r="AA38" i="5" s="1"/>
  <c r="W52" i="4"/>
  <c r="F33" i="4"/>
  <c r="AA59" i="4" s="1"/>
  <c r="E33" i="4"/>
  <c r="D33" i="4"/>
  <c r="AA38" i="4" l="1"/>
  <c r="T72" i="4"/>
  <c r="F32" i="7"/>
  <c r="Z59" i="7" s="1"/>
  <c r="E32" i="7"/>
  <c r="D32" i="7"/>
  <c r="Z38" i="7" s="1"/>
  <c r="F32" i="6"/>
  <c r="Z59" i="6" s="1"/>
  <c r="E32" i="6"/>
  <c r="D32" i="6"/>
  <c r="Z38" i="6" s="1"/>
  <c r="F32" i="5"/>
  <c r="Z59" i="5" s="1"/>
  <c r="E32" i="5"/>
  <c r="D32" i="5"/>
  <c r="Z38" i="5" s="1"/>
  <c r="F32" i="4"/>
  <c r="Z59" i="4" s="1"/>
  <c r="E32" i="4"/>
  <c r="D32" i="4"/>
  <c r="Z38" i="4" s="1"/>
  <c r="F31" i="7" l="1"/>
  <c r="Y59" i="7" s="1"/>
  <c r="E31" i="7"/>
  <c r="D31" i="7"/>
  <c r="Y38" i="7" s="1"/>
  <c r="F31" i="6"/>
  <c r="Y59" i="6" s="1"/>
  <c r="E31" i="6"/>
  <c r="D31" i="6"/>
  <c r="Y38" i="6" s="1"/>
  <c r="F31" i="5"/>
  <c r="Y59" i="5" s="1"/>
  <c r="E31" i="5"/>
  <c r="D31" i="5"/>
  <c r="Y38" i="5" s="1"/>
  <c r="F31" i="4"/>
  <c r="Y59" i="4" s="1"/>
  <c r="E31" i="4"/>
  <c r="D31" i="4"/>
  <c r="Y38" i="4" s="1"/>
  <c r="D30" i="6" l="1"/>
  <c r="X38" i="6" s="1"/>
  <c r="D29" i="6"/>
  <c r="D28" i="6"/>
  <c r="F30" i="7" l="1"/>
  <c r="X59" i="7" s="1"/>
  <c r="E30" i="7"/>
  <c r="D30" i="7"/>
  <c r="X38" i="7" s="1"/>
  <c r="F30" i="6"/>
  <c r="X59" i="6" s="1"/>
  <c r="E30" i="6"/>
  <c r="F30" i="5"/>
  <c r="X59" i="5" s="1"/>
  <c r="E30" i="5"/>
  <c r="D30" i="5"/>
  <c r="X38" i="5" s="1"/>
  <c r="E30" i="4"/>
  <c r="D30" i="4"/>
  <c r="X38" i="4" s="1"/>
  <c r="E29" i="7" l="1"/>
  <c r="D29" i="7"/>
  <c r="W38" i="7" s="1"/>
  <c r="E29" i="6"/>
  <c r="W38" i="6"/>
  <c r="F29" i="5"/>
  <c r="W59" i="5" s="1"/>
  <c r="E29" i="5"/>
  <c r="D29" i="5"/>
  <c r="W38" i="5" s="1"/>
  <c r="F29" i="4"/>
  <c r="E29" i="4"/>
  <c r="D29" i="4"/>
  <c r="W38" i="4" s="1"/>
  <c r="W50" i="7" l="1"/>
  <c r="AG23" i="6"/>
  <c r="V31" i="6"/>
  <c r="V30" i="6"/>
  <c r="V29" i="6"/>
  <c r="AG47" i="7"/>
  <c r="AG44" i="7"/>
  <c r="AG45" i="7"/>
  <c r="V29" i="7"/>
  <c r="AG23" i="7"/>
  <c r="U52" i="5"/>
  <c r="U52" i="6"/>
  <c r="U52" i="7"/>
  <c r="U52" i="4"/>
  <c r="U51" i="5"/>
  <c r="U51" i="6"/>
  <c r="U51" i="7"/>
  <c r="U51" i="4"/>
  <c r="U50" i="5"/>
  <c r="U50" i="6"/>
  <c r="U50" i="7"/>
  <c r="U50" i="4"/>
  <c r="W50" i="5"/>
  <c r="X50" i="5"/>
  <c r="Y50" i="5"/>
  <c r="Z50" i="5"/>
  <c r="AA50" i="5"/>
  <c r="AB50" i="5"/>
  <c r="AC50" i="5"/>
  <c r="AD50" i="5"/>
  <c r="AE50" i="5"/>
  <c r="AF50" i="5"/>
  <c r="W51" i="5"/>
  <c r="X51" i="5"/>
  <c r="Y51" i="5"/>
  <c r="Z51" i="5"/>
  <c r="AA51" i="5"/>
  <c r="AB51" i="5"/>
  <c r="AC51" i="5"/>
  <c r="AD51" i="5"/>
  <c r="AE51" i="5"/>
  <c r="AF51" i="5"/>
  <c r="W52" i="5"/>
  <c r="X52" i="5"/>
  <c r="Y52" i="5"/>
  <c r="Z52" i="5"/>
  <c r="AA52" i="5"/>
  <c r="AB52" i="5"/>
  <c r="AC52" i="5"/>
  <c r="AD52" i="5"/>
  <c r="AE52" i="5"/>
  <c r="AF52" i="5"/>
  <c r="W50" i="6"/>
  <c r="X50" i="6"/>
  <c r="Y50" i="6"/>
  <c r="Z50" i="6"/>
  <c r="AA50" i="6"/>
  <c r="AB50" i="6"/>
  <c r="AC50" i="6"/>
  <c r="AD50" i="6"/>
  <c r="AE50" i="6"/>
  <c r="AF50" i="6"/>
  <c r="W51" i="6"/>
  <c r="X51" i="6"/>
  <c r="Y51" i="6"/>
  <c r="Z51" i="6"/>
  <c r="AA51" i="6"/>
  <c r="AB51" i="6"/>
  <c r="AC51" i="6"/>
  <c r="AD51" i="6"/>
  <c r="AE51" i="6"/>
  <c r="AF51" i="6"/>
  <c r="W52" i="6"/>
  <c r="X52" i="6"/>
  <c r="Y52" i="6"/>
  <c r="Z52" i="6"/>
  <c r="AA52" i="6"/>
  <c r="AB52" i="6"/>
  <c r="AC52" i="6"/>
  <c r="AD52" i="6"/>
  <c r="AE52" i="6"/>
  <c r="AF52" i="6"/>
  <c r="X50" i="7"/>
  <c r="Y50" i="7"/>
  <c r="Z50" i="7"/>
  <c r="AA50" i="7"/>
  <c r="AB50" i="7"/>
  <c r="AC50" i="7"/>
  <c r="AD50" i="7"/>
  <c r="AE50" i="7"/>
  <c r="AF50" i="7"/>
  <c r="W51" i="7"/>
  <c r="X51" i="7"/>
  <c r="Y51" i="7"/>
  <c r="Z51" i="7"/>
  <c r="AA51" i="7"/>
  <c r="AB51" i="7"/>
  <c r="AC51" i="7"/>
  <c r="AD51" i="7"/>
  <c r="AE51" i="7"/>
  <c r="AF51" i="7"/>
  <c r="W52" i="7"/>
  <c r="X52" i="7"/>
  <c r="Y52" i="7"/>
  <c r="Z52" i="7"/>
  <c r="AA52" i="7"/>
  <c r="AB52" i="7"/>
  <c r="AC52" i="7"/>
  <c r="AD52" i="7"/>
  <c r="AE52" i="7"/>
  <c r="AF52" i="7"/>
  <c r="W50" i="4"/>
  <c r="X50" i="4"/>
  <c r="Y50" i="4"/>
  <c r="Z50" i="4"/>
  <c r="AA50" i="4"/>
  <c r="AB50" i="4"/>
  <c r="AC50" i="4"/>
  <c r="AD50" i="4"/>
  <c r="AE50" i="4"/>
  <c r="AF50" i="4"/>
  <c r="W51" i="4"/>
  <c r="X51" i="4"/>
  <c r="Y51" i="4"/>
  <c r="Z51" i="4"/>
  <c r="AA51" i="4"/>
  <c r="AB51" i="4"/>
  <c r="AC51" i="4"/>
  <c r="AD51" i="4"/>
  <c r="AE51" i="4"/>
  <c r="AF51" i="4"/>
  <c r="X52" i="4"/>
  <c r="Y52" i="4"/>
  <c r="Z52" i="4"/>
  <c r="AA52" i="4"/>
  <c r="AB52" i="4"/>
  <c r="AC52" i="4"/>
  <c r="AD52" i="4"/>
  <c r="AE52" i="4"/>
  <c r="AF52" i="4"/>
  <c r="V52" i="5"/>
  <c r="V52" i="6"/>
  <c r="V52" i="7"/>
  <c r="V52" i="4"/>
  <c r="V51" i="5"/>
  <c r="V51" i="6"/>
  <c r="V51" i="7"/>
  <c r="V51" i="4"/>
  <c r="V50" i="5"/>
  <c r="V50" i="6"/>
  <c r="V50" i="7"/>
  <c r="V50" i="4"/>
  <c r="AG23" i="5"/>
  <c r="W29" i="5"/>
  <c r="X29" i="5"/>
  <c r="Y29" i="5"/>
  <c r="Z29" i="5"/>
  <c r="AA29" i="5"/>
  <c r="AB29" i="5"/>
  <c r="AC29" i="5"/>
  <c r="AD29" i="5"/>
  <c r="AE29" i="5"/>
  <c r="W30" i="5"/>
  <c r="X30" i="5"/>
  <c r="Y30" i="5"/>
  <c r="Z30" i="5"/>
  <c r="AA30" i="5"/>
  <c r="AB30" i="5"/>
  <c r="AC30" i="5"/>
  <c r="AD30" i="5"/>
  <c r="AE30" i="5"/>
  <c r="W31" i="5"/>
  <c r="X31" i="5"/>
  <c r="Y31" i="5"/>
  <c r="Z31" i="5"/>
  <c r="AA31" i="5"/>
  <c r="AB31" i="5"/>
  <c r="AC31" i="5"/>
  <c r="AD31" i="5"/>
  <c r="AE31" i="5"/>
  <c r="W29" i="6"/>
  <c r="X29" i="6"/>
  <c r="Y29" i="6"/>
  <c r="Z29" i="6"/>
  <c r="AA29" i="6"/>
  <c r="AB29" i="6"/>
  <c r="AC29" i="6"/>
  <c r="AD29" i="6"/>
  <c r="AE29" i="6"/>
  <c r="W30" i="6"/>
  <c r="X30" i="6"/>
  <c r="Y30" i="6"/>
  <c r="Z30" i="6"/>
  <c r="AA30" i="6"/>
  <c r="AB30" i="6"/>
  <c r="AC30" i="6"/>
  <c r="AD30" i="6"/>
  <c r="AE30" i="6"/>
  <c r="W31" i="6"/>
  <c r="X31" i="6"/>
  <c r="Y31" i="6"/>
  <c r="Z31" i="6"/>
  <c r="AA31" i="6"/>
  <c r="AB31" i="6"/>
  <c r="AC31" i="6"/>
  <c r="AD31" i="6"/>
  <c r="AE31" i="6"/>
  <c r="W29" i="7"/>
  <c r="X29" i="7"/>
  <c r="Y29" i="7"/>
  <c r="Z29" i="7"/>
  <c r="AA29" i="7"/>
  <c r="AB29" i="7"/>
  <c r="AC29" i="7"/>
  <c r="AD29" i="7"/>
  <c r="W30" i="7"/>
  <c r="X30" i="7"/>
  <c r="Y30" i="7"/>
  <c r="Z30" i="7"/>
  <c r="AA30" i="7"/>
  <c r="AB30" i="7"/>
  <c r="AC30" i="7"/>
  <c r="AD30" i="7"/>
  <c r="W31" i="7"/>
  <c r="X31" i="7"/>
  <c r="Y31" i="7"/>
  <c r="Z31" i="7"/>
  <c r="AA31" i="7"/>
  <c r="AB31" i="7"/>
  <c r="AC31" i="7"/>
  <c r="AD31" i="7"/>
  <c r="W29" i="4"/>
  <c r="X29" i="4"/>
  <c r="Y29" i="4"/>
  <c r="Z29" i="4"/>
  <c r="AA29" i="4"/>
  <c r="AB29" i="4"/>
  <c r="AC29" i="4"/>
  <c r="AD29" i="4"/>
  <c r="AE29" i="4"/>
  <c r="W30" i="4"/>
  <c r="X30" i="4"/>
  <c r="Y30" i="4"/>
  <c r="Z30" i="4"/>
  <c r="AA30" i="4"/>
  <c r="AB30" i="4"/>
  <c r="AC30" i="4"/>
  <c r="AD30" i="4"/>
  <c r="AE30" i="4"/>
  <c r="W31" i="4"/>
  <c r="X31" i="4"/>
  <c r="Y31" i="4"/>
  <c r="Z31" i="4"/>
  <c r="AA31" i="4"/>
  <c r="AB31" i="4"/>
  <c r="AC31" i="4"/>
  <c r="AD31" i="4"/>
  <c r="AE31" i="4"/>
  <c r="V31" i="5"/>
  <c r="V31" i="7"/>
  <c r="V31" i="4"/>
  <c r="V30" i="5"/>
  <c r="V30" i="7"/>
  <c r="V30" i="4"/>
  <c r="V29" i="5"/>
  <c r="V29" i="4"/>
  <c r="AG31" i="4" l="1"/>
  <c r="AG31" i="7"/>
  <c r="AG31" i="6"/>
  <c r="AG31" i="5"/>
  <c r="AG44" i="6"/>
  <c r="E28" i="7" l="1"/>
  <c r="D28" i="7"/>
  <c r="V38" i="7" s="1"/>
  <c r="F28" i="6"/>
  <c r="E28" i="6"/>
  <c r="F28" i="5"/>
  <c r="V59" i="5" s="1"/>
  <c r="E28" i="5"/>
  <c r="D28" i="5"/>
  <c r="V38" i="5" s="1"/>
  <c r="E28" i="4"/>
  <c r="D28" i="4"/>
  <c r="T66" i="6" l="1"/>
  <c r="V38" i="6"/>
  <c r="AG49" i="4"/>
  <c r="AG44" i="4"/>
  <c r="AG24" i="4"/>
  <c r="AG25" i="4"/>
  <c r="AG26" i="4"/>
  <c r="AG27" i="4"/>
  <c r="AG28" i="4"/>
  <c r="AG28" i="6"/>
  <c r="AG27" i="6"/>
  <c r="AG26" i="6"/>
  <c r="AG25" i="6"/>
  <c r="AG24" i="6"/>
  <c r="AG28" i="7"/>
  <c r="AG27" i="7"/>
  <c r="AG26" i="7"/>
  <c r="AG25" i="7"/>
  <c r="AG24" i="7"/>
  <c r="AG28" i="5"/>
  <c r="AG27" i="5"/>
  <c r="AG26" i="5"/>
  <c r="AG25" i="5"/>
  <c r="AG24" i="5"/>
  <c r="AG52" i="5"/>
  <c r="AG50" i="6"/>
  <c r="AG49" i="6"/>
  <c r="AG49" i="7"/>
  <c r="AG49" i="5"/>
  <c r="AG44" i="5"/>
  <c r="AG48" i="4"/>
  <c r="AG47" i="4"/>
  <c r="AG46" i="4"/>
  <c r="AG45" i="4"/>
  <c r="V58" i="4"/>
  <c r="V56" i="4"/>
  <c r="AG51" i="5" l="1"/>
  <c r="AG50" i="5"/>
  <c r="AG29" i="4"/>
  <c r="AG51" i="7"/>
  <c r="AG52" i="6"/>
  <c r="AG52" i="7"/>
  <c r="AG30" i="6"/>
  <c r="AG50" i="7"/>
  <c r="AG51" i="6"/>
  <c r="AG30" i="5"/>
  <c r="AG30" i="4"/>
  <c r="AG30" i="7"/>
  <c r="T69" i="4" l="1"/>
  <c r="T70" i="4" l="1"/>
  <c r="T71" i="4"/>
  <c r="U58" i="6" l="1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8" i="4"/>
  <c r="T75" i="4"/>
  <c r="T76" i="4"/>
  <c r="T77" i="4"/>
  <c r="T78" i="4"/>
  <c r="T79" i="4"/>
  <c r="T80" i="4"/>
  <c r="T81" i="4"/>
  <c r="T82" i="4"/>
  <c r="T83" i="4"/>
  <c r="T84" i="4"/>
  <c r="T85" i="4"/>
  <c r="T66" i="5" l="1"/>
  <c r="V35" i="4"/>
  <c r="T67" i="4" l="1"/>
  <c r="T66" i="7"/>
  <c r="T58" i="7"/>
  <c r="AF58" i="7"/>
  <c r="AE58" i="7"/>
  <c r="AD58" i="7"/>
  <c r="AC58" i="7"/>
  <c r="AB58" i="7"/>
  <c r="AA58" i="7"/>
  <c r="Z58" i="7"/>
  <c r="Y58" i="7"/>
  <c r="X58" i="7"/>
  <c r="W58" i="7"/>
  <c r="V58" i="7"/>
  <c r="AF57" i="7"/>
  <c r="AE57" i="7"/>
  <c r="AD57" i="7"/>
  <c r="AC57" i="7"/>
  <c r="AB57" i="7"/>
  <c r="AA57" i="7"/>
  <c r="Z57" i="7"/>
  <c r="Y57" i="7"/>
  <c r="X57" i="7"/>
  <c r="W57" i="7"/>
  <c r="V57" i="7"/>
  <c r="AF56" i="7"/>
  <c r="AE56" i="7"/>
  <c r="AD56" i="7"/>
  <c r="AC56" i="7"/>
  <c r="AB56" i="7"/>
  <c r="AA56" i="7"/>
  <c r="Z56" i="7"/>
  <c r="Y56" i="7"/>
  <c r="X56" i="7"/>
  <c r="W56" i="7"/>
  <c r="V56" i="7"/>
  <c r="AG48" i="7"/>
  <c r="AG46" i="7"/>
  <c r="T37" i="7"/>
  <c r="AD37" i="7"/>
  <c r="AC37" i="7"/>
  <c r="AB37" i="7"/>
  <c r="AA37" i="7"/>
  <c r="Z37" i="7"/>
  <c r="Y37" i="7"/>
  <c r="X37" i="7"/>
  <c r="W37" i="7"/>
  <c r="V37" i="7"/>
  <c r="AD36" i="7"/>
  <c r="AC36" i="7"/>
  <c r="AB36" i="7"/>
  <c r="AA36" i="7"/>
  <c r="Z36" i="7"/>
  <c r="Y36" i="7"/>
  <c r="X36" i="7"/>
  <c r="W36" i="7"/>
  <c r="V36" i="7"/>
  <c r="AD35" i="7"/>
  <c r="AC35" i="7"/>
  <c r="AB35" i="7"/>
  <c r="AA35" i="7"/>
  <c r="Z35" i="7"/>
  <c r="Y35" i="7"/>
  <c r="X35" i="7"/>
  <c r="W35" i="7"/>
  <c r="V35" i="7"/>
  <c r="T58" i="6"/>
  <c r="AF58" i="6"/>
  <c r="AE58" i="6"/>
  <c r="AD58" i="6"/>
  <c r="AC58" i="6"/>
  <c r="AB58" i="6"/>
  <c r="AA58" i="6"/>
  <c r="Z58" i="6"/>
  <c r="Y58" i="6"/>
  <c r="X58" i="6"/>
  <c r="W58" i="6"/>
  <c r="V58" i="6"/>
  <c r="AF57" i="6"/>
  <c r="AE57" i="6"/>
  <c r="AD57" i="6"/>
  <c r="AC57" i="6"/>
  <c r="AB57" i="6"/>
  <c r="AA57" i="6"/>
  <c r="Z57" i="6"/>
  <c r="Y57" i="6"/>
  <c r="X57" i="6"/>
  <c r="W57" i="6"/>
  <c r="V57" i="6"/>
  <c r="AF56" i="6"/>
  <c r="AE56" i="6"/>
  <c r="AD56" i="6"/>
  <c r="AC56" i="6"/>
  <c r="AB56" i="6"/>
  <c r="AA56" i="6"/>
  <c r="Z56" i="6"/>
  <c r="Y56" i="6"/>
  <c r="X56" i="6"/>
  <c r="W56" i="6"/>
  <c r="V56" i="6"/>
  <c r="AG48" i="6"/>
  <c r="AG47" i="6"/>
  <c r="AG46" i="6"/>
  <c r="AG45" i="6"/>
  <c r="T37" i="6"/>
  <c r="AE37" i="6"/>
  <c r="AD37" i="6"/>
  <c r="AC37" i="6"/>
  <c r="AB37" i="6"/>
  <c r="AA37" i="6"/>
  <c r="Z37" i="6"/>
  <c r="Y37" i="6"/>
  <c r="X37" i="6"/>
  <c r="W37" i="6"/>
  <c r="V37" i="6"/>
  <c r="AE36" i="6"/>
  <c r="AD36" i="6"/>
  <c r="AC36" i="6"/>
  <c r="AB36" i="6"/>
  <c r="AA36" i="6"/>
  <c r="Z36" i="6"/>
  <c r="Y36" i="6"/>
  <c r="X36" i="6"/>
  <c r="W36" i="6"/>
  <c r="V36" i="6"/>
  <c r="AE35" i="6"/>
  <c r="AD35" i="6"/>
  <c r="AC35" i="6"/>
  <c r="AB35" i="6"/>
  <c r="AA35" i="6"/>
  <c r="Z35" i="6"/>
  <c r="Y35" i="6"/>
  <c r="X35" i="6"/>
  <c r="W35" i="6"/>
  <c r="V35" i="6"/>
  <c r="T58" i="5"/>
  <c r="AF58" i="5"/>
  <c r="AE58" i="5"/>
  <c r="AD58" i="5"/>
  <c r="AC58" i="5"/>
  <c r="AB58" i="5"/>
  <c r="AA58" i="5"/>
  <c r="Z58" i="5"/>
  <c r="Y58" i="5"/>
  <c r="X58" i="5"/>
  <c r="W58" i="5"/>
  <c r="V58" i="5"/>
  <c r="AF57" i="5"/>
  <c r="AE57" i="5"/>
  <c r="AD57" i="5"/>
  <c r="AC57" i="5"/>
  <c r="AB57" i="5"/>
  <c r="AA57" i="5"/>
  <c r="Z57" i="5"/>
  <c r="Y57" i="5"/>
  <c r="X57" i="5"/>
  <c r="W57" i="5"/>
  <c r="V57" i="5"/>
  <c r="AF56" i="5"/>
  <c r="AE56" i="5"/>
  <c r="AD56" i="5"/>
  <c r="AC56" i="5"/>
  <c r="AB56" i="5"/>
  <c r="AA56" i="5"/>
  <c r="Z56" i="5"/>
  <c r="Y56" i="5"/>
  <c r="X56" i="5"/>
  <c r="W56" i="5"/>
  <c r="V56" i="5"/>
  <c r="AG48" i="5"/>
  <c r="AG47" i="5"/>
  <c r="AG46" i="5"/>
  <c r="AG45" i="5"/>
  <c r="T37" i="5"/>
  <c r="AE37" i="5"/>
  <c r="AD37" i="5"/>
  <c r="AC37" i="5"/>
  <c r="AB37" i="5"/>
  <c r="AA37" i="5"/>
  <c r="Z37" i="5"/>
  <c r="Y37" i="5"/>
  <c r="X37" i="5"/>
  <c r="W37" i="5"/>
  <c r="AE36" i="5"/>
  <c r="AD36" i="5"/>
  <c r="AC36" i="5"/>
  <c r="AB36" i="5"/>
  <c r="AA36" i="5"/>
  <c r="Z36" i="5"/>
  <c r="Y36" i="5"/>
  <c r="X36" i="5"/>
  <c r="W36" i="5"/>
  <c r="V36" i="5"/>
  <c r="AE35" i="5"/>
  <c r="AD35" i="5"/>
  <c r="AC35" i="5"/>
  <c r="AB35" i="5"/>
  <c r="AA35" i="5"/>
  <c r="Z35" i="5"/>
  <c r="Y35" i="5"/>
  <c r="X35" i="5"/>
  <c r="W35" i="5"/>
  <c r="V35" i="5"/>
  <c r="V37" i="5" l="1"/>
  <c r="U56" i="7"/>
  <c r="U57" i="7"/>
  <c r="U58" i="7"/>
  <c r="U56" i="6"/>
  <c r="U57" i="6"/>
  <c r="U56" i="5"/>
  <c r="U57" i="5"/>
  <c r="U58" i="5"/>
  <c r="U56" i="4"/>
  <c r="W56" i="4"/>
  <c r="X56" i="4"/>
  <c r="AB56" i="4"/>
  <c r="AC56" i="4"/>
  <c r="AD56" i="4"/>
  <c r="AE56" i="4"/>
  <c r="AF56" i="4"/>
  <c r="AE37" i="4" l="1"/>
  <c r="AD37" i="4"/>
  <c r="AC37" i="4"/>
  <c r="AB37" i="4"/>
  <c r="AA37" i="4"/>
  <c r="Z37" i="4"/>
  <c r="X37" i="4"/>
  <c r="V37" i="4"/>
  <c r="AE36" i="4"/>
  <c r="AD36" i="4"/>
  <c r="AC36" i="4"/>
  <c r="AB36" i="4"/>
  <c r="AA36" i="4"/>
  <c r="Z36" i="4"/>
  <c r="X36" i="4"/>
  <c r="W36" i="4"/>
  <c r="V36" i="4"/>
  <c r="AE35" i="4"/>
  <c r="AD35" i="4"/>
  <c r="AC35" i="4"/>
  <c r="AB35" i="4"/>
  <c r="AA35" i="4"/>
  <c r="Z35" i="4"/>
  <c r="X35" i="4"/>
  <c r="W35" i="4"/>
  <c r="W37" i="4" l="1"/>
  <c r="T58" i="4"/>
  <c r="AF58" i="4"/>
  <c r="AE58" i="4"/>
  <c r="AD58" i="4"/>
  <c r="AC58" i="4"/>
  <c r="AB58" i="4"/>
  <c r="AA58" i="4"/>
  <c r="Z58" i="4"/>
  <c r="Y58" i="4"/>
  <c r="X58" i="4"/>
  <c r="W58" i="4"/>
  <c r="U58" i="4"/>
  <c r="AF57" i="4"/>
  <c r="AE57" i="4"/>
  <c r="AD57" i="4"/>
  <c r="AC57" i="4"/>
  <c r="AB57" i="4"/>
  <c r="AA57" i="4"/>
  <c r="Z57" i="4"/>
  <c r="Y57" i="4"/>
  <c r="X57" i="4"/>
  <c r="W57" i="4"/>
  <c r="V57" i="4"/>
  <c r="U57" i="4"/>
  <c r="AA56" i="4"/>
  <c r="Z56" i="4"/>
  <c r="Y56" i="4"/>
  <c r="T37" i="4"/>
  <c r="Y37" i="4"/>
  <c r="Y36" i="4"/>
  <c r="Y35" i="4"/>
  <c r="AG50" i="4" l="1"/>
  <c r="AG51" i="4"/>
  <c r="AG52" i="4"/>
  <c r="AG29" i="6"/>
  <c r="AG29" i="5"/>
  <c r="AG29" i="7"/>
</calcChain>
</file>

<file path=xl/sharedStrings.xml><?xml version="1.0" encoding="utf-8"?>
<sst xmlns="http://schemas.openxmlformats.org/spreadsheetml/2006/main" count="116" uniqueCount="35">
  <si>
    <t>Precio Percibido Agricultor</t>
  </si>
  <si>
    <t>Semana</t>
  </si>
  <si>
    <t>Coste Producción Medio</t>
  </si>
  <si>
    <t>TABLA PARA GRÁFICO DE RANGO</t>
  </si>
  <si>
    <t>Med.</t>
  </si>
  <si>
    <t>Precio Salida Almacén en origen</t>
  </si>
  <si>
    <t>Precio Pagado Consumidor</t>
  </si>
  <si>
    <t>(€/kg)</t>
  </si>
  <si>
    <t>Cereza para fresco 24 - 26 mm. Precios Percibidos Agricultor. €/kg</t>
  </si>
  <si>
    <t>Cereza para fresco. Precios Medios Pagados Consumidor €/kg (Medias ponderadas por cantidades en los distintos calibres)</t>
  </si>
  <si>
    <t>FRUTALES. Cereza para fresco 24 - 26 mm</t>
  </si>
  <si>
    <t>FRUTALES. Cereza para fresco 26 - 28 mm</t>
  </si>
  <si>
    <t>Cereza para fresco 26 - 28 mm. Precios Percibidos Agricultor. €/kg</t>
  </si>
  <si>
    <t>Calibre 26-28</t>
  </si>
  <si>
    <t>Calibre 24-26</t>
  </si>
  <si>
    <t>FRUTALES. Cereza para fresco 28 - 30 mm</t>
  </si>
  <si>
    <t>Cereza para fresco 28 - 30 mm. Precios Percibidos Agricultor. €/kg</t>
  </si>
  <si>
    <t>Calibre 28-30</t>
  </si>
  <si>
    <t>FRUTALES. Cereza para fresco 30+ mm</t>
  </si>
  <si>
    <t>Cereza para fresco 30+ mm. Precios Percibidos Agricultor. €/kg</t>
  </si>
  <si>
    <t>Calibre 30+</t>
  </si>
  <si>
    <t>El precio pagado por el conumidor corresponde al precio medio de su categoría.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</si>
  <si>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</si>
  <si>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</si>
  <si>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</si>
  <si>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</si>
  <si>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</si>
  <si>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INICIO DE CAMPAÑA 2022</t>
  </si>
  <si>
    <t>El rango de precios mostrado en la gráfica "Precio Pagado por el Consumidor" corresponde a la media de todos los calibres entre 2016 y 2019 y de este calibre desde 2020.</t>
  </si>
  <si>
    <t>FIN DE CAMPAÑA 2022</t>
  </si>
  <si>
    <t>El coste medio de producción de Cereza en La Rioja en el año 2021 se ha calculado en 234,22 €/100 kg para un rendimiento medio de 2.790 kg/ha.</t>
  </si>
  <si>
    <t>Durante la última campaña, el precio percibido por el agricultor se ha encontrado en un 52% por debajo de los costes de producción soportados.</t>
  </si>
  <si>
    <t>Durante la última campaña, el precio percibido por el agricultor se ha encontrado en un 34,2% por debajo de los costes de producción soportados.</t>
  </si>
  <si>
    <t>Durante la última campaña, el precio percibido por el agricultor se ha encontrado en un 9,3% por debajo de los costes de producción soportados.</t>
  </si>
  <si>
    <t>Durante la última campaña, el precio percibido por el agricultor se ha encontrado en un 24,7%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</si>
</sst>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name val="Clan Offc Pro Medium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4" fontId="13" fillId="3" borderId="0" xfId="0" applyNumberFormat="1" applyFont="1" applyFill="1" applyBorder="1" applyAlignment="1">
      <alignment horizontal="right" indent="1"/>
    </xf>
    <xf numFmtId="0" fontId="14" fillId="0" borderId="0" xfId="0" applyFont="1"/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24_26'!$U$35:$AF$35</c:f>
              <c:numCache>
                <c:formatCode>0.00</c:formatCode>
                <c:ptCount val="12"/>
                <c:pt idx="1">
                  <c:v>1.4</c:v>
                </c:pt>
                <c:pt idx="2">
                  <c:v>1.2</c:v>
                </c:pt>
                <c:pt idx="3">
                  <c:v>1.35</c:v>
                </c:pt>
                <c:pt idx="4">
                  <c:v>1.65</c:v>
                </c:pt>
                <c:pt idx="5">
                  <c:v>1.35</c:v>
                </c:pt>
                <c:pt idx="6">
                  <c:v>1.4</c:v>
                </c:pt>
                <c:pt idx="7">
                  <c:v>1.4</c:v>
                </c:pt>
                <c:pt idx="8">
                  <c:v>1.55</c:v>
                </c:pt>
                <c:pt idx="9">
                  <c:v>1.65</c:v>
                </c:pt>
                <c:pt idx="10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24_26'!$U$36:$AF$36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0.9</c:v>
                </c:pt>
                <c:pt idx="4">
                  <c:v>1.35</c:v>
                </c:pt>
                <c:pt idx="5">
                  <c:v>0.45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94784"/>
        <c:axId val="96301056"/>
      </c:areaChart>
      <c:lineChart>
        <c:grouping val="standard"/>
        <c:varyColors val="0"/>
        <c:ser>
          <c:idx val="2"/>
          <c:order val="2"/>
          <c:tx>
            <c:strRef>
              <c:f>'Cereza 24_26'!$T$37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24_26'!$U$37:$AF$37</c:f>
              <c:numCache>
                <c:formatCode>0.00</c:formatCode>
                <c:ptCount val="12"/>
                <c:pt idx="1">
                  <c:v>1.25</c:v>
                </c:pt>
                <c:pt idx="2">
                  <c:v>1.1499999999999999</c:v>
                </c:pt>
                <c:pt idx="3">
                  <c:v>1.125</c:v>
                </c:pt>
                <c:pt idx="4">
                  <c:v>1.5</c:v>
                </c:pt>
                <c:pt idx="5">
                  <c:v>0.97499999999999998</c:v>
                </c:pt>
                <c:pt idx="6">
                  <c:v>0.875</c:v>
                </c:pt>
                <c:pt idx="7">
                  <c:v>0.91874999999999996</c:v>
                </c:pt>
                <c:pt idx="8">
                  <c:v>1</c:v>
                </c:pt>
                <c:pt idx="9">
                  <c:v>1.0333333333333332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24_26'!$U$38:$AF$38</c:f>
              <c:numCache>
                <c:formatCode>0.00</c:formatCode>
                <c:ptCount val="12"/>
                <c:pt idx="1">
                  <c:v>1.5</c:v>
                </c:pt>
                <c:pt idx="2">
                  <c:v>1.3</c:v>
                </c:pt>
                <c:pt idx="3">
                  <c:v>1.1499999999999999</c:v>
                </c:pt>
                <c:pt idx="4">
                  <c:v>1.05</c:v>
                </c:pt>
                <c:pt idx="5">
                  <c:v>1.05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2976"/>
        <c:axId val="96304512"/>
      </c:lineChart>
      <c:catAx>
        <c:axId val="9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301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294784"/>
        <c:crosses val="autoZero"/>
        <c:crossBetween val="midCat"/>
      </c:valAx>
      <c:catAx>
        <c:axId val="963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04512"/>
        <c:crosses val="autoZero"/>
        <c:auto val="0"/>
        <c:lblAlgn val="ctr"/>
        <c:lblOffset val="100"/>
        <c:noMultiLvlLbl val="0"/>
      </c:catAx>
      <c:valAx>
        <c:axId val="963045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3029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30+'!$U$35:$AF$35</c:f>
              <c:numCache>
                <c:formatCode>0.00</c:formatCode>
                <c:ptCount val="12"/>
                <c:pt idx="1">
                  <c:v>2.75</c:v>
                </c:pt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2.75</c:v>
                </c:pt>
                <c:pt idx="6">
                  <c:v>3.15</c:v>
                </c:pt>
                <c:pt idx="7">
                  <c:v>2.75</c:v>
                </c:pt>
                <c:pt idx="8">
                  <c:v>2.6</c:v>
                </c:pt>
                <c:pt idx="9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30+'!$U$36:$AF$36</c:f>
              <c:numCache>
                <c:formatCode>0.00</c:formatCode>
                <c:ptCount val="12"/>
                <c:pt idx="1">
                  <c:v>1.4</c:v>
                </c:pt>
                <c:pt idx="2">
                  <c:v>2.5</c:v>
                </c:pt>
                <c:pt idx="3">
                  <c:v>2.25</c:v>
                </c:pt>
                <c:pt idx="4">
                  <c:v>1.5</c:v>
                </c:pt>
                <c:pt idx="5">
                  <c:v>1.4</c:v>
                </c:pt>
                <c:pt idx="6">
                  <c:v>1.9</c:v>
                </c:pt>
                <c:pt idx="7">
                  <c:v>2.1</c:v>
                </c:pt>
                <c:pt idx="8">
                  <c:v>2.1</c:v>
                </c:pt>
                <c:pt idx="9">
                  <c:v>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52576"/>
        <c:axId val="97754496"/>
      </c:areaChart>
      <c:lineChart>
        <c:grouping val="standard"/>
        <c:varyColors val="0"/>
        <c:ser>
          <c:idx val="2"/>
          <c:order val="2"/>
          <c:tx>
            <c:strRef>
              <c:f>'Cereza 30+'!$T$37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30+'!$U$37:$AF$37</c:f>
              <c:numCache>
                <c:formatCode>0.00</c:formatCode>
                <c:ptCount val="12"/>
                <c:pt idx="1">
                  <c:v>2.25</c:v>
                </c:pt>
                <c:pt idx="2">
                  <c:v>3.0375000000000001</c:v>
                </c:pt>
                <c:pt idx="3">
                  <c:v>2.9375</c:v>
                </c:pt>
                <c:pt idx="4">
                  <c:v>2.8312500000000003</c:v>
                </c:pt>
                <c:pt idx="5">
                  <c:v>2.2250000000000001</c:v>
                </c:pt>
                <c:pt idx="6">
                  <c:v>2.4500000000000002</c:v>
                </c:pt>
                <c:pt idx="7">
                  <c:v>2.44</c:v>
                </c:pt>
                <c:pt idx="8">
                  <c:v>2.3125</c:v>
                </c:pt>
                <c:pt idx="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30+'!$U$38:$AF$38</c:f>
              <c:numCache>
                <c:formatCode>0.00</c:formatCode>
                <c:ptCount val="12"/>
                <c:pt idx="1">
                  <c:v>3</c:v>
                </c:pt>
                <c:pt idx="2">
                  <c:v>3</c:v>
                </c:pt>
                <c:pt idx="3">
                  <c:v>3.5</c:v>
                </c:pt>
                <c:pt idx="4">
                  <c:v>3</c:v>
                </c:pt>
                <c:pt idx="5">
                  <c:v>3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56672"/>
        <c:axId val="97758208"/>
      </c:lineChart>
      <c:catAx>
        <c:axId val="977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54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54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52576"/>
        <c:crosses val="autoZero"/>
        <c:crossBetween val="midCat"/>
      </c:valAx>
      <c:catAx>
        <c:axId val="9775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58208"/>
        <c:crosses val="autoZero"/>
        <c:auto val="0"/>
        <c:lblAlgn val="ctr"/>
        <c:lblOffset val="100"/>
        <c:noMultiLvlLbl val="0"/>
      </c:catAx>
      <c:valAx>
        <c:axId val="977582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7566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30+'!$U$56:$AF$56</c:f>
              <c:numCache>
                <c:formatCode>0.00</c:formatCode>
                <c:ptCount val="12"/>
                <c:pt idx="0">
                  <c:v>3.75</c:v>
                </c:pt>
                <c:pt idx="1">
                  <c:v>6.99</c:v>
                </c:pt>
                <c:pt idx="2">
                  <c:v>8.75</c:v>
                </c:pt>
                <c:pt idx="3">
                  <c:v>8.99</c:v>
                </c:pt>
                <c:pt idx="4">
                  <c:v>8.06</c:v>
                </c:pt>
                <c:pt idx="5">
                  <c:v>7.05</c:v>
                </c:pt>
                <c:pt idx="6">
                  <c:v>6.97</c:v>
                </c:pt>
                <c:pt idx="7">
                  <c:v>7.64</c:v>
                </c:pt>
                <c:pt idx="8">
                  <c:v>7.16</c:v>
                </c:pt>
                <c:pt idx="9">
                  <c:v>5.2057822085889569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3.2190476190476196</c:v>
                </c:pt>
                <c:pt idx="8">
                  <c:v>3.4721428571428574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83200"/>
        <c:axId val="98085120"/>
      </c:areaChart>
      <c:lineChart>
        <c:grouping val="standard"/>
        <c:varyColors val="0"/>
        <c:ser>
          <c:idx val="2"/>
          <c:order val="2"/>
          <c:tx>
            <c:strRef>
              <c:f>'Cereza 30+'!$T$58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30+'!$U$58:$AF$58</c:f>
              <c:numCache>
                <c:formatCode>0.00</c:formatCode>
                <c:ptCount val="12"/>
                <c:pt idx="0">
                  <c:v>3.75</c:v>
                </c:pt>
                <c:pt idx="1">
                  <c:v>4.6751785714285718</c:v>
                </c:pt>
                <c:pt idx="2">
                  <c:v>5.1308184523809519</c:v>
                </c:pt>
                <c:pt idx="3">
                  <c:v>5.1409176587301593</c:v>
                </c:pt>
                <c:pt idx="4">
                  <c:v>4.6953835978835974</c:v>
                </c:pt>
                <c:pt idx="5">
                  <c:v>4.54920171957672</c:v>
                </c:pt>
                <c:pt idx="6">
                  <c:v>4.5305087505087505</c:v>
                </c:pt>
                <c:pt idx="7">
                  <c:v>4.7062866300366304</c:v>
                </c:pt>
                <c:pt idx="8">
                  <c:v>4.8326098901098904</c:v>
                </c:pt>
                <c:pt idx="9">
                  <c:v>4.3906427332040829</c:v>
                </c:pt>
                <c:pt idx="10">
                  <c:v>4.1371111111111114</c:v>
                </c:pt>
                <c:pt idx="11">
                  <c:v>4.2657575757575756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30+'!$U$59:$AF$59</c:f>
              <c:numCache>
                <c:formatCode>0.00</c:formatCode>
                <c:ptCount val="12"/>
                <c:pt idx="3">
                  <c:v>8.98</c:v>
                </c:pt>
                <c:pt idx="4">
                  <c:v>7.95</c:v>
                </c:pt>
                <c:pt idx="5">
                  <c:v>7.95</c:v>
                </c:pt>
                <c:pt idx="6">
                  <c:v>7.9499999999999993</c:v>
                </c:pt>
                <c:pt idx="7">
                  <c:v>7.9499999999999993</c:v>
                </c:pt>
                <c:pt idx="8">
                  <c:v>7.9499999999999993</c:v>
                </c:pt>
                <c:pt idx="9">
                  <c:v>7.9499999999999993</c:v>
                </c:pt>
                <c:pt idx="10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91392"/>
        <c:axId val="98092928"/>
      </c:lineChart>
      <c:catAx>
        <c:axId val="980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085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08512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083200"/>
        <c:crosses val="autoZero"/>
        <c:crossBetween val="midCat"/>
      </c:valAx>
      <c:catAx>
        <c:axId val="9809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092928"/>
        <c:crosses val="autoZero"/>
        <c:auto val="0"/>
        <c:lblAlgn val="ctr"/>
        <c:lblOffset val="100"/>
        <c:noMultiLvlLbl val="0"/>
      </c:catAx>
      <c:valAx>
        <c:axId val="98092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0913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30+'!$C$27:$C$38</c:f>
              <c:numCache>
                <c:formatCode>#,##0.00</c:formatCode>
                <c:ptCount val="12"/>
                <c:pt idx="1">
                  <c:v>2.3422000000000001</c:v>
                </c:pt>
                <c:pt idx="2">
                  <c:v>2.3422000000000001</c:v>
                </c:pt>
                <c:pt idx="3">
                  <c:v>2.3422000000000001</c:v>
                </c:pt>
                <c:pt idx="4">
                  <c:v>2.3422000000000001</c:v>
                </c:pt>
                <c:pt idx="5">
                  <c:v>2.3422000000000001</c:v>
                </c:pt>
                <c:pt idx="6">
                  <c:v>2.3422000000000001</c:v>
                </c:pt>
                <c:pt idx="7">
                  <c:v>2.3422000000000001</c:v>
                </c:pt>
                <c:pt idx="8">
                  <c:v>2.3422000000000001</c:v>
                </c:pt>
                <c:pt idx="9">
                  <c:v>2.3422000000000001</c:v>
                </c:pt>
                <c:pt idx="10">
                  <c:v>2.3422000000000001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30+'!$D$6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30+'!$D$27:$D$38</c:f>
              <c:numCache>
                <c:formatCode>#,##0.00</c:formatCode>
                <c:ptCount val="12"/>
                <c:pt idx="1">
                  <c:v>3</c:v>
                </c:pt>
                <c:pt idx="2">
                  <c:v>3</c:v>
                </c:pt>
                <c:pt idx="3">
                  <c:v>3.5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30+'!$F$6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30+'!$F$27:$F$38</c:f>
              <c:numCache>
                <c:formatCode>#,##0.00</c:formatCode>
                <c:ptCount val="12"/>
                <c:pt idx="3">
                  <c:v>8.98</c:v>
                </c:pt>
                <c:pt idx="4">
                  <c:v>7.95</c:v>
                </c:pt>
                <c:pt idx="5">
                  <c:v>7.95</c:v>
                </c:pt>
                <c:pt idx="6">
                  <c:v>7.9499999999999993</c:v>
                </c:pt>
                <c:pt idx="7">
                  <c:v>7.9499999999999993</c:v>
                </c:pt>
                <c:pt idx="8">
                  <c:v>7.9499999999999993</c:v>
                </c:pt>
                <c:pt idx="9">
                  <c:v>7.9499999999999993</c:v>
                </c:pt>
                <c:pt idx="10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51840"/>
        <c:axId val="98453760"/>
      </c:lineChart>
      <c:catAx>
        <c:axId val="984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453760"/>
        <c:crosses val="autoZero"/>
        <c:auto val="1"/>
        <c:lblAlgn val="ctr"/>
        <c:lblOffset val="100"/>
        <c:noMultiLvlLbl val="0"/>
      </c:catAx>
      <c:valAx>
        <c:axId val="9845376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45184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24_26'!$U$56:$AF$56</c:f>
              <c:numCache>
                <c:formatCode>0.00</c:formatCode>
                <c:ptCount val="12"/>
                <c:pt idx="0">
                  <c:v>3.75</c:v>
                </c:pt>
                <c:pt idx="1">
                  <c:v>3.7442857142857142</c:v>
                </c:pt>
                <c:pt idx="2">
                  <c:v>4.7374999999999998</c:v>
                </c:pt>
                <c:pt idx="3">
                  <c:v>4.9574999999999996</c:v>
                </c:pt>
                <c:pt idx="4">
                  <c:v>3.98</c:v>
                </c:pt>
                <c:pt idx="5">
                  <c:v>4.22</c:v>
                </c:pt>
                <c:pt idx="6">
                  <c:v>4.2699999999999996</c:v>
                </c:pt>
                <c:pt idx="7">
                  <c:v>4.0014285714285718</c:v>
                </c:pt>
                <c:pt idx="8">
                  <c:v>4.7257142857142869</c:v>
                </c:pt>
                <c:pt idx="9">
                  <c:v>5.1566666666666672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2.99</c:v>
                </c:pt>
                <c:pt idx="4">
                  <c:v>3.2061904761904763</c:v>
                </c:pt>
                <c:pt idx="5">
                  <c:v>2.29</c:v>
                </c:pt>
                <c:pt idx="6">
                  <c:v>2.29</c:v>
                </c:pt>
                <c:pt idx="7">
                  <c:v>2.64</c:v>
                </c:pt>
                <c:pt idx="8">
                  <c:v>2.64</c:v>
                </c:pt>
                <c:pt idx="9">
                  <c:v>3.4145398773006139</c:v>
                </c:pt>
                <c:pt idx="10">
                  <c:v>4.0386666666666668</c:v>
                </c:pt>
                <c:pt idx="11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71456"/>
        <c:axId val="96373376"/>
      </c:areaChart>
      <c:lineChart>
        <c:grouping val="standard"/>
        <c:varyColors val="0"/>
        <c:ser>
          <c:idx val="2"/>
          <c:order val="2"/>
          <c:tx>
            <c:strRef>
              <c:f>'Cereza 24_26'!$T$58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3.5177678571428572</c:v>
                </c:pt>
                <c:pt idx="2">
                  <c:v>3.9749821428571424</c:v>
                </c:pt>
                <c:pt idx="3">
                  <c:v>3.8159176587301586</c:v>
                </c:pt>
                <c:pt idx="4">
                  <c:v>3.7453835978835976</c:v>
                </c:pt>
                <c:pt idx="5">
                  <c:v>3.4275350529100526</c:v>
                </c:pt>
                <c:pt idx="6">
                  <c:v>3.4205087505087506</c:v>
                </c:pt>
                <c:pt idx="7">
                  <c:v>3.5296199633699636</c:v>
                </c:pt>
                <c:pt idx="8">
                  <c:v>3.6851318681318688</c:v>
                </c:pt>
                <c:pt idx="9">
                  <c:v>4.0323942669464143</c:v>
                </c:pt>
                <c:pt idx="10">
                  <c:v>4.1371111111111114</c:v>
                </c:pt>
                <c:pt idx="11">
                  <c:v>4.2657575757575756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24_26'!$U$59:$AF$59</c:f>
              <c:numCache>
                <c:formatCode>0.00</c:formatCode>
                <c:ptCount val="12"/>
                <c:pt idx="2">
                  <c:v>4.2</c:v>
                </c:pt>
                <c:pt idx="4">
                  <c:v>4.95</c:v>
                </c:pt>
                <c:pt idx="5">
                  <c:v>4.95</c:v>
                </c:pt>
                <c:pt idx="6">
                  <c:v>4.3773926380368104</c:v>
                </c:pt>
                <c:pt idx="7">
                  <c:v>3.98</c:v>
                </c:pt>
                <c:pt idx="8">
                  <c:v>3.85</c:v>
                </c:pt>
                <c:pt idx="9">
                  <c:v>4.95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936"/>
        <c:axId val="96393472"/>
      </c:lineChart>
      <c:catAx>
        <c:axId val="963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373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37337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371456"/>
        <c:crosses val="autoZero"/>
        <c:crossBetween val="midCat"/>
      </c:valAx>
      <c:catAx>
        <c:axId val="9639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93472"/>
        <c:crosses val="autoZero"/>
        <c:auto val="0"/>
        <c:lblAlgn val="ctr"/>
        <c:lblOffset val="100"/>
        <c:noMultiLvlLbl val="0"/>
      </c:catAx>
      <c:valAx>
        <c:axId val="963934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3919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24_26'!$C$6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24_26'!$C$27:$C$38</c:f>
              <c:numCache>
                <c:formatCode>#,##0.00</c:formatCode>
                <c:ptCount val="12"/>
                <c:pt idx="1">
                  <c:v>2.3422000000000001</c:v>
                </c:pt>
                <c:pt idx="2">
                  <c:v>2.3422000000000001</c:v>
                </c:pt>
                <c:pt idx="3">
                  <c:v>2.3422000000000001</c:v>
                </c:pt>
                <c:pt idx="4">
                  <c:v>2.3422000000000001</c:v>
                </c:pt>
                <c:pt idx="5">
                  <c:v>2.3422000000000001</c:v>
                </c:pt>
                <c:pt idx="6">
                  <c:v>2.3422000000000001</c:v>
                </c:pt>
                <c:pt idx="7">
                  <c:v>2.3422000000000001</c:v>
                </c:pt>
                <c:pt idx="8">
                  <c:v>2.3422000000000001</c:v>
                </c:pt>
                <c:pt idx="9">
                  <c:v>2.3422000000000001</c:v>
                </c:pt>
                <c:pt idx="10">
                  <c:v>2.3422000000000001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24_26'!$D$6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24_26'!$D$27:$D$38</c:f>
              <c:numCache>
                <c:formatCode>#,##0.00</c:formatCode>
                <c:ptCount val="12"/>
                <c:pt idx="1">
                  <c:v>1.5</c:v>
                </c:pt>
                <c:pt idx="2">
                  <c:v>1.3</c:v>
                </c:pt>
                <c:pt idx="3">
                  <c:v>1.1499999999999999</c:v>
                </c:pt>
                <c:pt idx="4">
                  <c:v>1.05</c:v>
                </c:pt>
                <c:pt idx="5">
                  <c:v>1.05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24_26'!$F$6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24_26'!$F$27:$F$38</c:f>
              <c:numCache>
                <c:formatCode>#,##0.00</c:formatCode>
                <c:ptCount val="12"/>
                <c:pt idx="2">
                  <c:v>4.2</c:v>
                </c:pt>
                <c:pt idx="4">
                  <c:v>4.95</c:v>
                </c:pt>
                <c:pt idx="5">
                  <c:v>4.95</c:v>
                </c:pt>
                <c:pt idx="6">
                  <c:v>4.3773926380368104</c:v>
                </c:pt>
                <c:pt idx="7">
                  <c:v>3.98</c:v>
                </c:pt>
                <c:pt idx="8">
                  <c:v>3.85</c:v>
                </c:pt>
                <c:pt idx="9">
                  <c:v>4.95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469184"/>
        <c:axId val="97471104"/>
      </c:lineChart>
      <c:catAx>
        <c:axId val="974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471104"/>
        <c:crosses val="autoZero"/>
        <c:auto val="1"/>
        <c:lblAlgn val="ctr"/>
        <c:lblOffset val="100"/>
        <c:noMultiLvlLbl val="0"/>
      </c:catAx>
      <c:valAx>
        <c:axId val="9747110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46918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26_28'!$U$35:$AF$35</c:f>
              <c:numCache>
                <c:formatCode>0.00</c:formatCode>
                <c:ptCount val="12"/>
                <c:pt idx="1">
                  <c:v>1.5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1.65</c:v>
                </c:pt>
                <c:pt idx="6">
                  <c:v>2.25</c:v>
                </c:pt>
                <c:pt idx="7">
                  <c:v>1.9</c:v>
                </c:pt>
                <c:pt idx="8">
                  <c:v>1.9</c:v>
                </c:pt>
                <c:pt idx="9">
                  <c:v>2.125</c:v>
                </c:pt>
                <c:pt idx="10">
                  <c:v>2.125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26_28'!$U$36:$AF$36</c:f>
              <c:numCache>
                <c:formatCode>0.00</c:formatCode>
                <c:ptCount val="12"/>
                <c:pt idx="1">
                  <c:v>1.4</c:v>
                </c:pt>
                <c:pt idx="2">
                  <c:v>1.5</c:v>
                </c:pt>
                <c:pt idx="3">
                  <c:v>1.1000000000000001</c:v>
                </c:pt>
                <c:pt idx="4">
                  <c:v>1.5499999999999998</c:v>
                </c:pt>
                <c:pt idx="5">
                  <c:v>0.75</c:v>
                </c:pt>
                <c:pt idx="6">
                  <c:v>1.05</c:v>
                </c:pt>
                <c:pt idx="7">
                  <c:v>1.18</c:v>
                </c:pt>
                <c:pt idx="8">
                  <c:v>1.175</c:v>
                </c:pt>
                <c:pt idx="9">
                  <c:v>0.97500000000000009</c:v>
                </c:pt>
                <c:pt idx="10">
                  <c:v>0.97500000000000009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90208"/>
        <c:axId val="97796480"/>
      </c:areaChart>
      <c:lineChart>
        <c:grouping val="standard"/>
        <c:varyColors val="0"/>
        <c:ser>
          <c:idx val="2"/>
          <c:order val="2"/>
          <c:tx>
            <c:strRef>
              <c:f>'Cereza 26_28'!$T$37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26_28'!$U$37:$AF$37</c:f>
              <c:numCache>
                <c:formatCode>0.00</c:formatCode>
                <c:ptCount val="12"/>
                <c:pt idx="1">
                  <c:v>1.45</c:v>
                </c:pt>
                <c:pt idx="2">
                  <c:v>1.7100000000000002</c:v>
                </c:pt>
                <c:pt idx="3">
                  <c:v>1.6062500000000002</c:v>
                </c:pt>
                <c:pt idx="4">
                  <c:v>1.7166666666666668</c:v>
                </c:pt>
                <c:pt idx="5">
                  <c:v>1.3199999999999998</c:v>
                </c:pt>
                <c:pt idx="6">
                  <c:v>1.4916666666666669</c:v>
                </c:pt>
                <c:pt idx="7">
                  <c:v>1.4716666666666667</c:v>
                </c:pt>
                <c:pt idx="8">
                  <c:v>1.5541666666666665</c:v>
                </c:pt>
                <c:pt idx="9">
                  <c:v>1.5375000000000001</c:v>
                </c:pt>
                <c:pt idx="10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26_28'!$U$38:$AF$38</c:f>
              <c:numCache>
                <c:formatCode>0.00</c:formatCode>
                <c:ptCount val="12"/>
                <c:pt idx="1">
                  <c:v>2</c:v>
                </c:pt>
                <c:pt idx="2">
                  <c:v>1.8</c:v>
                </c:pt>
                <c:pt idx="3">
                  <c:v>1.7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1.5</c:v>
                </c:pt>
                <c:pt idx="10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8400"/>
        <c:axId val="97804288"/>
      </c:lineChart>
      <c:catAx>
        <c:axId val="977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9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964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90208"/>
        <c:crosses val="autoZero"/>
        <c:crossBetween val="midCat"/>
      </c:valAx>
      <c:catAx>
        <c:axId val="9779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04288"/>
        <c:crosses val="autoZero"/>
        <c:auto val="0"/>
        <c:lblAlgn val="ctr"/>
        <c:lblOffset val="100"/>
        <c:noMultiLvlLbl val="0"/>
      </c:catAx>
      <c:valAx>
        <c:axId val="978042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7984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26_28'!$U$56:$AF$56</c:f>
              <c:numCache>
                <c:formatCode>0.00</c:formatCode>
                <c:ptCount val="12"/>
                <c:pt idx="0">
                  <c:v>3.75</c:v>
                </c:pt>
                <c:pt idx="1">
                  <c:v>4.1900000000000004</c:v>
                </c:pt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4.33</c:v>
                </c:pt>
                <c:pt idx="6">
                  <c:v>4.3899999999999997</c:v>
                </c:pt>
                <c:pt idx="7">
                  <c:v>4.2699999999999996</c:v>
                </c:pt>
                <c:pt idx="8">
                  <c:v>4.99</c:v>
                </c:pt>
                <c:pt idx="9">
                  <c:v>5.1566666666666672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2.67</c:v>
                </c:pt>
                <c:pt idx="8">
                  <c:v>2.67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01184"/>
        <c:axId val="95903104"/>
      </c:areaChart>
      <c:lineChart>
        <c:grouping val="standard"/>
        <c:varyColors val="0"/>
        <c:ser>
          <c:idx val="2"/>
          <c:order val="2"/>
          <c:tx>
            <c:strRef>
              <c:f>'Cereza 26_28'!$T$58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3.7418452380952387</c:v>
                </c:pt>
                <c:pt idx="2">
                  <c:v>4.2424851190476183</c:v>
                </c:pt>
                <c:pt idx="3">
                  <c:v>4.192584325396826</c:v>
                </c:pt>
                <c:pt idx="4">
                  <c:v>3.982050264550264</c:v>
                </c:pt>
                <c:pt idx="5">
                  <c:v>3.6125350529100531</c:v>
                </c:pt>
                <c:pt idx="6">
                  <c:v>3.6071754171754171</c:v>
                </c:pt>
                <c:pt idx="7">
                  <c:v>3.5846199633699634</c:v>
                </c:pt>
                <c:pt idx="8">
                  <c:v>3.907609890109891</c:v>
                </c:pt>
                <c:pt idx="9">
                  <c:v>4.2480212521859855</c:v>
                </c:pt>
                <c:pt idx="10">
                  <c:v>4.1371111111111114</c:v>
                </c:pt>
                <c:pt idx="11">
                  <c:v>4.2657575757575756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26_28'!$U$59:$AF$59</c:f>
              <c:numCache>
                <c:formatCode>0.00</c:formatCode>
                <c:ptCount val="12"/>
                <c:pt idx="1">
                  <c:v>4.9400000000000004</c:v>
                </c:pt>
                <c:pt idx="2">
                  <c:v>4.6399999999999997</c:v>
                </c:pt>
                <c:pt idx="3">
                  <c:v>4.6100000000000003</c:v>
                </c:pt>
                <c:pt idx="4">
                  <c:v>5.38</c:v>
                </c:pt>
                <c:pt idx="5">
                  <c:v>5.16</c:v>
                </c:pt>
                <c:pt idx="6">
                  <c:v>4.9500920245398765</c:v>
                </c:pt>
                <c:pt idx="7">
                  <c:v>4.8600000000000003</c:v>
                </c:pt>
                <c:pt idx="8">
                  <c:v>4.5</c:v>
                </c:pt>
                <c:pt idx="9">
                  <c:v>5.1786838534599733</c:v>
                </c:pt>
                <c:pt idx="10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05280"/>
        <c:axId val="95906816"/>
      </c:lineChart>
      <c:catAx>
        <c:axId val="959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90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90310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901184"/>
        <c:crosses val="autoZero"/>
        <c:crossBetween val="midCat"/>
      </c:valAx>
      <c:catAx>
        <c:axId val="9590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06816"/>
        <c:crosses val="autoZero"/>
        <c:auto val="0"/>
        <c:lblAlgn val="ctr"/>
        <c:lblOffset val="100"/>
        <c:noMultiLvlLbl val="0"/>
      </c:catAx>
      <c:valAx>
        <c:axId val="959068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9052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26_28'!$C$27:$C$38</c:f>
              <c:numCache>
                <c:formatCode>#,##0.00</c:formatCode>
                <c:ptCount val="12"/>
                <c:pt idx="1">
                  <c:v>2.3422000000000001</c:v>
                </c:pt>
                <c:pt idx="2">
                  <c:v>2.3422000000000001</c:v>
                </c:pt>
                <c:pt idx="3">
                  <c:v>2.3422000000000001</c:v>
                </c:pt>
                <c:pt idx="4">
                  <c:v>2.3422000000000001</c:v>
                </c:pt>
                <c:pt idx="5">
                  <c:v>2.3422000000000001</c:v>
                </c:pt>
                <c:pt idx="6">
                  <c:v>2.3422000000000001</c:v>
                </c:pt>
                <c:pt idx="7">
                  <c:v>2.3422000000000001</c:v>
                </c:pt>
                <c:pt idx="8">
                  <c:v>2.3422000000000001</c:v>
                </c:pt>
                <c:pt idx="9">
                  <c:v>2.3422000000000001</c:v>
                </c:pt>
                <c:pt idx="10">
                  <c:v>2.3422000000000001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26_28'!$D$6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26_28'!$D$27:$D$38</c:f>
              <c:numCache>
                <c:formatCode>#,##0.00</c:formatCode>
                <c:ptCount val="12"/>
                <c:pt idx="1">
                  <c:v>2</c:v>
                </c:pt>
                <c:pt idx="2">
                  <c:v>1.8</c:v>
                </c:pt>
                <c:pt idx="3">
                  <c:v>1.7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1.5</c:v>
                </c:pt>
                <c:pt idx="10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26_28'!$F$6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26_28'!$F$27:$F$38</c:f>
              <c:numCache>
                <c:formatCode>#,##0.00</c:formatCode>
                <c:ptCount val="12"/>
                <c:pt idx="1">
                  <c:v>4.9400000000000004</c:v>
                </c:pt>
                <c:pt idx="2">
                  <c:v>4.6399999999999997</c:v>
                </c:pt>
                <c:pt idx="3">
                  <c:v>4.6100000000000003</c:v>
                </c:pt>
                <c:pt idx="4">
                  <c:v>5.38</c:v>
                </c:pt>
                <c:pt idx="5">
                  <c:v>5.16</c:v>
                </c:pt>
                <c:pt idx="6">
                  <c:v>4.9500920245398765</c:v>
                </c:pt>
                <c:pt idx="7">
                  <c:v>4.8600000000000003</c:v>
                </c:pt>
                <c:pt idx="8">
                  <c:v>4.5</c:v>
                </c:pt>
                <c:pt idx="9">
                  <c:v>5.1786838534599733</c:v>
                </c:pt>
                <c:pt idx="10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29856"/>
        <c:axId val="95931776"/>
      </c:lineChart>
      <c:catAx>
        <c:axId val="959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931776"/>
        <c:crosses val="autoZero"/>
        <c:auto val="1"/>
        <c:lblAlgn val="ctr"/>
        <c:lblOffset val="100"/>
        <c:noMultiLvlLbl val="0"/>
      </c:catAx>
      <c:valAx>
        <c:axId val="9593177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92985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28_30'!$U$35:$AF$35</c:f>
              <c:numCache>
                <c:formatCode>0.00</c:formatCode>
                <c:ptCount val="12"/>
                <c:pt idx="1">
                  <c:v>2.25</c:v>
                </c:pt>
                <c:pt idx="2">
                  <c:v>3.2</c:v>
                </c:pt>
                <c:pt idx="3">
                  <c:v>3.2</c:v>
                </c:pt>
                <c:pt idx="4">
                  <c:v>2.5</c:v>
                </c:pt>
                <c:pt idx="5">
                  <c:v>2.1</c:v>
                </c:pt>
                <c:pt idx="6">
                  <c:v>2.75</c:v>
                </c:pt>
                <c:pt idx="7">
                  <c:v>2.4500000000000002</c:v>
                </c:pt>
                <c:pt idx="8">
                  <c:v>2.73</c:v>
                </c:pt>
                <c:pt idx="9">
                  <c:v>2.4</c:v>
                </c:pt>
                <c:pt idx="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28_30'!$U$36:$AF$36</c:f>
              <c:numCache>
                <c:formatCode>0.00</c:formatCode>
                <c:ptCount val="12"/>
                <c:pt idx="1">
                  <c:v>1.4</c:v>
                </c:pt>
                <c:pt idx="2">
                  <c:v>2.1749999999999998</c:v>
                </c:pt>
                <c:pt idx="3">
                  <c:v>1.85</c:v>
                </c:pt>
                <c:pt idx="4">
                  <c:v>1.05</c:v>
                </c:pt>
                <c:pt idx="5">
                  <c:v>1.05</c:v>
                </c:pt>
                <c:pt idx="6">
                  <c:v>1.35</c:v>
                </c:pt>
                <c:pt idx="7">
                  <c:v>1.65</c:v>
                </c:pt>
                <c:pt idx="8">
                  <c:v>1.6</c:v>
                </c:pt>
                <c:pt idx="9">
                  <c:v>1.375</c:v>
                </c:pt>
                <c:pt idx="10">
                  <c:v>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18720"/>
        <c:axId val="97520640"/>
      </c:areaChart>
      <c:lineChart>
        <c:grouping val="standard"/>
        <c:varyColors val="0"/>
        <c:ser>
          <c:idx val="2"/>
          <c:order val="2"/>
          <c:tx>
            <c:strRef>
              <c:f>'Cereza 28_30'!$T$37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28_30'!$U$37:$AF$37</c:f>
              <c:numCache>
                <c:formatCode>0.00</c:formatCode>
                <c:ptCount val="12"/>
                <c:pt idx="1">
                  <c:v>1.825</c:v>
                </c:pt>
                <c:pt idx="2">
                  <c:v>2.4249999999999998</c:v>
                </c:pt>
                <c:pt idx="3">
                  <c:v>2.40625</c:v>
                </c:pt>
                <c:pt idx="4">
                  <c:v>2.0062499999999996</c:v>
                </c:pt>
                <c:pt idx="5">
                  <c:v>1.7</c:v>
                </c:pt>
                <c:pt idx="6">
                  <c:v>1.9166666666666667</c:v>
                </c:pt>
                <c:pt idx="7">
                  <c:v>1.9083333333333334</c:v>
                </c:pt>
                <c:pt idx="8">
                  <c:v>2.0591666666666666</c:v>
                </c:pt>
                <c:pt idx="9">
                  <c:v>1.9562499999999998</c:v>
                </c:pt>
                <c:pt idx="10">
                  <c:v>1.8875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28_30'!$U$38:$AF$38</c:f>
              <c:numCache>
                <c:formatCode>0.00</c:formatCode>
                <c:ptCount val="12"/>
                <c:pt idx="1">
                  <c:v>2.5</c:v>
                </c:pt>
                <c:pt idx="2">
                  <c:v>2.2999999999999998</c:v>
                </c:pt>
                <c:pt idx="3">
                  <c:v>2.25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6912"/>
        <c:axId val="97528448"/>
      </c:lineChart>
      <c:catAx>
        <c:axId val="975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520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5206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518720"/>
        <c:crosses val="autoZero"/>
        <c:crossBetween val="midCat"/>
      </c:valAx>
      <c:catAx>
        <c:axId val="9752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28448"/>
        <c:crosses val="autoZero"/>
        <c:auto val="0"/>
        <c:lblAlgn val="ctr"/>
        <c:lblOffset val="100"/>
        <c:noMultiLvlLbl val="0"/>
      </c:catAx>
      <c:valAx>
        <c:axId val="97528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52691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28_30'!$U$56:$AF$56</c:f>
              <c:numCache>
                <c:formatCode>0.00</c:formatCode>
                <c:ptCount val="12"/>
                <c:pt idx="0">
                  <c:v>3.75</c:v>
                </c:pt>
                <c:pt idx="1">
                  <c:v>5.05</c:v>
                </c:pt>
                <c:pt idx="2">
                  <c:v>6.68</c:v>
                </c:pt>
                <c:pt idx="3">
                  <c:v>6.58</c:v>
                </c:pt>
                <c:pt idx="4">
                  <c:v>5.87</c:v>
                </c:pt>
                <c:pt idx="5">
                  <c:v>5.46</c:v>
                </c:pt>
                <c:pt idx="6">
                  <c:v>5.61</c:v>
                </c:pt>
                <c:pt idx="7">
                  <c:v>5.26</c:v>
                </c:pt>
                <c:pt idx="8">
                  <c:v>5.49</c:v>
                </c:pt>
                <c:pt idx="9">
                  <c:v>5.49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3.2190476190476196</c:v>
                </c:pt>
                <c:pt idx="8">
                  <c:v>3.47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81312"/>
        <c:axId val="97591680"/>
      </c:areaChart>
      <c:lineChart>
        <c:grouping val="standard"/>
        <c:varyColors val="0"/>
        <c:ser>
          <c:idx val="2"/>
          <c:order val="2"/>
          <c:tx>
            <c:strRef>
              <c:f>'Cereza 28_30'!$T$58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28_30'!$U$58:$AF$58</c:f>
              <c:numCache>
                <c:formatCode>0.00</c:formatCode>
                <c:ptCount val="12"/>
                <c:pt idx="0">
                  <c:v>3.75</c:v>
                </c:pt>
                <c:pt idx="1">
                  <c:v>4.0285119047619053</c:v>
                </c:pt>
                <c:pt idx="2">
                  <c:v>4.4991517857142851</c:v>
                </c:pt>
                <c:pt idx="3">
                  <c:v>4.4825843253968261</c:v>
                </c:pt>
                <c:pt idx="4">
                  <c:v>4.1553835978835982</c:v>
                </c:pt>
                <c:pt idx="5">
                  <c:v>3.9975350529100528</c:v>
                </c:pt>
                <c:pt idx="6">
                  <c:v>3.9921754171754174</c:v>
                </c:pt>
                <c:pt idx="7">
                  <c:v>3.9029532967032967</c:v>
                </c:pt>
                <c:pt idx="8">
                  <c:v>4.1242765567765574</c:v>
                </c:pt>
                <c:pt idx="9">
                  <c:v>4.4916733588472715</c:v>
                </c:pt>
                <c:pt idx="10">
                  <c:v>4.1371111111111114</c:v>
                </c:pt>
                <c:pt idx="11">
                  <c:v>4.2657575757575756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28_30'!$U$59:$AF$59</c:f>
              <c:numCache>
                <c:formatCode>0.00</c:formatCode>
                <c:ptCount val="12"/>
                <c:pt idx="3">
                  <c:v>7.4</c:v>
                </c:pt>
                <c:pt idx="4">
                  <c:v>5.61</c:v>
                </c:pt>
                <c:pt idx="5">
                  <c:v>5.28</c:v>
                </c:pt>
                <c:pt idx="6">
                  <c:v>4.9689280868385346</c:v>
                </c:pt>
                <c:pt idx="7">
                  <c:v>5.19</c:v>
                </c:pt>
                <c:pt idx="8">
                  <c:v>5.12</c:v>
                </c:pt>
                <c:pt idx="9">
                  <c:v>5.353788343558282</c:v>
                </c:pt>
                <c:pt idx="10">
                  <c:v>5.5373913043478264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93600"/>
        <c:axId val="97595392"/>
      </c:lineChart>
      <c:catAx>
        <c:axId val="975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59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59168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581312"/>
        <c:crosses val="autoZero"/>
        <c:crossBetween val="midCat"/>
      </c:valAx>
      <c:catAx>
        <c:axId val="9759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95392"/>
        <c:crosses val="autoZero"/>
        <c:auto val="0"/>
        <c:lblAlgn val="ctr"/>
        <c:lblOffset val="100"/>
        <c:noMultiLvlLbl val="0"/>
      </c:catAx>
      <c:valAx>
        <c:axId val="975953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5936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28_30'!$C$27:$C$38</c:f>
              <c:numCache>
                <c:formatCode>#,##0.00</c:formatCode>
                <c:ptCount val="12"/>
                <c:pt idx="1">
                  <c:v>2.3422000000000001</c:v>
                </c:pt>
                <c:pt idx="2">
                  <c:v>2.3422000000000001</c:v>
                </c:pt>
                <c:pt idx="3">
                  <c:v>2.3422000000000001</c:v>
                </c:pt>
                <c:pt idx="4">
                  <c:v>2.3422000000000001</c:v>
                </c:pt>
                <c:pt idx="5">
                  <c:v>2.3422000000000001</c:v>
                </c:pt>
                <c:pt idx="6">
                  <c:v>2.3422000000000001</c:v>
                </c:pt>
                <c:pt idx="7">
                  <c:v>2.3422000000000001</c:v>
                </c:pt>
                <c:pt idx="8">
                  <c:v>2.3422000000000001</c:v>
                </c:pt>
                <c:pt idx="9">
                  <c:v>2.3422000000000001</c:v>
                </c:pt>
                <c:pt idx="10">
                  <c:v>2.3422000000000001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28_30'!$D$6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28_30'!$D$27:$D$38</c:f>
              <c:numCache>
                <c:formatCode>#,##0.00</c:formatCode>
                <c:ptCount val="12"/>
                <c:pt idx="1">
                  <c:v>2.5</c:v>
                </c:pt>
                <c:pt idx="2">
                  <c:v>2.2999999999999998</c:v>
                </c:pt>
                <c:pt idx="3">
                  <c:v>2.25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28_30'!$F$6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28_30'!$F$27:$F$38</c:f>
              <c:numCache>
                <c:formatCode>#,##0.00</c:formatCode>
                <c:ptCount val="12"/>
                <c:pt idx="1">
                  <c:v>6.19</c:v>
                </c:pt>
                <c:pt idx="3">
                  <c:v>7.4</c:v>
                </c:pt>
                <c:pt idx="4">
                  <c:v>5.61</c:v>
                </c:pt>
                <c:pt idx="5">
                  <c:v>5.28</c:v>
                </c:pt>
                <c:pt idx="6">
                  <c:v>4.9689280868385346</c:v>
                </c:pt>
                <c:pt idx="7">
                  <c:v>5.19</c:v>
                </c:pt>
                <c:pt idx="8">
                  <c:v>5.12</c:v>
                </c:pt>
                <c:pt idx="9">
                  <c:v>5.353788343558282</c:v>
                </c:pt>
                <c:pt idx="10">
                  <c:v>5.5373913043478264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46464"/>
        <c:axId val="97648640"/>
      </c:lineChart>
      <c:catAx>
        <c:axId val="976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648640"/>
        <c:crosses val="autoZero"/>
        <c:auto val="1"/>
        <c:lblAlgn val="ctr"/>
        <c:lblOffset val="100"/>
        <c:noMultiLvlLbl val="0"/>
      </c:catAx>
      <c:valAx>
        <c:axId val="9764864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64646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11206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1015382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112058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936940" cy="15352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123264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948146" cy="15352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123264</xdr:colOff>
      <xdr:row>1</xdr:row>
      <xdr:rowOff>13300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948146" cy="1548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6">
          <cell r="D146">
            <v>1.5</v>
          </cell>
          <cell r="F146">
            <v>2.35</v>
          </cell>
        </row>
        <row r="147">
          <cell r="D147">
            <v>2</v>
          </cell>
          <cell r="F147">
            <v>2.95</v>
          </cell>
          <cell r="G147">
            <v>4.9400000000000004</v>
          </cell>
        </row>
        <row r="148">
          <cell r="D148">
            <v>2.5</v>
          </cell>
          <cell r="F148">
            <v>3.5</v>
          </cell>
          <cell r="G148">
            <v>6.19</v>
          </cell>
        </row>
        <row r="149">
          <cell r="D149">
            <v>3</v>
          </cell>
          <cell r="F149">
            <v>4</v>
          </cell>
        </row>
      </sheetData>
      <sheetData sheetId="21">
        <row r="146">
          <cell r="D146">
            <v>1.3</v>
          </cell>
          <cell r="F146">
            <v>2.15</v>
          </cell>
          <cell r="G146">
            <v>4.2</v>
          </cell>
        </row>
        <row r="147">
          <cell r="D147">
            <v>1.8</v>
          </cell>
          <cell r="F147">
            <v>2.7</v>
          </cell>
          <cell r="G147">
            <v>4.6399999999999997</v>
          </cell>
        </row>
        <row r="148">
          <cell r="D148">
            <v>2.2999999999999998</v>
          </cell>
          <cell r="F148">
            <v>3.3</v>
          </cell>
        </row>
        <row r="149">
          <cell r="D149">
            <v>3</v>
          </cell>
          <cell r="F149">
            <v>4</v>
          </cell>
        </row>
      </sheetData>
      <sheetData sheetId="22">
        <row r="146">
          <cell r="D146">
            <v>1.1499999999999999</v>
          </cell>
          <cell r="F146">
            <v>1.95</v>
          </cell>
        </row>
        <row r="147">
          <cell r="D147">
            <v>1.7</v>
          </cell>
          <cell r="F147">
            <v>2.6</v>
          </cell>
          <cell r="G147">
            <v>4.6100000000000003</v>
          </cell>
        </row>
        <row r="148">
          <cell r="D148">
            <v>2.25</v>
          </cell>
          <cell r="F148">
            <v>3.25</v>
          </cell>
          <cell r="G148">
            <v>7.4</v>
          </cell>
        </row>
        <row r="149">
          <cell r="D149">
            <v>3.5</v>
          </cell>
          <cell r="F149">
            <v>4.6500000000000004</v>
          </cell>
          <cell r="G149">
            <v>8.98</v>
          </cell>
        </row>
      </sheetData>
      <sheetData sheetId="23">
        <row r="146">
          <cell r="D146">
            <v>1.05</v>
          </cell>
          <cell r="F146">
            <v>1.85</v>
          </cell>
          <cell r="G146">
            <v>4.95</v>
          </cell>
        </row>
        <row r="147">
          <cell r="D147">
            <v>1.4</v>
          </cell>
          <cell r="F147">
            <v>2.25</v>
          </cell>
          <cell r="G147">
            <v>5.38</v>
          </cell>
        </row>
        <row r="148">
          <cell r="D148">
            <v>2</v>
          </cell>
          <cell r="F148">
            <v>3.95</v>
          </cell>
          <cell r="G148">
            <v>5.61</v>
          </cell>
        </row>
        <row r="149">
          <cell r="D149">
            <v>3</v>
          </cell>
          <cell r="F149">
            <v>4.0999999999999996</v>
          </cell>
          <cell r="G149">
            <v>7.95</v>
          </cell>
        </row>
      </sheetData>
      <sheetData sheetId="24">
        <row r="146">
          <cell r="D146">
            <v>1.05</v>
          </cell>
          <cell r="F146">
            <v>1.7</v>
          </cell>
          <cell r="G146">
            <v>4.95</v>
          </cell>
        </row>
        <row r="147">
          <cell r="D147">
            <v>1.4</v>
          </cell>
          <cell r="F147">
            <v>2.25</v>
          </cell>
          <cell r="G147">
            <v>5.16</v>
          </cell>
        </row>
        <row r="148">
          <cell r="D148">
            <v>2</v>
          </cell>
          <cell r="F148">
            <v>3.95</v>
          </cell>
          <cell r="G148">
            <v>5.28</v>
          </cell>
        </row>
        <row r="149">
          <cell r="D149">
            <v>3</v>
          </cell>
          <cell r="F149">
            <v>4.0999999999999996</v>
          </cell>
          <cell r="G149">
            <v>7.95</v>
          </cell>
        </row>
      </sheetData>
      <sheetData sheetId="25">
        <row r="146">
          <cell r="D146">
            <v>1</v>
          </cell>
          <cell r="F146">
            <v>1.78</v>
          </cell>
          <cell r="G146">
            <v>4.3773926380368104</v>
          </cell>
        </row>
        <row r="147">
          <cell r="D147">
            <v>1.3</v>
          </cell>
          <cell r="F147">
            <v>2.13</v>
          </cell>
          <cell r="G147">
            <v>4.9500920245398765</v>
          </cell>
        </row>
        <row r="148">
          <cell r="D148">
            <v>2</v>
          </cell>
          <cell r="F148">
            <v>2.95</v>
          </cell>
          <cell r="G148">
            <v>4.9689280868385346</v>
          </cell>
        </row>
        <row r="149">
          <cell r="D149">
            <v>2.7</v>
          </cell>
          <cell r="F149">
            <v>3.75</v>
          </cell>
          <cell r="G149">
            <v>7.9499999999999993</v>
          </cell>
        </row>
      </sheetData>
      <sheetData sheetId="26">
        <row r="146">
          <cell r="D146">
            <v>1</v>
          </cell>
          <cell r="F146">
            <v>1.78</v>
          </cell>
          <cell r="G146">
            <v>3.98</v>
          </cell>
        </row>
        <row r="147">
          <cell r="D147">
            <v>1.3</v>
          </cell>
          <cell r="F147">
            <v>2.13</v>
          </cell>
          <cell r="G147">
            <v>4.8600000000000003</v>
          </cell>
        </row>
        <row r="148">
          <cell r="D148">
            <v>2</v>
          </cell>
          <cell r="F148">
            <v>2.95</v>
          </cell>
          <cell r="G148">
            <v>5.19</v>
          </cell>
        </row>
        <row r="149">
          <cell r="D149">
            <v>2.7</v>
          </cell>
          <cell r="F149">
            <v>3.75</v>
          </cell>
          <cell r="G149">
            <v>7.9499999999999993</v>
          </cell>
        </row>
      </sheetData>
      <sheetData sheetId="27">
        <row r="146">
          <cell r="D146">
            <v>1</v>
          </cell>
          <cell r="F146">
            <v>1.78</v>
          </cell>
          <cell r="G146">
            <v>3.85</v>
          </cell>
        </row>
        <row r="147">
          <cell r="D147">
            <v>1.3</v>
          </cell>
          <cell r="F147">
            <v>2.13</v>
          </cell>
          <cell r="G147">
            <v>4.5</v>
          </cell>
        </row>
        <row r="148">
          <cell r="D148">
            <v>2</v>
          </cell>
          <cell r="F148">
            <v>2.95</v>
          </cell>
          <cell r="G148">
            <v>5.12</v>
          </cell>
        </row>
        <row r="149">
          <cell r="D149">
            <v>2.7</v>
          </cell>
          <cell r="F149">
            <v>3.75</v>
          </cell>
          <cell r="G149">
            <v>7.9499999999999993</v>
          </cell>
        </row>
      </sheetData>
      <sheetData sheetId="28">
        <row r="146">
          <cell r="D146">
            <v>1</v>
          </cell>
          <cell r="F146">
            <v>1.78</v>
          </cell>
          <cell r="G146">
            <v>4.95</v>
          </cell>
        </row>
        <row r="147">
          <cell r="D147">
            <v>1.5</v>
          </cell>
          <cell r="F147">
            <v>2.35</v>
          </cell>
          <cell r="G147">
            <v>5.1786838534599733</v>
          </cell>
        </row>
        <row r="148">
          <cell r="D148">
            <v>2</v>
          </cell>
          <cell r="F148">
            <v>2.95</v>
          </cell>
          <cell r="G148">
            <v>5.353788343558282</v>
          </cell>
        </row>
        <row r="149">
          <cell r="D149">
            <v>2.7</v>
          </cell>
          <cell r="F149">
            <v>3.75</v>
          </cell>
          <cell r="G149">
            <v>7.9499999999999993</v>
          </cell>
        </row>
      </sheetData>
      <sheetData sheetId="29">
        <row r="146">
          <cell r="D146">
            <v>1.2</v>
          </cell>
          <cell r="F146">
            <v>2</v>
          </cell>
          <cell r="G146">
            <v>5</v>
          </cell>
        </row>
        <row r="147">
          <cell r="D147">
            <v>1.7</v>
          </cell>
          <cell r="F147">
            <v>2.6</v>
          </cell>
          <cell r="G147">
            <v>5.45</v>
          </cell>
        </row>
        <row r="148">
          <cell r="D148">
            <v>2.2000000000000002</v>
          </cell>
          <cell r="F148">
            <v>3.15</v>
          </cell>
          <cell r="G148">
            <v>5.5373913043478264</v>
          </cell>
        </row>
        <row r="149">
          <cell r="D149">
            <v>2.9</v>
          </cell>
          <cell r="F149">
            <v>3.95</v>
          </cell>
          <cell r="G149">
            <v>6.95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view="pageBreakPreview" topLeftCell="D37" zoomScale="85" zoomScaleNormal="160" zoomScaleSheetLayoutView="85" workbookViewId="0">
      <selection activeCell="W60" sqref="W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31.85546875" customWidth="1"/>
    <col min="14" max="14" width="1.7109375" customWidth="1"/>
    <col min="15" max="18" width="6.42578125" customWidth="1"/>
    <col min="19" max="34" width="11.42578125" customWidth="1"/>
  </cols>
  <sheetData>
    <row r="1" spans="1:33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3" t="s">
        <v>10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26</v>
      </c>
      <c r="N3" s="30"/>
    </row>
    <row r="6" spans="1:33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4"/>
      <c r="C7" s="45" t="s">
        <v>7</v>
      </c>
      <c r="D7" s="45"/>
      <c r="E7" s="45"/>
      <c r="F7" s="46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/>
      <c r="Y23" s="6"/>
      <c r="Z23" s="9"/>
      <c r="AA23" s="6"/>
      <c r="AB23" s="6"/>
      <c r="AC23" s="6"/>
      <c r="AD23" s="6"/>
      <c r="AE23" s="6"/>
      <c r="AF23" s="6"/>
      <c r="AG23" s="10"/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>
        <v>1.1000000000000001</v>
      </c>
      <c r="W24" s="6">
        <v>1.1000000000000001</v>
      </c>
      <c r="X24" s="6">
        <v>0.9</v>
      </c>
      <c r="Y24" s="6"/>
      <c r="Z24" s="9">
        <v>0.45</v>
      </c>
      <c r="AA24" s="6">
        <v>0.7</v>
      </c>
      <c r="AB24" s="6">
        <v>0.9</v>
      </c>
      <c r="AC24" s="6">
        <v>0.9</v>
      </c>
      <c r="AD24" s="6"/>
      <c r="AE24" s="6"/>
      <c r="AF24" s="6"/>
      <c r="AG24" s="10">
        <f>AVERAGE(U24:AF24)</f>
        <v>0.86428571428571443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1.1499999999999999</v>
      </c>
      <c r="AA25" s="6">
        <v>0.875</v>
      </c>
      <c r="AB25" s="6">
        <v>0.77499999999999991</v>
      </c>
      <c r="AC25" s="6">
        <v>0.9</v>
      </c>
      <c r="AD25" s="6">
        <v>0.75</v>
      </c>
      <c r="AE25" s="6">
        <v>0.75</v>
      </c>
      <c r="AF25" s="6"/>
      <c r="AG25" s="10">
        <f>AVERAGE(U25:AF25)</f>
        <v>0.86666666666666659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>
        <v>1.35</v>
      </c>
      <c r="Y26" s="6">
        <v>1.35</v>
      </c>
      <c r="Z26" s="9">
        <v>0.95000000000000007</v>
      </c>
      <c r="AA26" s="6">
        <v>1.4</v>
      </c>
      <c r="AB26" s="6">
        <v>1.4</v>
      </c>
      <c r="AC26" s="6">
        <v>1.55</v>
      </c>
      <c r="AD26" s="6">
        <v>1.65</v>
      </c>
      <c r="AE26" s="6">
        <v>1.65</v>
      </c>
      <c r="AF26" s="6"/>
      <c r="AG26" s="10">
        <f t="shared" ref="AG26:AG30" si="0">AVERAGE(U26:AF26)</f>
        <v>1.4125000000000003</v>
      </c>
    </row>
    <row r="27" spans="2:33" x14ac:dyDescent="0.25">
      <c r="B27" s="24">
        <v>20</v>
      </c>
      <c r="C27" s="25"/>
      <c r="D27" s="25"/>
      <c r="E27" s="25" t="s">
        <v>27</v>
      </c>
      <c r="F27" s="25"/>
      <c r="S27" s="2"/>
      <c r="T27" s="5">
        <v>2020</v>
      </c>
      <c r="U27" s="6"/>
      <c r="V27" s="6"/>
      <c r="W27" s="6"/>
      <c r="X27" s="6"/>
      <c r="Y27" s="6">
        <v>1.65</v>
      </c>
      <c r="Z27" s="9">
        <v>1.35</v>
      </c>
      <c r="AA27" s="6">
        <v>0.9</v>
      </c>
      <c r="AB27" s="6"/>
      <c r="AC27" s="6"/>
      <c r="AD27" s="6"/>
      <c r="AE27" s="6"/>
      <c r="AF27" s="6"/>
      <c r="AG27" s="10">
        <f t="shared" si="0"/>
        <v>1.3</v>
      </c>
    </row>
    <row r="28" spans="2:33" x14ac:dyDescent="0.25">
      <c r="B28" s="26">
        <v>21</v>
      </c>
      <c r="C28" s="38">
        <v>2.3422000000000001</v>
      </c>
      <c r="D28" s="38">
        <f>'[1]21'!$D$146</f>
        <v>1.5</v>
      </c>
      <c r="E28" s="38">
        <f>'[1]21'!$F$146</f>
        <v>2.35</v>
      </c>
      <c r="F28" s="38"/>
      <c r="S28" s="2"/>
      <c r="T28" s="5">
        <v>2021</v>
      </c>
      <c r="U28" s="6"/>
      <c r="V28" s="6">
        <v>1.4</v>
      </c>
      <c r="W28" s="6">
        <v>1.2</v>
      </c>
      <c r="X28" s="6"/>
      <c r="Y28" s="6"/>
      <c r="Z28" s="9"/>
      <c r="AA28" s="6">
        <v>0.5</v>
      </c>
      <c r="AB28" s="6">
        <v>0.6</v>
      </c>
      <c r="AC28" s="6">
        <v>0.65</v>
      </c>
      <c r="AD28" s="6">
        <v>0.7</v>
      </c>
      <c r="AE28" s="6"/>
      <c r="AF28" s="6"/>
      <c r="AG28" s="10">
        <f t="shared" si="0"/>
        <v>0.84166666666666667</v>
      </c>
    </row>
    <row r="29" spans="2:33" x14ac:dyDescent="0.25">
      <c r="B29" s="24">
        <v>22</v>
      </c>
      <c r="C29" s="39">
        <v>2.3422000000000001</v>
      </c>
      <c r="D29" s="39">
        <f>'[1]22'!$D$146</f>
        <v>1.3</v>
      </c>
      <c r="E29" s="39">
        <f>'[1]22'!$F$146</f>
        <v>2.15</v>
      </c>
      <c r="F29" s="39">
        <f>'[1]22'!$G$146</f>
        <v>4.2</v>
      </c>
      <c r="S29" s="2"/>
      <c r="T29" s="5" t="s">
        <v>22</v>
      </c>
      <c r="U29" s="6"/>
      <c r="V29" s="6">
        <f>MAX(V23:V28)</f>
        <v>1.4</v>
      </c>
      <c r="W29" s="6">
        <f t="shared" ref="W29:AE29" si="1">MAX(W23:W28)</f>
        <v>1.2</v>
      </c>
      <c r="X29" s="6">
        <f t="shared" si="1"/>
        <v>1.35</v>
      </c>
      <c r="Y29" s="6">
        <f t="shared" si="1"/>
        <v>1.65</v>
      </c>
      <c r="Z29" s="6">
        <f t="shared" si="1"/>
        <v>1.35</v>
      </c>
      <c r="AA29" s="6">
        <f t="shared" si="1"/>
        <v>1.4</v>
      </c>
      <c r="AB29" s="6">
        <f t="shared" si="1"/>
        <v>1.4</v>
      </c>
      <c r="AC29" s="6">
        <f t="shared" si="1"/>
        <v>1.55</v>
      </c>
      <c r="AD29" s="6">
        <f t="shared" si="1"/>
        <v>1.65</v>
      </c>
      <c r="AE29" s="6">
        <f t="shared" si="1"/>
        <v>1.65</v>
      </c>
      <c r="AF29" s="6"/>
      <c r="AG29" s="10">
        <f>AVERAGE(U29:AF29)</f>
        <v>1.4600000000000002</v>
      </c>
    </row>
    <row r="30" spans="2:33" x14ac:dyDescent="0.25">
      <c r="B30" s="26">
        <v>23</v>
      </c>
      <c r="C30" s="38">
        <v>2.3422000000000001</v>
      </c>
      <c r="D30" s="38">
        <f>'[1]23'!$D$146</f>
        <v>1.1499999999999999</v>
      </c>
      <c r="E30" s="38">
        <f>'[1]23'!$F$146</f>
        <v>1.95</v>
      </c>
      <c r="F30" s="38"/>
      <c r="S30" s="2"/>
      <c r="T30" s="5" t="s">
        <v>23</v>
      </c>
      <c r="U30" s="6"/>
      <c r="V30" s="6">
        <f>MIN(V23:V28)</f>
        <v>1.1000000000000001</v>
      </c>
      <c r="W30" s="6">
        <f t="shared" ref="W30:AE30" si="2">MIN(W23:W28)</f>
        <v>1.1000000000000001</v>
      </c>
      <c r="X30" s="6">
        <f t="shared" si="2"/>
        <v>0.9</v>
      </c>
      <c r="Y30" s="6">
        <f t="shared" si="2"/>
        <v>1.35</v>
      </c>
      <c r="Z30" s="6">
        <f t="shared" si="2"/>
        <v>0.45</v>
      </c>
      <c r="AA30" s="6">
        <f t="shared" si="2"/>
        <v>0.5</v>
      </c>
      <c r="AB30" s="6">
        <f t="shared" si="2"/>
        <v>0.6</v>
      </c>
      <c r="AC30" s="6">
        <f t="shared" si="2"/>
        <v>0.65</v>
      </c>
      <c r="AD30" s="6">
        <f t="shared" si="2"/>
        <v>0.7</v>
      </c>
      <c r="AE30" s="6">
        <f t="shared" si="2"/>
        <v>0.75</v>
      </c>
      <c r="AF30" s="6"/>
      <c r="AG30" s="10">
        <f t="shared" si="0"/>
        <v>0.81000000000000016</v>
      </c>
    </row>
    <row r="31" spans="2:33" x14ac:dyDescent="0.25">
      <c r="B31" s="24">
        <v>24</v>
      </c>
      <c r="C31" s="39">
        <v>2.3422000000000001</v>
      </c>
      <c r="D31" s="39">
        <f>'[1]24'!$D$146</f>
        <v>1.05</v>
      </c>
      <c r="E31" s="39">
        <f>'[1]24'!$F$146</f>
        <v>1.85</v>
      </c>
      <c r="F31" s="39">
        <f>'[1]24'!$G$146</f>
        <v>4.95</v>
      </c>
      <c r="S31" s="2"/>
      <c r="T31" s="5" t="s">
        <v>24</v>
      </c>
      <c r="U31" s="6"/>
      <c r="V31" s="6">
        <f>AVERAGE(V23:V28)</f>
        <v>1.25</v>
      </c>
      <c r="W31" s="6">
        <f t="shared" ref="W31:AE31" si="3">AVERAGE(W23:W28)</f>
        <v>1.1499999999999999</v>
      </c>
      <c r="X31" s="6">
        <f t="shared" si="3"/>
        <v>1.125</v>
      </c>
      <c r="Y31" s="6">
        <f t="shared" si="3"/>
        <v>1.5</v>
      </c>
      <c r="Z31" s="6">
        <f t="shared" si="3"/>
        <v>0.97499999999999998</v>
      </c>
      <c r="AA31" s="6">
        <f t="shared" si="3"/>
        <v>0.875</v>
      </c>
      <c r="AB31" s="6">
        <f t="shared" si="3"/>
        <v>0.91874999999999996</v>
      </c>
      <c r="AC31" s="6">
        <f t="shared" si="3"/>
        <v>1</v>
      </c>
      <c r="AD31" s="6">
        <f t="shared" si="3"/>
        <v>1.0333333333333332</v>
      </c>
      <c r="AE31" s="6">
        <f t="shared" si="3"/>
        <v>1.2</v>
      </c>
      <c r="AF31" s="6"/>
      <c r="AG31" s="10">
        <f>AVERAGE(U31:AF31)</f>
        <v>1.1027083333333332</v>
      </c>
    </row>
    <row r="32" spans="2:33" x14ac:dyDescent="0.25">
      <c r="B32" s="26">
        <v>25</v>
      </c>
      <c r="C32" s="23">
        <v>2.3422000000000001</v>
      </c>
      <c r="D32" s="23">
        <f>'[1]25'!$D$146</f>
        <v>1.05</v>
      </c>
      <c r="E32" s="23">
        <f>'[1]25'!$F$146</f>
        <v>1.7</v>
      </c>
      <c r="F32" s="23">
        <f>'[1]25'!$G$146</f>
        <v>4.95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2.3422000000000001</v>
      </c>
      <c r="D33" s="25">
        <f>'[1]26'!$D$146</f>
        <v>1</v>
      </c>
      <c r="E33" s="25">
        <f>'[1]26'!$F$146</f>
        <v>1.78</v>
      </c>
      <c r="F33" s="25">
        <f>'[1]26'!$G$146</f>
        <v>4.3773926380368104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2.3422000000000001</v>
      </c>
      <c r="D34" s="23">
        <f>'[1]27'!$D$146</f>
        <v>1</v>
      </c>
      <c r="E34" s="23">
        <f>'[1]27'!$F$146</f>
        <v>1.78</v>
      </c>
      <c r="F34" s="23">
        <f>'[1]27'!$G$146</f>
        <v>3.98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2.3422000000000001</v>
      </c>
      <c r="D35" s="25">
        <f>'[1]28'!$D$146</f>
        <v>1</v>
      </c>
      <c r="E35" s="25">
        <f>'[1]28'!$F$146</f>
        <v>1.78</v>
      </c>
      <c r="F35" s="25">
        <f>'[1]28'!$G$146</f>
        <v>3.85</v>
      </c>
      <c r="S35" s="2"/>
      <c r="T35" s="5" t="s">
        <v>25</v>
      </c>
      <c r="U35" s="6"/>
      <c r="V35" s="6">
        <f>V29</f>
        <v>1.4</v>
      </c>
      <c r="W35" s="6">
        <f t="shared" ref="V35:X37" si="4">W29</f>
        <v>1.2</v>
      </c>
      <c r="X35" s="6">
        <f t="shared" si="4"/>
        <v>1.35</v>
      </c>
      <c r="Y35" s="6">
        <f t="shared" ref="Y35:Y37" si="5">Y29</f>
        <v>1.65</v>
      </c>
      <c r="Z35" s="6">
        <f t="shared" ref="Z35:AE37" si="6">Z29</f>
        <v>1.35</v>
      </c>
      <c r="AA35" s="6">
        <f t="shared" si="6"/>
        <v>1.4</v>
      </c>
      <c r="AB35" s="6">
        <f t="shared" si="6"/>
        <v>1.4</v>
      </c>
      <c r="AC35" s="6">
        <f t="shared" si="6"/>
        <v>1.55</v>
      </c>
      <c r="AD35" s="6">
        <f t="shared" si="6"/>
        <v>1.65</v>
      </c>
      <c r="AE35" s="6">
        <f t="shared" si="6"/>
        <v>1.65</v>
      </c>
      <c r="AF35" s="6"/>
      <c r="AG35" s="4"/>
    </row>
    <row r="36" spans="2:33" x14ac:dyDescent="0.25">
      <c r="B36" s="26">
        <v>29</v>
      </c>
      <c r="C36" s="23">
        <v>2.3422000000000001</v>
      </c>
      <c r="D36" s="23">
        <f>'[1]29'!$D$146</f>
        <v>1</v>
      </c>
      <c r="E36" s="23">
        <f>'[1]29'!$F$146</f>
        <v>1.78</v>
      </c>
      <c r="F36" s="23">
        <f>'[1]29'!$G$146</f>
        <v>4.95</v>
      </c>
      <c r="S36" s="2"/>
      <c r="T36" s="5"/>
      <c r="U36" s="6"/>
      <c r="V36" s="6">
        <f t="shared" si="4"/>
        <v>1.1000000000000001</v>
      </c>
      <c r="W36" s="6">
        <f t="shared" si="4"/>
        <v>1.1000000000000001</v>
      </c>
      <c r="X36" s="6">
        <f t="shared" si="4"/>
        <v>0.9</v>
      </c>
      <c r="Y36" s="6">
        <f t="shared" si="5"/>
        <v>1.35</v>
      </c>
      <c r="Z36" s="6">
        <f t="shared" ref="Z36:AA36" si="7">Z30</f>
        <v>0.45</v>
      </c>
      <c r="AA36" s="6">
        <f t="shared" si="7"/>
        <v>0.5</v>
      </c>
      <c r="AB36" s="6">
        <f t="shared" si="6"/>
        <v>0.6</v>
      </c>
      <c r="AC36" s="6">
        <f t="shared" si="6"/>
        <v>0.65</v>
      </c>
      <c r="AD36" s="6">
        <f t="shared" si="6"/>
        <v>0.7</v>
      </c>
      <c r="AE36" s="6">
        <f t="shared" si="6"/>
        <v>0.75</v>
      </c>
      <c r="AF36" s="6"/>
      <c r="AG36" s="4"/>
    </row>
    <row r="37" spans="2:33" x14ac:dyDescent="0.25">
      <c r="B37" s="24">
        <v>30</v>
      </c>
      <c r="C37" s="25">
        <v>2.3422000000000001</v>
      </c>
      <c r="D37" s="25">
        <f>'[1]30'!$D$146</f>
        <v>1.2</v>
      </c>
      <c r="E37" s="25">
        <f>'[1]30'!$F$146</f>
        <v>2</v>
      </c>
      <c r="F37" s="25">
        <f>'[1]30'!$G$146</f>
        <v>5</v>
      </c>
      <c r="S37" s="2"/>
      <c r="T37" s="7" t="str">
        <f>T31</f>
        <v>Promedio 2016 - 2021</v>
      </c>
      <c r="U37" s="11"/>
      <c r="V37" s="11">
        <f t="shared" si="4"/>
        <v>1.25</v>
      </c>
      <c r="W37" s="11">
        <f t="shared" si="4"/>
        <v>1.1499999999999999</v>
      </c>
      <c r="X37" s="11">
        <f t="shared" si="4"/>
        <v>1.125</v>
      </c>
      <c r="Y37" s="11">
        <f t="shared" si="5"/>
        <v>1.5</v>
      </c>
      <c r="Z37" s="11">
        <f t="shared" ref="Z37:AA37" si="8">Z31</f>
        <v>0.97499999999999998</v>
      </c>
      <c r="AA37" s="11">
        <f t="shared" si="8"/>
        <v>0.875</v>
      </c>
      <c r="AB37" s="11">
        <f t="shared" si="6"/>
        <v>0.91874999999999996</v>
      </c>
      <c r="AC37" s="11">
        <f t="shared" si="6"/>
        <v>1</v>
      </c>
      <c r="AD37" s="11">
        <f t="shared" si="6"/>
        <v>1.0333333333333332</v>
      </c>
      <c r="AE37" s="11">
        <f t="shared" si="6"/>
        <v>1.2</v>
      </c>
      <c r="AF37" s="11"/>
      <c r="AG37" s="4"/>
    </row>
    <row r="38" spans="2:33" x14ac:dyDescent="0.25">
      <c r="B38" s="26">
        <v>31</v>
      </c>
      <c r="C38" s="23"/>
      <c r="D38" s="23"/>
      <c r="E38" s="23" t="s">
        <v>29</v>
      </c>
      <c r="F38" s="23"/>
      <c r="S38" s="2"/>
      <c r="T38" s="5">
        <v>2022</v>
      </c>
      <c r="U38" s="12"/>
      <c r="V38" s="12">
        <f>D28</f>
        <v>1.5</v>
      </c>
      <c r="W38" s="12">
        <f>D29</f>
        <v>1.3</v>
      </c>
      <c r="X38" s="12">
        <f>D30</f>
        <v>1.1499999999999999</v>
      </c>
      <c r="Y38" s="12">
        <f>D31</f>
        <v>1.05</v>
      </c>
      <c r="Z38" s="12">
        <f>D32</f>
        <v>1.05</v>
      </c>
      <c r="AA38" s="12">
        <f>D33</f>
        <v>1</v>
      </c>
      <c r="AB38" s="12">
        <f>D34</f>
        <v>1</v>
      </c>
      <c r="AC38" s="12">
        <f>D35</f>
        <v>1</v>
      </c>
      <c r="AD38" s="12">
        <f>D36</f>
        <v>1</v>
      </c>
      <c r="AE38" s="12">
        <f>D37</f>
        <v>1.2</v>
      </c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2016</v>
      </c>
      <c r="U44" s="6"/>
      <c r="V44" s="6">
        <v>3.7442857142857142</v>
      </c>
      <c r="W44" s="6">
        <v>3.7442857142857142</v>
      </c>
      <c r="X44" s="6">
        <v>3.3357142857142863</v>
      </c>
      <c r="Y44" s="6">
        <v>3.2061904761904763</v>
      </c>
      <c r="Z44" s="9">
        <v>3.3641269841269845</v>
      </c>
      <c r="AA44" s="6">
        <v>3.3350793650793649</v>
      </c>
      <c r="AB44" s="6">
        <v>3.2190476190476196</v>
      </c>
      <c r="AC44" s="6">
        <v>3.4721428571428574</v>
      </c>
      <c r="AD44" s="6">
        <v>3.7807142857142857</v>
      </c>
      <c r="AE44" s="6">
        <v>4.1066666666666665</v>
      </c>
      <c r="AF44" s="6">
        <v>4.07</v>
      </c>
      <c r="AG44" s="10">
        <f t="shared" ref="AG44:AG49" si="9">AVERAGE(U44:AF44)</f>
        <v>3.5798412698412703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3.75</v>
      </c>
      <c r="V45" s="6">
        <v>3.2912500000000002</v>
      </c>
      <c r="W45" s="6">
        <v>3.7456250000000004</v>
      </c>
      <c r="X45" s="6">
        <v>3.7456250000000004</v>
      </c>
      <c r="Y45" s="6">
        <v>3.8044444444444445</v>
      </c>
      <c r="Z45" s="9">
        <v>3.0820833333333333</v>
      </c>
      <c r="AA45" s="6">
        <v>3.1657936507936508</v>
      </c>
      <c r="AB45" s="6">
        <v>3.7191666666666667</v>
      </c>
      <c r="AC45" s="6">
        <v>3.793571428571429</v>
      </c>
      <c r="AD45" s="6">
        <v>5.1566666666666672</v>
      </c>
      <c r="AE45" s="6"/>
      <c r="AF45" s="6"/>
      <c r="AG45" s="10">
        <f t="shared" si="9"/>
        <v>3.725422619047619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2018</v>
      </c>
      <c r="U46" s="6"/>
      <c r="V46" s="6"/>
      <c r="W46" s="6">
        <v>4.7374999999999998</v>
      </c>
      <c r="X46" s="6">
        <v>4.0766666666666671</v>
      </c>
      <c r="Y46" s="6">
        <v>3.8600000000000003</v>
      </c>
      <c r="Z46" s="9">
        <v>3.62</v>
      </c>
      <c r="AA46" s="6">
        <v>3.5383333333333336</v>
      </c>
      <c r="AB46" s="6">
        <v>3.6280769230769234</v>
      </c>
      <c r="AC46" s="6">
        <v>3.7942307692307695</v>
      </c>
      <c r="AD46" s="6">
        <v>3.6022727272727271</v>
      </c>
      <c r="AE46" s="6">
        <v>4.0386666666666668</v>
      </c>
      <c r="AF46" s="6">
        <v>4.5472727272727269</v>
      </c>
      <c r="AG46" s="10">
        <f t="shared" si="9"/>
        <v>3.9443019813519817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/>
      <c r="V47" s="6"/>
      <c r="W47" s="6">
        <v>3.8574999999999999</v>
      </c>
      <c r="X47" s="6">
        <v>4.9574999999999996</v>
      </c>
      <c r="Y47" s="6">
        <v>3.831666666666667</v>
      </c>
      <c r="Z47" s="9">
        <v>3.9889999999999999</v>
      </c>
      <c r="AA47" s="6">
        <v>3.9238461538461542</v>
      </c>
      <c r="AB47" s="6">
        <v>4.0014285714285718</v>
      </c>
      <c r="AC47" s="6">
        <v>4.7257142857142869</v>
      </c>
      <c r="AD47" s="6">
        <v>4.2077777777777783</v>
      </c>
      <c r="AE47" s="6">
        <v>4.266</v>
      </c>
      <c r="AF47" s="6">
        <v>4.18</v>
      </c>
      <c r="AG47" s="10">
        <f t="shared" si="9"/>
        <v>4.1940433455433448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/>
      <c r="X48" s="6">
        <v>2.99</v>
      </c>
      <c r="Y48" s="6">
        <v>3.98</v>
      </c>
      <c r="Z48" s="9">
        <v>4.22</v>
      </c>
      <c r="AA48" s="6">
        <v>4.2699999999999996</v>
      </c>
      <c r="AB48" s="6">
        <v>3.97</v>
      </c>
      <c r="AC48" s="6"/>
      <c r="AD48" s="6"/>
      <c r="AE48" s="6"/>
      <c r="AF48" s="6"/>
      <c r="AG48" s="10">
        <f t="shared" si="9"/>
        <v>3.8860000000000001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>
        <v>3.79</v>
      </c>
      <c r="X49" s="6">
        <v>3.79</v>
      </c>
      <c r="Y49" s="6">
        <v>3.79</v>
      </c>
      <c r="Z49" s="9">
        <v>2.29</v>
      </c>
      <c r="AA49" s="6">
        <v>2.29</v>
      </c>
      <c r="AB49" s="6">
        <v>2.64</v>
      </c>
      <c r="AC49" s="6">
        <v>2.64</v>
      </c>
      <c r="AD49" s="6">
        <v>3.4145398773006139</v>
      </c>
      <c r="AE49" s="6"/>
      <c r="AF49" s="6"/>
      <c r="AG49" s="10">
        <f t="shared" si="9"/>
        <v>3.080567484662577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3.75</v>
      </c>
      <c r="V50" s="6">
        <f>MAX(V44:V49)</f>
        <v>3.7442857142857142</v>
      </c>
      <c r="W50" s="6">
        <f t="shared" ref="W50:AF50" si="10">MAX(W44:W49)</f>
        <v>4.7374999999999998</v>
      </c>
      <c r="X50" s="6">
        <f t="shared" si="10"/>
        <v>4.9574999999999996</v>
      </c>
      <c r="Y50" s="6">
        <f t="shared" si="10"/>
        <v>3.98</v>
      </c>
      <c r="Z50" s="6">
        <f t="shared" si="10"/>
        <v>4.22</v>
      </c>
      <c r="AA50" s="6">
        <f t="shared" si="10"/>
        <v>4.2699999999999996</v>
      </c>
      <c r="AB50" s="6">
        <f t="shared" si="10"/>
        <v>4.0014285714285718</v>
      </c>
      <c r="AC50" s="6">
        <f t="shared" si="10"/>
        <v>4.7257142857142869</v>
      </c>
      <c r="AD50" s="6">
        <f t="shared" si="10"/>
        <v>5.1566666666666672</v>
      </c>
      <c r="AE50" s="6">
        <f t="shared" si="10"/>
        <v>4.266</v>
      </c>
      <c r="AF50" s="6">
        <f t="shared" si="10"/>
        <v>4.5472727272727269</v>
      </c>
      <c r="AG50" s="10">
        <f t="shared" ref="AG50:AG52" si="11">AVERAGE(U50:AF50)</f>
        <v>4.3630306637806635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3.75</v>
      </c>
      <c r="V51" s="6">
        <f>MIN(V44:V49)</f>
        <v>3.2912500000000002</v>
      </c>
      <c r="W51" s="6">
        <f t="shared" ref="W51:AF51" si="12">MIN(W44:W49)</f>
        <v>3.7442857142857142</v>
      </c>
      <c r="X51" s="6">
        <f t="shared" si="12"/>
        <v>2.99</v>
      </c>
      <c r="Y51" s="6">
        <f t="shared" si="12"/>
        <v>3.2061904761904763</v>
      </c>
      <c r="Z51" s="6">
        <f t="shared" si="12"/>
        <v>2.29</v>
      </c>
      <c r="AA51" s="6">
        <f t="shared" si="12"/>
        <v>2.29</v>
      </c>
      <c r="AB51" s="6">
        <f t="shared" si="12"/>
        <v>2.64</v>
      </c>
      <c r="AC51" s="6">
        <f t="shared" si="12"/>
        <v>2.64</v>
      </c>
      <c r="AD51" s="6">
        <f t="shared" si="12"/>
        <v>3.4145398773006139</v>
      </c>
      <c r="AE51" s="6">
        <f t="shared" si="12"/>
        <v>4.0386666666666668</v>
      </c>
      <c r="AF51" s="6">
        <f t="shared" si="12"/>
        <v>4.07</v>
      </c>
      <c r="AG51" s="10">
        <f t="shared" si="11"/>
        <v>3.1970777278702891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24</v>
      </c>
      <c r="U52" s="6">
        <f>AVERAGE(U44:U49)</f>
        <v>3.75</v>
      </c>
      <c r="V52" s="6">
        <f>AVERAGE(V44:V49)</f>
        <v>3.5177678571428572</v>
      </c>
      <c r="W52" s="6">
        <f>AVERAGE(W44:W49)</f>
        <v>3.9749821428571424</v>
      </c>
      <c r="X52" s="6">
        <f t="shared" ref="X52:AF52" si="13">AVERAGE(X44:X49)</f>
        <v>3.8159176587301586</v>
      </c>
      <c r="Y52" s="6">
        <f t="shared" si="13"/>
        <v>3.7453835978835976</v>
      </c>
      <c r="Z52" s="6">
        <f t="shared" si="13"/>
        <v>3.4275350529100526</v>
      </c>
      <c r="AA52" s="6">
        <f t="shared" si="13"/>
        <v>3.4205087505087506</v>
      </c>
      <c r="AB52" s="6">
        <f t="shared" si="13"/>
        <v>3.5296199633699636</v>
      </c>
      <c r="AC52" s="6">
        <f t="shared" si="13"/>
        <v>3.6851318681318688</v>
      </c>
      <c r="AD52" s="6">
        <f t="shared" si="13"/>
        <v>4.0323942669464143</v>
      </c>
      <c r="AE52" s="6">
        <f t="shared" si="13"/>
        <v>4.1371111111111114</v>
      </c>
      <c r="AF52" s="6">
        <f t="shared" si="13"/>
        <v>4.2657575757575756</v>
      </c>
      <c r="AG52" s="10">
        <f t="shared" si="11"/>
        <v>3.7751758204457908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25</v>
      </c>
      <c r="U56" s="6">
        <f t="shared" ref="U56:X56" si="14">U50</f>
        <v>3.75</v>
      </c>
      <c r="V56" s="6">
        <f>V50</f>
        <v>3.7442857142857142</v>
      </c>
      <c r="W56" s="6">
        <f t="shared" si="14"/>
        <v>4.7374999999999998</v>
      </c>
      <c r="X56" s="6">
        <f t="shared" si="14"/>
        <v>4.9574999999999996</v>
      </c>
      <c r="Y56" s="6">
        <f t="shared" ref="Y56:Z58" si="15">Y50</f>
        <v>3.98</v>
      </c>
      <c r="Z56" s="6">
        <f t="shared" si="15"/>
        <v>4.22</v>
      </c>
      <c r="AA56" s="6">
        <f t="shared" ref="AA56:AF56" si="16">AA50</f>
        <v>4.2699999999999996</v>
      </c>
      <c r="AB56" s="6">
        <f t="shared" si="16"/>
        <v>4.0014285714285718</v>
      </c>
      <c r="AC56" s="6">
        <f t="shared" si="16"/>
        <v>4.7257142857142869</v>
      </c>
      <c r="AD56" s="6">
        <f t="shared" si="16"/>
        <v>5.1566666666666672</v>
      </c>
      <c r="AE56" s="6">
        <f t="shared" si="16"/>
        <v>4.266</v>
      </c>
      <c r="AF56" s="6">
        <f t="shared" si="16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ref="U57:X57" si="17">U51</f>
        <v>3.75</v>
      </c>
      <c r="V57" s="6">
        <f t="shared" si="17"/>
        <v>3.2912500000000002</v>
      </c>
      <c r="W57" s="6">
        <f t="shared" si="17"/>
        <v>3.7442857142857142</v>
      </c>
      <c r="X57" s="6">
        <f t="shared" si="17"/>
        <v>2.99</v>
      </c>
      <c r="Y57" s="6">
        <f t="shared" si="15"/>
        <v>3.2061904761904763</v>
      </c>
      <c r="Z57" s="6">
        <f t="shared" si="15"/>
        <v>2.29</v>
      </c>
      <c r="AA57" s="6">
        <f t="shared" ref="AA57:AF57" si="18">AA51</f>
        <v>2.29</v>
      </c>
      <c r="AB57" s="6">
        <f t="shared" si="18"/>
        <v>2.64</v>
      </c>
      <c r="AC57" s="6">
        <f t="shared" si="18"/>
        <v>2.64</v>
      </c>
      <c r="AD57" s="6">
        <f t="shared" si="18"/>
        <v>3.4145398773006139</v>
      </c>
      <c r="AE57" s="6">
        <f t="shared" si="18"/>
        <v>4.0386666666666668</v>
      </c>
      <c r="AF57" s="6">
        <f t="shared" si="18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 t="shared" ref="U58:X58" si="19">U52</f>
        <v>3.75</v>
      </c>
      <c r="V58" s="11">
        <f>V52</f>
        <v>3.5177678571428572</v>
      </c>
      <c r="W58" s="11">
        <f t="shared" si="19"/>
        <v>3.9749821428571424</v>
      </c>
      <c r="X58" s="11">
        <f t="shared" si="19"/>
        <v>3.8159176587301586</v>
      </c>
      <c r="Y58" s="11">
        <f t="shared" si="15"/>
        <v>3.7453835978835976</v>
      </c>
      <c r="Z58" s="11">
        <f t="shared" si="15"/>
        <v>3.4275350529100526</v>
      </c>
      <c r="AA58" s="11">
        <f t="shared" ref="AA58:AF58" si="20">AA52</f>
        <v>3.4205087505087506</v>
      </c>
      <c r="AB58" s="11">
        <f t="shared" si="20"/>
        <v>3.5296199633699636</v>
      </c>
      <c r="AC58" s="11">
        <f t="shared" si="20"/>
        <v>3.6851318681318688</v>
      </c>
      <c r="AD58" s="11">
        <f t="shared" si="20"/>
        <v>4.0323942669464143</v>
      </c>
      <c r="AE58" s="11">
        <f t="shared" si="20"/>
        <v>4.1371111111111114</v>
      </c>
      <c r="AF58" s="11">
        <f t="shared" si="20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14</v>
      </c>
      <c r="T59" s="5">
        <v>2022</v>
      </c>
      <c r="U59" s="12"/>
      <c r="V59" s="12"/>
      <c r="W59" s="12">
        <f>F29</f>
        <v>4.2</v>
      </c>
      <c r="X59" s="12"/>
      <c r="Y59" s="12">
        <f>F31</f>
        <v>4.95</v>
      </c>
      <c r="Z59" s="12">
        <f>F32</f>
        <v>4.95</v>
      </c>
      <c r="AA59" s="12">
        <f>F33</f>
        <v>4.3773926380368104</v>
      </c>
      <c r="AB59" s="12">
        <f>F34</f>
        <v>3.98</v>
      </c>
      <c r="AC59" s="12">
        <f>F35</f>
        <v>3.85</v>
      </c>
      <c r="AD59" s="12">
        <f>F36</f>
        <v>4.95</v>
      </c>
      <c r="AE59" s="12">
        <f>F37</f>
        <v>5</v>
      </c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x14ac:dyDescent="0.25">
      <c r="B67" s="3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T67" s="41">
        <f>(D28-C28)/C28</f>
        <v>-0.35957646656989156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ht="15.75" thickBot="1" x14ac:dyDescent="0.3">
      <c r="B68" s="3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T68" s="41">
        <f t="shared" ref="T68:T85" si="21">(D29-C29)/C29</f>
        <v>-0.44496627102723935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41">
        <f>(D30-C30)/C30</f>
        <v>-0.5090086243702503</v>
      </c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2:32" x14ac:dyDescent="0.25">
      <c r="T70" s="41">
        <f t="shared" si="21"/>
        <v>-0.55170352659892408</v>
      </c>
    </row>
    <row r="71" spans="2:32" x14ac:dyDescent="0.25">
      <c r="T71" s="41">
        <f t="shared" si="21"/>
        <v>-0.55170352659892408</v>
      </c>
    </row>
    <row r="72" spans="2:32" x14ac:dyDescent="0.25">
      <c r="T72" s="41">
        <f>(D33-C33)/C33</f>
        <v>-0.57305097771326108</v>
      </c>
    </row>
    <row r="73" spans="2:32" x14ac:dyDescent="0.25">
      <c r="T73" s="41">
        <f>(D34-C34)/C34</f>
        <v>-0.57305097771326108</v>
      </c>
    </row>
    <row r="74" spans="2:32" x14ac:dyDescent="0.25">
      <c r="T74" s="41">
        <f>(D35-C35)/C35</f>
        <v>-0.57305097771326108</v>
      </c>
    </row>
    <row r="75" spans="2:32" x14ac:dyDescent="0.25">
      <c r="T75" s="41">
        <f t="shared" si="21"/>
        <v>-0.57305097771326108</v>
      </c>
    </row>
    <row r="76" spans="2:32" x14ac:dyDescent="0.25">
      <c r="T76" s="41">
        <f t="shared" si="21"/>
        <v>-0.48766117325591329</v>
      </c>
    </row>
    <row r="77" spans="2:32" x14ac:dyDescent="0.25">
      <c r="T77" s="41" t="e">
        <f t="shared" si="21"/>
        <v>#DIV/0!</v>
      </c>
    </row>
    <row r="78" spans="2:32" x14ac:dyDescent="0.25">
      <c r="T78" s="41" t="e">
        <f t="shared" si="21"/>
        <v>#DIV/0!</v>
      </c>
    </row>
    <row r="79" spans="2:32" x14ac:dyDescent="0.25">
      <c r="T79" s="41" t="e">
        <f t="shared" si="21"/>
        <v>#DIV/0!</v>
      </c>
    </row>
    <row r="80" spans="2:32" x14ac:dyDescent="0.25">
      <c r="T80" s="41" t="e">
        <f t="shared" si="21"/>
        <v>#DIV/0!</v>
      </c>
    </row>
    <row r="81" spans="20:20" x14ac:dyDescent="0.25">
      <c r="T81" s="41" t="e">
        <f t="shared" si="21"/>
        <v>#DIV/0!</v>
      </c>
    </row>
    <row r="82" spans="20:20" x14ac:dyDescent="0.25">
      <c r="T82" s="41" t="e">
        <f t="shared" si="21"/>
        <v>#DIV/0!</v>
      </c>
    </row>
    <row r="83" spans="20:20" x14ac:dyDescent="0.25">
      <c r="T83" s="41" t="e">
        <f t="shared" si="21"/>
        <v>#DIV/0!</v>
      </c>
    </row>
    <row r="84" spans="20:20" x14ac:dyDescent="0.25">
      <c r="T84" s="41" t="e">
        <f t="shared" si="21"/>
        <v>#DIV/0!</v>
      </c>
    </row>
    <row r="85" spans="20:20" x14ac:dyDescent="0.25">
      <c r="T85" s="41" t="e">
        <f t="shared" si="21"/>
        <v>#DIV/0!</v>
      </c>
    </row>
    <row r="86" spans="20:20" x14ac:dyDescent="0.25">
      <c r="T86" s="41"/>
    </row>
    <row r="87" spans="20:20" x14ac:dyDescent="0.25">
      <c r="T87" s="41"/>
    </row>
    <row r="88" spans="20:20" x14ac:dyDescent="0.25">
      <c r="T88" s="41"/>
    </row>
    <row r="89" spans="20:20" x14ac:dyDescent="0.25">
      <c r="T89" s="41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59" orientation="portrait" r:id="rId1"/>
  <ignoredErrors>
    <ignoredError sqref="V29:AE31 AG24:AG29 U50:AF51 AG44:AG49 U52:V52 X52:AF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1"/>
  <sheetViews>
    <sheetView view="pageBreakPreview" topLeftCell="E22" zoomScale="85" zoomScaleNormal="160" zoomScaleSheetLayoutView="85" workbookViewId="0">
      <selection activeCell="O53" sqref="O53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30.85546875" customWidth="1"/>
    <col min="14" max="14" width="1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26</v>
      </c>
      <c r="N3" s="30"/>
    </row>
    <row r="6" spans="1:33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4"/>
      <c r="C7" s="45" t="s">
        <v>7</v>
      </c>
      <c r="D7" s="45"/>
      <c r="E7" s="45"/>
      <c r="F7" s="46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>
        <v>2</v>
      </c>
      <c r="X23" s="6">
        <v>1.5499999999999998</v>
      </c>
      <c r="Y23" s="6">
        <v>1.5499999999999998</v>
      </c>
      <c r="Z23" s="9">
        <v>1.65</v>
      </c>
      <c r="AA23" s="6">
        <v>1.5750000000000002</v>
      </c>
      <c r="AB23" s="6">
        <v>1.4500000000000002</v>
      </c>
      <c r="AC23" s="6">
        <v>1.65</v>
      </c>
      <c r="AD23" s="6">
        <v>1.65</v>
      </c>
      <c r="AE23" s="6"/>
      <c r="AF23" s="6"/>
      <c r="AG23" s="10">
        <f>AVERAGE(U23:AF23)</f>
        <v>1.6343749999999999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>
        <v>1.5</v>
      </c>
      <c r="W24" s="6">
        <v>1.5</v>
      </c>
      <c r="X24" s="6">
        <v>1.1000000000000001</v>
      </c>
      <c r="Y24" s="6"/>
      <c r="Z24" s="9">
        <v>0.75</v>
      </c>
      <c r="AA24" s="6">
        <v>1.1000000000000001</v>
      </c>
      <c r="AB24" s="6">
        <v>1.35</v>
      </c>
      <c r="AC24" s="6">
        <v>1.35</v>
      </c>
      <c r="AD24" s="6"/>
      <c r="AE24" s="6"/>
      <c r="AF24" s="6"/>
      <c r="AG24" s="10">
        <f t="shared" ref="AG24:AG30" si="0">AVERAGE(U24:AF24)</f>
        <v>1.2357142857142855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1.4</v>
      </c>
      <c r="AA25" s="6">
        <v>1.325</v>
      </c>
      <c r="AB25" s="6">
        <v>1.2999999999999998</v>
      </c>
      <c r="AC25" s="6">
        <v>1.175</v>
      </c>
      <c r="AD25" s="6">
        <v>0.97500000000000009</v>
      </c>
      <c r="AE25" s="6">
        <v>0.97500000000000009</v>
      </c>
      <c r="AF25" s="6"/>
      <c r="AG25" s="10">
        <f t="shared" si="0"/>
        <v>1.1916666666666664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2019</v>
      </c>
      <c r="U26" s="6"/>
      <c r="V26" s="6"/>
      <c r="W26" s="6">
        <v>1.65</v>
      </c>
      <c r="X26" s="6">
        <v>1.875</v>
      </c>
      <c r="Y26" s="6">
        <v>1.7</v>
      </c>
      <c r="Z26" s="9">
        <v>1.2000000000000002</v>
      </c>
      <c r="AA26" s="6">
        <v>1.65</v>
      </c>
      <c r="AB26" s="6">
        <v>1.65</v>
      </c>
      <c r="AC26" s="6">
        <v>1.9</v>
      </c>
      <c r="AD26" s="6">
        <v>2.125</v>
      </c>
      <c r="AE26" s="6">
        <v>2.125</v>
      </c>
      <c r="AF26" s="6"/>
      <c r="AG26" s="10">
        <f t="shared" si="0"/>
        <v>1.7638888888888888</v>
      </c>
    </row>
    <row r="27" spans="2:33" x14ac:dyDescent="0.25">
      <c r="B27" s="24">
        <v>20</v>
      </c>
      <c r="C27" s="39"/>
      <c r="D27" s="39"/>
      <c r="E27" s="39" t="s">
        <v>27</v>
      </c>
      <c r="F27" s="39"/>
      <c r="G27" s="40"/>
      <c r="S27" s="2"/>
      <c r="T27" s="5">
        <v>2020</v>
      </c>
      <c r="U27" s="6"/>
      <c r="V27" s="6"/>
      <c r="W27" s="6">
        <v>1.9</v>
      </c>
      <c r="X27" s="6">
        <v>1.9</v>
      </c>
      <c r="Y27" s="6">
        <v>1.9</v>
      </c>
      <c r="Z27" s="9">
        <v>1.6</v>
      </c>
      <c r="AA27" s="6">
        <v>2.25</v>
      </c>
      <c r="AB27" s="6">
        <v>1.9</v>
      </c>
      <c r="AC27" s="6">
        <v>1.9</v>
      </c>
      <c r="AD27" s="6"/>
      <c r="AE27" s="6"/>
      <c r="AF27" s="6"/>
      <c r="AG27" s="10">
        <f t="shared" si="0"/>
        <v>1.907142857142857</v>
      </c>
    </row>
    <row r="28" spans="2:33" x14ac:dyDescent="0.25">
      <c r="B28" s="26">
        <v>21</v>
      </c>
      <c r="C28" s="38">
        <v>2.3422000000000001</v>
      </c>
      <c r="D28" s="38">
        <f>'[1]21'!$D$147</f>
        <v>2</v>
      </c>
      <c r="E28" s="38">
        <f>'[1]21'!$F$147</f>
        <v>2.95</v>
      </c>
      <c r="F28" s="38">
        <f>'[1]21'!$G$147</f>
        <v>4.9400000000000004</v>
      </c>
      <c r="G28" s="40"/>
      <c r="S28" s="2"/>
      <c r="T28" s="5">
        <v>2021</v>
      </c>
      <c r="U28" s="6"/>
      <c r="V28" s="6">
        <v>1.4</v>
      </c>
      <c r="W28" s="6">
        <v>1.5</v>
      </c>
      <c r="X28" s="6"/>
      <c r="Y28" s="6"/>
      <c r="Z28" s="9"/>
      <c r="AA28" s="6">
        <v>1.05</v>
      </c>
      <c r="AB28" s="6">
        <v>1.18</v>
      </c>
      <c r="AC28" s="6">
        <v>1.35</v>
      </c>
      <c r="AD28" s="6">
        <v>1.4</v>
      </c>
      <c r="AE28" s="6"/>
      <c r="AF28" s="6"/>
      <c r="AG28" s="10">
        <f t="shared" si="0"/>
        <v>1.3133333333333335</v>
      </c>
    </row>
    <row r="29" spans="2:33" x14ac:dyDescent="0.25">
      <c r="B29" s="24">
        <v>22</v>
      </c>
      <c r="C29" s="39">
        <v>2.3422000000000001</v>
      </c>
      <c r="D29" s="39">
        <f>'[1]22'!$D$147</f>
        <v>1.8</v>
      </c>
      <c r="E29" s="39">
        <f>'[1]22'!$F$147</f>
        <v>2.7</v>
      </c>
      <c r="F29" s="39">
        <f>'[1]22'!$G$147</f>
        <v>4.6399999999999997</v>
      </c>
      <c r="G29" s="40"/>
      <c r="S29" s="2"/>
      <c r="T29" s="5" t="s">
        <v>22</v>
      </c>
      <c r="U29" s="6"/>
      <c r="V29" s="6">
        <f>MAX(V23:V28)</f>
        <v>1.5</v>
      </c>
      <c r="W29" s="6">
        <f t="shared" ref="W29:AE29" si="1">MAX(W23:W28)</f>
        <v>2</v>
      </c>
      <c r="X29" s="6">
        <f t="shared" si="1"/>
        <v>1.9</v>
      </c>
      <c r="Y29" s="6">
        <f t="shared" si="1"/>
        <v>1.9</v>
      </c>
      <c r="Z29" s="6">
        <f t="shared" si="1"/>
        <v>1.65</v>
      </c>
      <c r="AA29" s="6">
        <f t="shared" si="1"/>
        <v>2.25</v>
      </c>
      <c r="AB29" s="6">
        <f t="shared" si="1"/>
        <v>1.9</v>
      </c>
      <c r="AC29" s="6">
        <f t="shared" si="1"/>
        <v>1.9</v>
      </c>
      <c r="AD29" s="6">
        <f t="shared" si="1"/>
        <v>2.125</v>
      </c>
      <c r="AE29" s="6">
        <f t="shared" si="1"/>
        <v>2.125</v>
      </c>
      <c r="AF29" s="6"/>
      <c r="AG29" s="10">
        <f>AVERAGE(U29:AF29)</f>
        <v>1.925</v>
      </c>
    </row>
    <row r="30" spans="2:33" x14ac:dyDescent="0.25">
      <c r="B30" s="26">
        <v>23</v>
      </c>
      <c r="C30" s="38">
        <v>2.3422000000000001</v>
      </c>
      <c r="D30" s="38">
        <f>'[1]23'!$D$147</f>
        <v>1.7</v>
      </c>
      <c r="E30" s="38">
        <f>'[1]23'!$F$147</f>
        <v>2.6</v>
      </c>
      <c r="F30" s="38">
        <f>'[1]23'!$G$147</f>
        <v>4.6100000000000003</v>
      </c>
      <c r="G30" s="40"/>
      <c r="S30" s="2"/>
      <c r="T30" s="5" t="s">
        <v>23</v>
      </c>
      <c r="U30" s="6"/>
      <c r="V30" s="6">
        <f>MIN(V23:V28)</f>
        <v>1.4</v>
      </c>
      <c r="W30" s="6">
        <f t="shared" ref="W30:AE30" si="2">MIN(W23:W28)</f>
        <v>1.5</v>
      </c>
      <c r="X30" s="6">
        <f t="shared" si="2"/>
        <v>1.1000000000000001</v>
      </c>
      <c r="Y30" s="6">
        <f t="shared" si="2"/>
        <v>1.5499999999999998</v>
      </c>
      <c r="Z30" s="6">
        <f t="shared" si="2"/>
        <v>0.75</v>
      </c>
      <c r="AA30" s="6">
        <f t="shared" si="2"/>
        <v>1.05</v>
      </c>
      <c r="AB30" s="6">
        <f t="shared" si="2"/>
        <v>1.18</v>
      </c>
      <c r="AC30" s="6">
        <f t="shared" si="2"/>
        <v>1.175</v>
      </c>
      <c r="AD30" s="6">
        <f t="shared" si="2"/>
        <v>0.97500000000000009</v>
      </c>
      <c r="AE30" s="6">
        <f t="shared" si="2"/>
        <v>0.97500000000000009</v>
      </c>
      <c r="AF30" s="6"/>
      <c r="AG30" s="10">
        <f t="shared" si="0"/>
        <v>1.1655</v>
      </c>
    </row>
    <row r="31" spans="2:33" x14ac:dyDescent="0.25">
      <c r="B31" s="24">
        <v>24</v>
      </c>
      <c r="C31" s="39">
        <v>2.3422000000000001</v>
      </c>
      <c r="D31" s="39">
        <f>'[1]24'!$D$147</f>
        <v>1.4</v>
      </c>
      <c r="E31" s="39">
        <f>'[1]24'!$F$147</f>
        <v>2.25</v>
      </c>
      <c r="F31" s="39">
        <f>'[1]24'!$G$147</f>
        <v>5.38</v>
      </c>
      <c r="G31" s="40"/>
      <c r="S31" s="2"/>
      <c r="T31" s="5" t="s">
        <v>24</v>
      </c>
      <c r="U31" s="6"/>
      <c r="V31" s="6">
        <f>AVERAGE(V23:V28)</f>
        <v>1.45</v>
      </c>
      <c r="W31" s="6">
        <f t="shared" ref="W31:AE31" si="3">AVERAGE(W23:W28)</f>
        <v>1.7100000000000002</v>
      </c>
      <c r="X31" s="6">
        <f t="shared" si="3"/>
        <v>1.6062500000000002</v>
      </c>
      <c r="Y31" s="6">
        <f t="shared" si="3"/>
        <v>1.7166666666666668</v>
      </c>
      <c r="Z31" s="6">
        <f t="shared" si="3"/>
        <v>1.3199999999999998</v>
      </c>
      <c r="AA31" s="6">
        <f t="shared" si="3"/>
        <v>1.4916666666666669</v>
      </c>
      <c r="AB31" s="6">
        <f t="shared" si="3"/>
        <v>1.4716666666666667</v>
      </c>
      <c r="AC31" s="6">
        <f t="shared" si="3"/>
        <v>1.5541666666666665</v>
      </c>
      <c r="AD31" s="6">
        <f t="shared" si="3"/>
        <v>1.5375000000000001</v>
      </c>
      <c r="AE31" s="6">
        <f t="shared" si="3"/>
        <v>1.55</v>
      </c>
      <c r="AF31" s="6"/>
      <c r="AG31" s="10">
        <f>AVERAGE(U31:AF31)</f>
        <v>1.5407916666666668</v>
      </c>
    </row>
    <row r="32" spans="2:33" x14ac:dyDescent="0.25">
      <c r="B32" s="26">
        <v>25</v>
      </c>
      <c r="C32" s="38">
        <v>2.3422000000000001</v>
      </c>
      <c r="D32" s="38">
        <f>'[1]25'!$D$147</f>
        <v>1.4</v>
      </c>
      <c r="E32" s="38">
        <f>'[1]25'!$F$147</f>
        <v>2.25</v>
      </c>
      <c r="F32" s="38">
        <f>'[1]25'!$G$147</f>
        <v>5.16</v>
      </c>
      <c r="G32" s="40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2.3422000000000001</v>
      </c>
      <c r="D33" s="39">
        <f>'[1]26'!$D$147</f>
        <v>1.3</v>
      </c>
      <c r="E33" s="39">
        <f>'[1]26'!$F$147</f>
        <v>2.13</v>
      </c>
      <c r="F33" s="39">
        <f>'[1]26'!$G$147</f>
        <v>4.9500920245398765</v>
      </c>
      <c r="G33" s="40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2.3422000000000001</v>
      </c>
      <c r="D34" s="38">
        <f>'[1]27'!$D$147</f>
        <v>1.3</v>
      </c>
      <c r="E34" s="38">
        <f>'[1]27'!$F$147</f>
        <v>2.13</v>
      </c>
      <c r="F34" s="38">
        <f>'[1]27'!$G$147</f>
        <v>4.8600000000000003</v>
      </c>
      <c r="G34" s="40"/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2.3422000000000001</v>
      </c>
      <c r="D35" s="39">
        <f>'[1]28'!$D$147</f>
        <v>1.3</v>
      </c>
      <c r="E35" s="39">
        <f>'[1]28'!$F$147</f>
        <v>2.13</v>
      </c>
      <c r="F35" s="39">
        <f>'[1]28'!$G$147</f>
        <v>4.5</v>
      </c>
      <c r="G35" s="40"/>
      <c r="S35" s="2"/>
      <c r="T35" s="5" t="s">
        <v>25</v>
      </c>
      <c r="U35" s="6"/>
      <c r="V35" s="6">
        <f t="shared" ref="V35:AE37" si="4">V29</f>
        <v>1.5</v>
      </c>
      <c r="W35" s="6">
        <f t="shared" si="4"/>
        <v>2</v>
      </c>
      <c r="X35" s="6">
        <f t="shared" si="4"/>
        <v>1.9</v>
      </c>
      <c r="Y35" s="6">
        <f t="shared" si="4"/>
        <v>1.9</v>
      </c>
      <c r="Z35" s="6">
        <f t="shared" si="4"/>
        <v>1.65</v>
      </c>
      <c r="AA35" s="6">
        <f t="shared" si="4"/>
        <v>2.25</v>
      </c>
      <c r="AB35" s="6">
        <f t="shared" si="4"/>
        <v>1.9</v>
      </c>
      <c r="AC35" s="6">
        <f t="shared" si="4"/>
        <v>1.9</v>
      </c>
      <c r="AD35" s="6">
        <f t="shared" si="4"/>
        <v>2.125</v>
      </c>
      <c r="AE35" s="6">
        <f t="shared" si="4"/>
        <v>2.125</v>
      </c>
      <c r="AF35" s="6"/>
      <c r="AG35" s="4"/>
    </row>
    <row r="36" spans="2:33" x14ac:dyDescent="0.25">
      <c r="B36" s="26">
        <v>29</v>
      </c>
      <c r="C36" s="38">
        <v>2.3422000000000001</v>
      </c>
      <c r="D36" s="38">
        <f>'[1]29'!$D$147</f>
        <v>1.5</v>
      </c>
      <c r="E36" s="38">
        <f>'[1]29'!$F$147</f>
        <v>2.35</v>
      </c>
      <c r="F36" s="38">
        <f>'[1]29'!$G$147</f>
        <v>5.1786838534599733</v>
      </c>
      <c r="G36" s="40"/>
      <c r="S36" s="2"/>
      <c r="T36" s="5"/>
      <c r="U36" s="6"/>
      <c r="V36" s="6">
        <f t="shared" si="4"/>
        <v>1.4</v>
      </c>
      <c r="W36" s="6">
        <f t="shared" si="4"/>
        <v>1.5</v>
      </c>
      <c r="X36" s="6">
        <f t="shared" si="4"/>
        <v>1.1000000000000001</v>
      </c>
      <c r="Y36" s="6">
        <f t="shared" si="4"/>
        <v>1.5499999999999998</v>
      </c>
      <c r="Z36" s="6">
        <f t="shared" si="4"/>
        <v>0.75</v>
      </c>
      <c r="AA36" s="6">
        <f t="shared" si="4"/>
        <v>1.05</v>
      </c>
      <c r="AB36" s="6">
        <f t="shared" si="4"/>
        <v>1.18</v>
      </c>
      <c r="AC36" s="6">
        <f t="shared" si="4"/>
        <v>1.175</v>
      </c>
      <c r="AD36" s="6">
        <f t="shared" si="4"/>
        <v>0.97500000000000009</v>
      </c>
      <c r="AE36" s="6">
        <f t="shared" si="4"/>
        <v>0.97500000000000009</v>
      </c>
      <c r="AF36" s="6"/>
      <c r="AG36" s="4"/>
    </row>
    <row r="37" spans="2:33" x14ac:dyDescent="0.25">
      <c r="B37" s="24">
        <v>30</v>
      </c>
      <c r="C37" s="39">
        <v>2.3422000000000001</v>
      </c>
      <c r="D37" s="39">
        <f>'[1]30'!$D$147</f>
        <v>1.7</v>
      </c>
      <c r="E37" s="39">
        <f>'[1]30'!$F$147</f>
        <v>2.6</v>
      </c>
      <c r="F37" s="39">
        <f>'[1]30'!$G$147</f>
        <v>5.45</v>
      </c>
      <c r="G37" s="40"/>
      <c r="S37" s="2"/>
      <c r="T37" s="7" t="str">
        <f>T31</f>
        <v>Promedio 2016 - 2021</v>
      </c>
      <c r="U37" s="11"/>
      <c r="V37" s="11">
        <f t="shared" si="4"/>
        <v>1.45</v>
      </c>
      <c r="W37" s="11">
        <f t="shared" si="4"/>
        <v>1.7100000000000002</v>
      </c>
      <c r="X37" s="11">
        <f t="shared" si="4"/>
        <v>1.6062500000000002</v>
      </c>
      <c r="Y37" s="11">
        <f t="shared" si="4"/>
        <v>1.7166666666666668</v>
      </c>
      <c r="Z37" s="11">
        <f t="shared" si="4"/>
        <v>1.3199999999999998</v>
      </c>
      <c r="AA37" s="11">
        <f t="shared" si="4"/>
        <v>1.4916666666666669</v>
      </c>
      <c r="AB37" s="11">
        <f t="shared" si="4"/>
        <v>1.4716666666666667</v>
      </c>
      <c r="AC37" s="11">
        <f t="shared" si="4"/>
        <v>1.5541666666666665</v>
      </c>
      <c r="AD37" s="11">
        <f t="shared" si="4"/>
        <v>1.5375000000000001</v>
      </c>
      <c r="AE37" s="11">
        <f t="shared" si="4"/>
        <v>1.55</v>
      </c>
      <c r="AF37" s="11"/>
      <c r="AG37" s="4"/>
    </row>
    <row r="38" spans="2:33" x14ac:dyDescent="0.25">
      <c r="B38" s="26">
        <v>31</v>
      </c>
      <c r="C38" s="38"/>
      <c r="D38" s="38"/>
      <c r="E38" s="23" t="s">
        <v>29</v>
      </c>
      <c r="F38" s="38"/>
      <c r="G38" s="40"/>
      <c r="S38" s="2"/>
      <c r="T38" s="5">
        <v>2022</v>
      </c>
      <c r="U38" s="12"/>
      <c r="V38" s="12">
        <f>D28</f>
        <v>2</v>
      </c>
      <c r="W38" s="12">
        <f>D29</f>
        <v>1.8</v>
      </c>
      <c r="X38" s="12">
        <f>D30</f>
        <v>1.7</v>
      </c>
      <c r="Y38" s="12">
        <f>D31</f>
        <v>1.4</v>
      </c>
      <c r="Z38" s="12">
        <f>D32</f>
        <v>1.4</v>
      </c>
      <c r="AA38" s="12">
        <f>D33</f>
        <v>1.3</v>
      </c>
      <c r="AB38" s="12">
        <f>D34</f>
        <v>1.3</v>
      </c>
      <c r="AC38" s="12">
        <f>D35</f>
        <v>1.3</v>
      </c>
      <c r="AD38" s="12">
        <f>D36</f>
        <v>1.5</v>
      </c>
      <c r="AE38" s="12">
        <f>D37</f>
        <v>1.7</v>
      </c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G39" s="4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G40" s="4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G41" s="4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G42" s="40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39"/>
      <c r="D43" s="39"/>
      <c r="E43" s="39"/>
      <c r="F43" s="39"/>
      <c r="G43" s="40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38"/>
      <c r="D44" s="38"/>
      <c r="E44" s="38"/>
      <c r="F44" s="38"/>
      <c r="G44" s="40"/>
      <c r="S44" s="2"/>
      <c r="T44" s="5">
        <v>2016</v>
      </c>
      <c r="U44" s="6"/>
      <c r="V44" s="6">
        <v>3.7442857142857142</v>
      </c>
      <c r="W44" s="6">
        <v>3.7442857142857142</v>
      </c>
      <c r="X44" s="6">
        <v>3.3357142857142863</v>
      </c>
      <c r="Y44" s="6">
        <v>3.2061904761904763</v>
      </c>
      <c r="Z44" s="9">
        <v>3.3641269841269845</v>
      </c>
      <c r="AA44" s="6">
        <v>3.3350793650793649</v>
      </c>
      <c r="AB44" s="6">
        <v>3.2190476190476196</v>
      </c>
      <c r="AC44" s="6">
        <v>3.4721428571428574</v>
      </c>
      <c r="AD44" s="6">
        <v>3.7807142857142857</v>
      </c>
      <c r="AE44" s="6">
        <v>4.1066666666666665</v>
      </c>
      <c r="AF44" s="6">
        <v>4.07</v>
      </c>
      <c r="AG44" s="10">
        <f t="shared" ref="AG44:AG52" si="5">AVERAGE(U44:AF44)</f>
        <v>3.5798412698412703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3.75</v>
      </c>
      <c r="V45" s="6">
        <v>3.2912500000000002</v>
      </c>
      <c r="W45" s="6">
        <v>3.7456250000000004</v>
      </c>
      <c r="X45" s="6">
        <v>3.7456250000000004</v>
      </c>
      <c r="Y45" s="6">
        <v>3.8044444444444445</v>
      </c>
      <c r="Z45" s="9">
        <v>3.0820833333333333</v>
      </c>
      <c r="AA45" s="6">
        <v>3.1657936507936508</v>
      </c>
      <c r="AB45" s="6">
        <v>3.7191666666666667</v>
      </c>
      <c r="AC45" s="6">
        <v>3.793571428571429</v>
      </c>
      <c r="AD45" s="6">
        <v>5.1566666666666672</v>
      </c>
      <c r="AE45" s="6"/>
      <c r="AF45" s="6"/>
      <c r="AG45" s="10">
        <f t="shared" si="5"/>
        <v>3.725422619047619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2018</v>
      </c>
      <c r="U46" s="6"/>
      <c r="V46" s="6"/>
      <c r="W46" s="6">
        <v>4.7374999999999998</v>
      </c>
      <c r="X46" s="6">
        <v>4.0766666666666671</v>
      </c>
      <c r="Y46" s="6">
        <v>3.8600000000000003</v>
      </c>
      <c r="Z46" s="9">
        <v>3.62</v>
      </c>
      <c r="AA46" s="6">
        <v>3.5383333333333336</v>
      </c>
      <c r="AB46" s="6">
        <v>3.6280769230769234</v>
      </c>
      <c r="AC46" s="6">
        <v>3.7942307692307695</v>
      </c>
      <c r="AD46" s="6">
        <v>3.6022727272727271</v>
      </c>
      <c r="AE46" s="6">
        <v>4.0386666666666668</v>
      </c>
      <c r="AF46" s="6">
        <v>4.5472727272727269</v>
      </c>
      <c r="AG46" s="10">
        <f t="shared" si="5"/>
        <v>3.9443019813519817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/>
      <c r="V47" s="6"/>
      <c r="W47" s="6">
        <v>3.8574999999999999</v>
      </c>
      <c r="X47" s="6">
        <v>4.9574999999999996</v>
      </c>
      <c r="Y47" s="6">
        <v>3.831666666666667</v>
      </c>
      <c r="Z47" s="9">
        <v>3.9889999999999999</v>
      </c>
      <c r="AA47" s="6">
        <v>3.9238461538461542</v>
      </c>
      <c r="AB47" s="6">
        <v>4.0014285714285718</v>
      </c>
      <c r="AC47" s="6">
        <v>4.7257142857142869</v>
      </c>
      <c r="AD47" s="6">
        <v>4.2077777777777783</v>
      </c>
      <c r="AE47" s="6">
        <v>4.266</v>
      </c>
      <c r="AF47" s="6">
        <v>4.18</v>
      </c>
      <c r="AG47" s="10">
        <f t="shared" si="5"/>
        <v>4.1940433455433448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>
        <v>5.56</v>
      </c>
      <c r="X48" s="6">
        <v>5.37</v>
      </c>
      <c r="Y48" s="6">
        <v>5.38</v>
      </c>
      <c r="Z48" s="9">
        <v>4.33</v>
      </c>
      <c r="AA48" s="6">
        <v>4.3899999999999997</v>
      </c>
      <c r="AB48" s="6">
        <v>4.2699999999999996</v>
      </c>
      <c r="AC48" s="6">
        <v>4.99</v>
      </c>
      <c r="AD48" s="6">
        <v>5.05</v>
      </c>
      <c r="AE48" s="6"/>
      <c r="AF48" s="6"/>
      <c r="AG48" s="10">
        <f t="shared" si="5"/>
        <v>4.9174999999999995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>
        <v>4.1900000000000004</v>
      </c>
      <c r="W49" s="6">
        <v>3.81</v>
      </c>
      <c r="X49" s="6">
        <v>3.67</v>
      </c>
      <c r="Y49" s="6">
        <v>3.81</v>
      </c>
      <c r="Z49" s="9">
        <v>3.29</v>
      </c>
      <c r="AA49" s="6">
        <v>3.29</v>
      </c>
      <c r="AB49" s="6">
        <v>2.67</v>
      </c>
      <c r="AC49" s="6">
        <v>2.67</v>
      </c>
      <c r="AD49" s="6">
        <v>3.6906960556844552</v>
      </c>
      <c r="AE49" s="6"/>
      <c r="AF49" s="6"/>
      <c r="AG49" s="10">
        <f t="shared" si="5"/>
        <v>3.4545217839649394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3.75</v>
      </c>
      <c r="V50" s="6">
        <f>MAX(V44:V49)</f>
        <v>4.1900000000000004</v>
      </c>
      <c r="W50" s="6">
        <f t="shared" ref="W50:AF50" si="6">MAX(W44:W49)</f>
        <v>5.56</v>
      </c>
      <c r="X50" s="6">
        <f t="shared" si="6"/>
        <v>5.37</v>
      </c>
      <c r="Y50" s="6">
        <f t="shared" si="6"/>
        <v>5.38</v>
      </c>
      <c r="Z50" s="6">
        <f t="shared" si="6"/>
        <v>4.33</v>
      </c>
      <c r="AA50" s="6">
        <f t="shared" si="6"/>
        <v>4.3899999999999997</v>
      </c>
      <c r="AB50" s="6">
        <f t="shared" si="6"/>
        <v>4.2699999999999996</v>
      </c>
      <c r="AC50" s="6">
        <f t="shared" si="6"/>
        <v>4.99</v>
      </c>
      <c r="AD50" s="6">
        <f t="shared" si="6"/>
        <v>5.1566666666666672</v>
      </c>
      <c r="AE50" s="6">
        <f t="shared" si="6"/>
        <v>4.266</v>
      </c>
      <c r="AF50" s="6">
        <f t="shared" si="6"/>
        <v>4.5472727272727269</v>
      </c>
      <c r="AG50" s="10">
        <f t="shared" si="5"/>
        <v>4.6833282828282821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3.75</v>
      </c>
      <c r="V51" s="6">
        <f>MIN(V44:V49)</f>
        <v>3.2912500000000002</v>
      </c>
      <c r="W51" s="6">
        <f t="shared" ref="W51:AF51" si="7">MIN(W44:W49)</f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3.1657936507936508</v>
      </c>
      <c r="AB51" s="6">
        <f t="shared" si="7"/>
        <v>2.67</v>
      </c>
      <c r="AC51" s="6">
        <f t="shared" si="7"/>
        <v>2.67</v>
      </c>
      <c r="AD51" s="6">
        <f t="shared" si="7"/>
        <v>3.6022727272727271</v>
      </c>
      <c r="AE51" s="6">
        <f t="shared" si="7"/>
        <v>4.0386666666666668</v>
      </c>
      <c r="AF51" s="6">
        <f t="shared" si="7"/>
        <v>4.07</v>
      </c>
      <c r="AG51" s="10">
        <f t="shared" si="5"/>
        <v>3.3855214045214042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24</v>
      </c>
      <c r="U52" s="6">
        <f>AVERAGE(U44:U49)</f>
        <v>3.75</v>
      </c>
      <c r="V52" s="6">
        <f>AVERAGE(V44:V49)</f>
        <v>3.7418452380952387</v>
      </c>
      <c r="W52" s="6">
        <f t="shared" ref="W52:AF52" si="8">AVERAGE(W44:W49)</f>
        <v>4.2424851190476183</v>
      </c>
      <c r="X52" s="6">
        <f t="shared" si="8"/>
        <v>4.192584325396826</v>
      </c>
      <c r="Y52" s="6">
        <f t="shared" si="8"/>
        <v>3.982050264550264</v>
      </c>
      <c r="Z52" s="6">
        <f t="shared" si="8"/>
        <v>3.6125350529100531</v>
      </c>
      <c r="AA52" s="6">
        <f t="shared" si="8"/>
        <v>3.6071754171754171</v>
      </c>
      <c r="AB52" s="6">
        <f t="shared" si="8"/>
        <v>3.5846199633699634</v>
      </c>
      <c r="AC52" s="6">
        <f t="shared" si="8"/>
        <v>3.907609890109891</v>
      </c>
      <c r="AD52" s="6">
        <f t="shared" si="8"/>
        <v>4.2480212521859855</v>
      </c>
      <c r="AE52" s="6">
        <f t="shared" si="8"/>
        <v>4.1371111111111114</v>
      </c>
      <c r="AF52" s="6">
        <f t="shared" si="8"/>
        <v>4.2657575757575756</v>
      </c>
      <c r="AG52" s="10">
        <f t="shared" si="5"/>
        <v>3.9393162674758284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25</v>
      </c>
      <c r="U56" s="6">
        <f t="shared" ref="U56:AF58" si="9">U50</f>
        <v>3.75</v>
      </c>
      <c r="V56" s="6">
        <f t="shared" si="9"/>
        <v>4.1900000000000004</v>
      </c>
      <c r="W56" s="6">
        <f t="shared" si="9"/>
        <v>5.56</v>
      </c>
      <c r="X56" s="6">
        <f t="shared" si="9"/>
        <v>5.37</v>
      </c>
      <c r="Y56" s="6">
        <f t="shared" si="9"/>
        <v>5.38</v>
      </c>
      <c r="Z56" s="6">
        <f t="shared" si="9"/>
        <v>4.33</v>
      </c>
      <c r="AA56" s="6">
        <f t="shared" si="9"/>
        <v>4.3899999999999997</v>
      </c>
      <c r="AB56" s="6">
        <f t="shared" si="9"/>
        <v>4.2699999999999996</v>
      </c>
      <c r="AC56" s="6">
        <f t="shared" si="9"/>
        <v>4.99</v>
      </c>
      <c r="AD56" s="6">
        <f t="shared" si="9"/>
        <v>5.1566666666666672</v>
      </c>
      <c r="AE56" s="6">
        <f t="shared" si="9"/>
        <v>4.266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3.1657936507936508</v>
      </c>
      <c r="AB57" s="6">
        <f t="shared" si="9"/>
        <v>2.67</v>
      </c>
      <c r="AC57" s="6">
        <f t="shared" si="9"/>
        <v>2.67</v>
      </c>
      <c r="AD57" s="6">
        <f t="shared" si="9"/>
        <v>3.6022727272727271</v>
      </c>
      <c r="AE57" s="6">
        <f t="shared" si="9"/>
        <v>4.0386666666666668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 t="shared" si="9"/>
        <v>3.75</v>
      </c>
      <c r="V58" s="11">
        <f t="shared" si="9"/>
        <v>3.7418452380952387</v>
      </c>
      <c r="W58" s="11">
        <f t="shared" si="9"/>
        <v>4.2424851190476183</v>
      </c>
      <c r="X58" s="11">
        <f t="shared" si="9"/>
        <v>4.192584325396826</v>
      </c>
      <c r="Y58" s="11">
        <f t="shared" si="9"/>
        <v>3.982050264550264</v>
      </c>
      <c r="Z58" s="11">
        <f t="shared" si="9"/>
        <v>3.6125350529100531</v>
      </c>
      <c r="AA58" s="11">
        <f t="shared" si="9"/>
        <v>3.6071754171754171</v>
      </c>
      <c r="AB58" s="11">
        <f t="shared" si="9"/>
        <v>3.5846199633699634</v>
      </c>
      <c r="AC58" s="11">
        <f t="shared" si="9"/>
        <v>3.907609890109891</v>
      </c>
      <c r="AD58" s="11">
        <f t="shared" si="9"/>
        <v>4.2480212521859855</v>
      </c>
      <c r="AE58" s="11">
        <f t="shared" si="9"/>
        <v>4.1371111111111114</v>
      </c>
      <c r="AF58" s="11">
        <f t="shared" si="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13</v>
      </c>
      <c r="T59" s="5">
        <v>2022</v>
      </c>
      <c r="U59" s="12"/>
      <c r="V59" s="12">
        <f>F28</f>
        <v>4.9400000000000004</v>
      </c>
      <c r="W59" s="12">
        <f>F29</f>
        <v>4.6399999999999997</v>
      </c>
      <c r="X59" s="12">
        <f>F30</f>
        <v>4.6100000000000003</v>
      </c>
      <c r="Y59" s="12">
        <f>F31</f>
        <v>5.38</v>
      </c>
      <c r="Z59" s="12">
        <f>F32</f>
        <v>5.16</v>
      </c>
      <c r="AA59" s="12">
        <f>F33</f>
        <v>4.9500920245398765</v>
      </c>
      <c r="AB59" s="12">
        <f>F34</f>
        <v>4.8600000000000003</v>
      </c>
      <c r="AC59" s="12">
        <f>F35</f>
        <v>4.5</v>
      </c>
      <c r="AD59" s="12">
        <f>F36</f>
        <v>5.1786838534599733</v>
      </c>
      <c r="AE59" s="12">
        <f>F37</f>
        <v>5.45</v>
      </c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1">
        <f>(D28-C28)/C28</f>
        <v>-0.1461019554265221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1">
        <f t="shared" ref="T67:T84" si="10">(D29-C29)/C29</f>
        <v>-0.23149175988386986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41">
        <f t="shared" si="10"/>
        <v>-0.27418666211254378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41">
        <f t="shared" si="10"/>
        <v>-0.40227136879856551</v>
      </c>
    </row>
    <row r="70" spans="2:32" x14ac:dyDescent="0.25">
      <c r="T70" s="41">
        <f t="shared" si="10"/>
        <v>-0.40227136879856551</v>
      </c>
    </row>
    <row r="71" spans="2:32" x14ac:dyDescent="0.25">
      <c r="T71" s="41">
        <f t="shared" si="10"/>
        <v>-0.44496627102723935</v>
      </c>
    </row>
    <row r="72" spans="2:32" x14ac:dyDescent="0.25">
      <c r="T72" s="41">
        <f t="shared" si="10"/>
        <v>-0.44496627102723935</v>
      </c>
    </row>
    <row r="73" spans="2:32" x14ac:dyDescent="0.25">
      <c r="T73" s="41">
        <f t="shared" si="10"/>
        <v>-0.44496627102723935</v>
      </c>
    </row>
    <row r="74" spans="2:32" x14ac:dyDescent="0.25">
      <c r="T74" s="41">
        <f t="shared" si="10"/>
        <v>-0.35957646656989156</v>
      </c>
    </row>
    <row r="75" spans="2:32" x14ac:dyDescent="0.25">
      <c r="T75" s="41">
        <f t="shared" si="10"/>
        <v>-0.27418666211254378</v>
      </c>
    </row>
    <row r="76" spans="2:32" x14ac:dyDescent="0.25">
      <c r="T76" s="41" t="e">
        <f t="shared" si="10"/>
        <v>#DIV/0!</v>
      </c>
    </row>
    <row r="77" spans="2:32" x14ac:dyDescent="0.25">
      <c r="T77" s="41" t="e">
        <f t="shared" si="10"/>
        <v>#DIV/0!</v>
      </c>
    </row>
    <row r="78" spans="2:32" x14ac:dyDescent="0.25">
      <c r="T78" s="41" t="e">
        <f t="shared" si="10"/>
        <v>#DIV/0!</v>
      </c>
    </row>
    <row r="79" spans="2:32" x14ac:dyDescent="0.25">
      <c r="T79" s="41" t="e">
        <f t="shared" si="10"/>
        <v>#DIV/0!</v>
      </c>
    </row>
    <row r="80" spans="2:32" x14ac:dyDescent="0.25">
      <c r="T80" s="41" t="e">
        <f t="shared" si="10"/>
        <v>#DIV/0!</v>
      </c>
    </row>
    <row r="81" spans="20:20" x14ac:dyDescent="0.25">
      <c r="T81" s="41" t="e">
        <f t="shared" si="10"/>
        <v>#DIV/0!</v>
      </c>
    </row>
    <row r="82" spans="20:20" x14ac:dyDescent="0.25">
      <c r="T82" s="41" t="e">
        <f t="shared" si="10"/>
        <v>#DIV/0!</v>
      </c>
    </row>
    <row r="83" spans="20:20" x14ac:dyDescent="0.25">
      <c r="T83" s="41" t="e">
        <f t="shared" si="10"/>
        <v>#DIV/0!</v>
      </c>
    </row>
    <row r="84" spans="20:20" x14ac:dyDescent="0.25">
      <c r="T84" s="41" t="e">
        <f t="shared" si="10"/>
        <v>#DIV/0!</v>
      </c>
    </row>
    <row r="85" spans="20:20" x14ac:dyDescent="0.25">
      <c r="T85" s="41"/>
    </row>
    <row r="86" spans="20:20" x14ac:dyDescent="0.25">
      <c r="T86" s="41"/>
    </row>
    <row r="87" spans="20:20" x14ac:dyDescent="0.25">
      <c r="T87" s="41"/>
    </row>
    <row r="88" spans="20:20" x14ac:dyDescent="0.25">
      <c r="T88" s="35"/>
    </row>
    <row r="89" spans="20:20" x14ac:dyDescent="0.25">
      <c r="T89" s="35"/>
    </row>
    <row r="90" spans="20:20" x14ac:dyDescent="0.25">
      <c r="T90" s="35"/>
    </row>
    <row r="91" spans="20:20" x14ac:dyDescent="0.25">
      <c r="T91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59" orientation="portrait" r:id="rId1"/>
  <ignoredErrors>
    <ignoredError sqref="V29:AE31 AG23:AG30 U50:AF52 AG44:AG4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view="pageBreakPreview" topLeftCell="A40" zoomScale="85" zoomScaleNormal="160" zoomScaleSheetLayoutView="85" workbookViewId="0">
      <selection activeCell="O53" sqref="O53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30.85546875" customWidth="1"/>
    <col min="14" max="14" width="1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3" t="s">
        <v>15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26</v>
      </c>
      <c r="N3" s="30"/>
    </row>
    <row r="6" spans="1:33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4"/>
      <c r="C7" s="45" t="s">
        <v>7</v>
      </c>
      <c r="D7" s="45"/>
      <c r="E7" s="45"/>
      <c r="F7" s="46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>
        <v>2.2999999999999998</v>
      </c>
      <c r="X23" s="6">
        <v>2.2999999999999998</v>
      </c>
      <c r="Y23" s="6">
        <v>2.2999999999999998</v>
      </c>
      <c r="Z23" s="9">
        <v>2.0499999999999998</v>
      </c>
      <c r="AA23" s="6">
        <v>2</v>
      </c>
      <c r="AB23" s="6">
        <v>1.7000000000000002</v>
      </c>
      <c r="AC23" s="6">
        <v>1.9</v>
      </c>
      <c r="AD23" s="6">
        <v>1.9</v>
      </c>
      <c r="AE23" s="6"/>
      <c r="AF23" s="6"/>
      <c r="AG23" s="10">
        <f>AVERAGE(U23:AF23)</f>
        <v>2.0562499999999999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>
        <v>2.25</v>
      </c>
      <c r="W24" s="6">
        <v>2.25</v>
      </c>
      <c r="X24" s="6">
        <v>1.85</v>
      </c>
      <c r="Y24" s="6">
        <v>1.05</v>
      </c>
      <c r="Z24" s="9">
        <v>1.05</v>
      </c>
      <c r="AA24" s="6">
        <v>1.65</v>
      </c>
      <c r="AB24" s="6">
        <v>1.85</v>
      </c>
      <c r="AC24" s="6">
        <v>1.85</v>
      </c>
      <c r="AD24" s="6"/>
      <c r="AE24" s="6"/>
      <c r="AF24" s="6"/>
      <c r="AG24" s="10">
        <f t="shared" ref="AG24:AG30" si="0">AVERAGE(U24:AF24)</f>
        <v>1.7249999999999999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1.6</v>
      </c>
      <c r="AA25" s="6">
        <v>1.8</v>
      </c>
      <c r="AB25" s="6">
        <v>1.85</v>
      </c>
      <c r="AC25" s="6">
        <v>1.6</v>
      </c>
      <c r="AD25" s="6">
        <v>1.375</v>
      </c>
      <c r="AE25" s="6">
        <v>1.375</v>
      </c>
      <c r="AF25" s="6"/>
      <c r="AG25" s="10">
        <f t="shared" si="0"/>
        <v>1.5999999999999999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2019</v>
      </c>
      <c r="U26" s="6"/>
      <c r="V26" s="6"/>
      <c r="W26" s="6">
        <v>2.1749999999999998</v>
      </c>
      <c r="X26" s="6">
        <v>2.2750000000000004</v>
      </c>
      <c r="Y26" s="6">
        <v>2.1749999999999998</v>
      </c>
      <c r="Z26" s="9">
        <v>1.7000000000000002</v>
      </c>
      <c r="AA26" s="6">
        <v>1.9500000000000002</v>
      </c>
      <c r="AB26" s="6">
        <v>1.9500000000000002</v>
      </c>
      <c r="AC26" s="6">
        <v>2.2249999999999996</v>
      </c>
      <c r="AD26" s="6">
        <v>2.4</v>
      </c>
      <c r="AE26" s="6">
        <v>2.4</v>
      </c>
      <c r="AF26" s="6"/>
      <c r="AG26" s="10">
        <f t="shared" si="0"/>
        <v>2.1388888888888884</v>
      </c>
    </row>
    <row r="27" spans="2:33" x14ac:dyDescent="0.25">
      <c r="B27" s="24">
        <v>20</v>
      </c>
      <c r="C27" s="39"/>
      <c r="D27" s="39"/>
      <c r="E27" s="39" t="s">
        <v>27</v>
      </c>
      <c r="F27" s="39"/>
      <c r="S27" s="2"/>
      <c r="T27" s="5">
        <v>2020</v>
      </c>
      <c r="U27" s="6"/>
      <c r="V27" s="6"/>
      <c r="W27" s="6">
        <v>3.2</v>
      </c>
      <c r="X27" s="6">
        <v>3.2</v>
      </c>
      <c r="Y27" s="6">
        <v>2.5</v>
      </c>
      <c r="Z27" s="9">
        <v>2.1</v>
      </c>
      <c r="AA27" s="6">
        <v>2.75</v>
      </c>
      <c r="AB27" s="6">
        <v>2.4500000000000002</v>
      </c>
      <c r="AC27" s="6">
        <v>2.73</v>
      </c>
      <c r="AD27" s="6"/>
      <c r="AE27" s="6"/>
      <c r="AF27" s="6"/>
      <c r="AG27" s="10">
        <f t="shared" si="0"/>
        <v>2.7042857142857142</v>
      </c>
    </row>
    <row r="28" spans="2:33" x14ac:dyDescent="0.25">
      <c r="B28" s="26">
        <v>21</v>
      </c>
      <c r="C28" s="38">
        <v>2.3422000000000001</v>
      </c>
      <c r="D28" s="38">
        <f>'[1]21'!$D$148</f>
        <v>2.5</v>
      </c>
      <c r="E28" s="38">
        <f>'[1]21'!$F$148</f>
        <v>3.5</v>
      </c>
      <c r="F28" s="38">
        <f>'[1]21'!$G$148</f>
        <v>6.19</v>
      </c>
      <c r="S28" s="2"/>
      <c r="T28" s="5">
        <v>2021</v>
      </c>
      <c r="U28" s="6"/>
      <c r="V28" s="6">
        <v>1.4</v>
      </c>
      <c r="W28" s="6">
        <v>2.2000000000000002</v>
      </c>
      <c r="X28" s="6"/>
      <c r="Y28" s="6"/>
      <c r="Z28" s="9"/>
      <c r="AA28" s="6">
        <v>1.35</v>
      </c>
      <c r="AB28" s="6">
        <v>1.65</v>
      </c>
      <c r="AC28" s="6">
        <v>2.0499999999999998</v>
      </c>
      <c r="AD28" s="6">
        <v>2.15</v>
      </c>
      <c r="AE28" s="6"/>
      <c r="AF28" s="6"/>
      <c r="AG28" s="10">
        <f t="shared" si="0"/>
        <v>1.7999999999999998</v>
      </c>
    </row>
    <row r="29" spans="2:33" x14ac:dyDescent="0.25">
      <c r="B29" s="24">
        <v>22</v>
      </c>
      <c r="C29" s="39">
        <v>2.3422000000000001</v>
      </c>
      <c r="D29" s="39">
        <f>'[1]22'!$D$148</f>
        <v>2.2999999999999998</v>
      </c>
      <c r="E29" s="39">
        <f>'[1]22'!$F$148</f>
        <v>3.3</v>
      </c>
      <c r="F29" s="39"/>
      <c r="S29" s="2"/>
      <c r="T29" s="5" t="s">
        <v>22</v>
      </c>
      <c r="U29" s="6"/>
      <c r="V29" s="6">
        <f>MAX(V23:V28)</f>
        <v>2.25</v>
      </c>
      <c r="W29" s="6">
        <f t="shared" ref="W29:AE29" si="1">MAX(W23:W28)</f>
        <v>3.2</v>
      </c>
      <c r="X29" s="6">
        <f t="shared" si="1"/>
        <v>3.2</v>
      </c>
      <c r="Y29" s="6">
        <f t="shared" si="1"/>
        <v>2.5</v>
      </c>
      <c r="Z29" s="6">
        <f t="shared" si="1"/>
        <v>2.1</v>
      </c>
      <c r="AA29" s="6">
        <f t="shared" si="1"/>
        <v>2.75</v>
      </c>
      <c r="AB29" s="6">
        <f t="shared" si="1"/>
        <v>2.4500000000000002</v>
      </c>
      <c r="AC29" s="6">
        <f t="shared" si="1"/>
        <v>2.73</v>
      </c>
      <c r="AD29" s="6">
        <f t="shared" si="1"/>
        <v>2.4</v>
      </c>
      <c r="AE29" s="6">
        <f t="shared" si="1"/>
        <v>2.4</v>
      </c>
      <c r="AF29" s="6"/>
      <c r="AG29" s="10">
        <f>AVERAGE(U29:AF29)</f>
        <v>2.5979999999999999</v>
      </c>
    </row>
    <row r="30" spans="2:33" x14ac:dyDescent="0.25">
      <c r="B30" s="26">
        <v>23</v>
      </c>
      <c r="C30" s="38">
        <v>2.3422000000000001</v>
      </c>
      <c r="D30" s="38">
        <f>'[1]23'!$D$148</f>
        <v>2.25</v>
      </c>
      <c r="E30" s="38">
        <f>'[1]23'!$F$148</f>
        <v>3.25</v>
      </c>
      <c r="F30" s="38">
        <f>'[1]23'!$G$148</f>
        <v>7.4</v>
      </c>
      <c r="S30" s="2"/>
      <c r="T30" s="5" t="s">
        <v>23</v>
      </c>
      <c r="U30" s="6"/>
      <c r="V30" s="6">
        <f>MIN(V23:V28)</f>
        <v>1.4</v>
      </c>
      <c r="W30" s="6">
        <f t="shared" ref="W30:AE30" si="2">MIN(W23:W28)</f>
        <v>2.1749999999999998</v>
      </c>
      <c r="X30" s="6">
        <f t="shared" si="2"/>
        <v>1.85</v>
      </c>
      <c r="Y30" s="6">
        <f t="shared" si="2"/>
        <v>1.05</v>
      </c>
      <c r="Z30" s="6">
        <f t="shared" si="2"/>
        <v>1.05</v>
      </c>
      <c r="AA30" s="6">
        <f t="shared" si="2"/>
        <v>1.35</v>
      </c>
      <c r="AB30" s="6">
        <f t="shared" si="2"/>
        <v>1.65</v>
      </c>
      <c r="AC30" s="6">
        <f t="shared" si="2"/>
        <v>1.6</v>
      </c>
      <c r="AD30" s="6">
        <f t="shared" si="2"/>
        <v>1.375</v>
      </c>
      <c r="AE30" s="6">
        <f t="shared" si="2"/>
        <v>1.375</v>
      </c>
      <c r="AF30" s="6"/>
      <c r="AG30" s="10">
        <f t="shared" si="0"/>
        <v>1.4875</v>
      </c>
    </row>
    <row r="31" spans="2:33" x14ac:dyDescent="0.25">
      <c r="B31" s="24">
        <v>24</v>
      </c>
      <c r="C31" s="39">
        <v>2.3422000000000001</v>
      </c>
      <c r="D31" s="39">
        <f>'[1]24'!$D$148</f>
        <v>2</v>
      </c>
      <c r="E31" s="39">
        <f>'[1]24'!$F$148</f>
        <v>3.95</v>
      </c>
      <c r="F31" s="39">
        <f>'[1]24'!$G$148</f>
        <v>5.61</v>
      </c>
      <c r="S31" s="2"/>
      <c r="T31" s="5" t="s">
        <v>24</v>
      </c>
      <c r="U31" s="6"/>
      <c r="V31" s="6">
        <f>AVERAGE(V23:V28)</f>
        <v>1.825</v>
      </c>
      <c r="W31" s="6">
        <f t="shared" ref="W31:AE31" si="3">AVERAGE(W23:W28)</f>
        <v>2.4249999999999998</v>
      </c>
      <c r="X31" s="6">
        <f t="shared" si="3"/>
        <v>2.40625</v>
      </c>
      <c r="Y31" s="6">
        <f t="shared" si="3"/>
        <v>2.0062499999999996</v>
      </c>
      <c r="Z31" s="6">
        <f t="shared" si="3"/>
        <v>1.7</v>
      </c>
      <c r="AA31" s="6">
        <f t="shared" si="3"/>
        <v>1.9166666666666667</v>
      </c>
      <c r="AB31" s="6">
        <f t="shared" si="3"/>
        <v>1.9083333333333334</v>
      </c>
      <c r="AC31" s="6">
        <f t="shared" si="3"/>
        <v>2.0591666666666666</v>
      </c>
      <c r="AD31" s="6">
        <f t="shared" si="3"/>
        <v>1.9562499999999998</v>
      </c>
      <c r="AE31" s="6">
        <f t="shared" si="3"/>
        <v>1.8875</v>
      </c>
      <c r="AF31" s="6"/>
      <c r="AG31" s="10">
        <f>AVERAGE(U31:AF31)</f>
        <v>2.0090416666666666</v>
      </c>
    </row>
    <row r="32" spans="2:33" x14ac:dyDescent="0.25">
      <c r="B32" s="26">
        <v>25</v>
      </c>
      <c r="C32" s="38">
        <v>2.3422000000000001</v>
      </c>
      <c r="D32" s="38">
        <f>'[1]25'!$D$148</f>
        <v>2</v>
      </c>
      <c r="E32" s="38">
        <f>'[1]25'!$F$148</f>
        <v>3.95</v>
      </c>
      <c r="F32" s="38">
        <f>'[1]25'!$G$148</f>
        <v>5.28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2.3422000000000001</v>
      </c>
      <c r="D33" s="39">
        <f>'[1]26'!$D$148</f>
        <v>2</v>
      </c>
      <c r="E33" s="39">
        <f>'[1]26'!$F$148</f>
        <v>2.95</v>
      </c>
      <c r="F33" s="39">
        <f>'[1]26'!$G$148</f>
        <v>4.9689280868385346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2.3422000000000001</v>
      </c>
      <c r="D34" s="38">
        <f>'[1]27'!$D$148</f>
        <v>2</v>
      </c>
      <c r="E34" s="38">
        <f>'[1]27'!$F$148</f>
        <v>2.95</v>
      </c>
      <c r="F34" s="38">
        <f>'[1]27'!$G$148</f>
        <v>5.19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2.3422000000000001</v>
      </c>
      <c r="D35" s="39">
        <f>'[1]28'!$D$148</f>
        <v>2</v>
      </c>
      <c r="E35" s="39">
        <f>'[1]28'!$F$148</f>
        <v>2.95</v>
      </c>
      <c r="F35" s="39">
        <f>'[1]28'!$G$148</f>
        <v>5.12</v>
      </c>
      <c r="S35" s="2"/>
      <c r="T35" s="5" t="s">
        <v>25</v>
      </c>
      <c r="U35" s="6"/>
      <c r="V35" s="6">
        <f t="shared" ref="V35:AE37" si="4">V29</f>
        <v>2.25</v>
      </c>
      <c r="W35" s="6">
        <f t="shared" si="4"/>
        <v>3.2</v>
      </c>
      <c r="X35" s="6">
        <f t="shared" si="4"/>
        <v>3.2</v>
      </c>
      <c r="Y35" s="6">
        <f t="shared" si="4"/>
        <v>2.5</v>
      </c>
      <c r="Z35" s="6">
        <f t="shared" si="4"/>
        <v>2.1</v>
      </c>
      <c r="AA35" s="6">
        <f t="shared" si="4"/>
        <v>2.75</v>
      </c>
      <c r="AB35" s="6">
        <f t="shared" si="4"/>
        <v>2.4500000000000002</v>
      </c>
      <c r="AC35" s="6">
        <f t="shared" si="4"/>
        <v>2.73</v>
      </c>
      <c r="AD35" s="6">
        <f t="shared" si="4"/>
        <v>2.4</v>
      </c>
      <c r="AE35" s="6">
        <f t="shared" si="4"/>
        <v>2.4</v>
      </c>
      <c r="AF35" s="6"/>
      <c r="AG35" s="4"/>
    </row>
    <row r="36" spans="2:33" x14ac:dyDescent="0.25">
      <c r="B36" s="26">
        <v>29</v>
      </c>
      <c r="C36" s="38">
        <v>2.3422000000000001</v>
      </c>
      <c r="D36" s="38">
        <f>'[1]29'!$D$148</f>
        <v>2</v>
      </c>
      <c r="E36" s="38">
        <f>'[1]29'!$F$148</f>
        <v>2.95</v>
      </c>
      <c r="F36" s="38">
        <f>'[1]29'!$G$148</f>
        <v>5.353788343558282</v>
      </c>
      <c r="S36" s="2"/>
      <c r="T36" s="5"/>
      <c r="U36" s="6"/>
      <c r="V36" s="6">
        <f t="shared" si="4"/>
        <v>1.4</v>
      </c>
      <c r="W36" s="6">
        <f t="shared" si="4"/>
        <v>2.1749999999999998</v>
      </c>
      <c r="X36" s="6">
        <f t="shared" si="4"/>
        <v>1.85</v>
      </c>
      <c r="Y36" s="6">
        <f t="shared" si="4"/>
        <v>1.05</v>
      </c>
      <c r="Z36" s="6">
        <f t="shared" si="4"/>
        <v>1.05</v>
      </c>
      <c r="AA36" s="6">
        <f t="shared" si="4"/>
        <v>1.35</v>
      </c>
      <c r="AB36" s="6">
        <f t="shared" si="4"/>
        <v>1.65</v>
      </c>
      <c r="AC36" s="6">
        <f t="shared" si="4"/>
        <v>1.6</v>
      </c>
      <c r="AD36" s="6">
        <f t="shared" si="4"/>
        <v>1.375</v>
      </c>
      <c r="AE36" s="6">
        <f t="shared" si="4"/>
        <v>1.375</v>
      </c>
      <c r="AF36" s="6"/>
      <c r="AG36" s="4"/>
    </row>
    <row r="37" spans="2:33" x14ac:dyDescent="0.25">
      <c r="B37" s="24">
        <v>30</v>
      </c>
      <c r="C37" s="39">
        <v>2.3422000000000001</v>
      </c>
      <c r="D37" s="39">
        <f>'[1]30'!$D$148</f>
        <v>2.2000000000000002</v>
      </c>
      <c r="E37" s="39">
        <f>'[1]30'!$F$148</f>
        <v>3.15</v>
      </c>
      <c r="F37" s="39">
        <f>'[1]30'!$G$148</f>
        <v>5.5373913043478264</v>
      </c>
      <c r="S37" s="2"/>
      <c r="T37" s="7" t="str">
        <f>T31</f>
        <v>Promedio 2016 - 2021</v>
      </c>
      <c r="U37" s="11"/>
      <c r="V37" s="11">
        <f t="shared" si="4"/>
        <v>1.825</v>
      </c>
      <c r="W37" s="11">
        <f>W31</f>
        <v>2.4249999999999998</v>
      </c>
      <c r="X37" s="11">
        <f t="shared" si="4"/>
        <v>2.40625</v>
      </c>
      <c r="Y37" s="11">
        <f t="shared" si="4"/>
        <v>2.0062499999999996</v>
      </c>
      <c r="Z37" s="11">
        <f t="shared" si="4"/>
        <v>1.7</v>
      </c>
      <c r="AA37" s="11">
        <f t="shared" si="4"/>
        <v>1.9166666666666667</v>
      </c>
      <c r="AB37" s="11">
        <f t="shared" si="4"/>
        <v>1.9083333333333334</v>
      </c>
      <c r="AC37" s="11">
        <f t="shared" si="4"/>
        <v>2.0591666666666666</v>
      </c>
      <c r="AD37" s="11">
        <f t="shared" si="4"/>
        <v>1.9562499999999998</v>
      </c>
      <c r="AE37" s="11">
        <f t="shared" si="4"/>
        <v>1.8875</v>
      </c>
      <c r="AF37" s="11"/>
      <c r="AG37" s="4"/>
    </row>
    <row r="38" spans="2:33" x14ac:dyDescent="0.25">
      <c r="B38" s="26">
        <v>31</v>
      </c>
      <c r="C38" s="38"/>
      <c r="D38" s="38"/>
      <c r="E38" s="23" t="s">
        <v>29</v>
      </c>
      <c r="F38" s="38"/>
      <c r="S38" s="2"/>
      <c r="T38" s="5">
        <v>2022</v>
      </c>
      <c r="U38" s="12"/>
      <c r="V38" s="12">
        <f>D28</f>
        <v>2.5</v>
      </c>
      <c r="W38" s="12">
        <f>D29</f>
        <v>2.2999999999999998</v>
      </c>
      <c r="X38" s="12">
        <f>D30</f>
        <v>2.25</v>
      </c>
      <c r="Y38" s="12">
        <f>D31</f>
        <v>2</v>
      </c>
      <c r="Z38" s="12">
        <f>D32</f>
        <v>2</v>
      </c>
      <c r="AA38" s="12">
        <f>D33</f>
        <v>2</v>
      </c>
      <c r="AB38" s="12">
        <f>D34</f>
        <v>2</v>
      </c>
      <c r="AC38" s="12">
        <f>D35</f>
        <v>2</v>
      </c>
      <c r="AD38" s="12">
        <f>D36</f>
        <v>2</v>
      </c>
      <c r="AE38" s="12">
        <f>D37</f>
        <v>2.2000000000000002</v>
      </c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2016</v>
      </c>
      <c r="U44" s="6"/>
      <c r="V44" s="6">
        <v>3.7442857142857142</v>
      </c>
      <c r="W44" s="6">
        <v>3.7442857142857142</v>
      </c>
      <c r="X44" s="6">
        <v>3.3357142857142863</v>
      </c>
      <c r="Y44" s="6">
        <v>3.2061904761904763</v>
      </c>
      <c r="Z44" s="9">
        <v>3.3641269841269845</v>
      </c>
      <c r="AA44" s="6">
        <v>3.3350793650793649</v>
      </c>
      <c r="AB44" s="6">
        <v>3.2190476190476196</v>
      </c>
      <c r="AC44" s="6">
        <v>3.4721428571428574</v>
      </c>
      <c r="AD44" s="6">
        <v>3.7807142857142857</v>
      </c>
      <c r="AE44" s="6">
        <v>4.1066666666666665</v>
      </c>
      <c r="AF44" s="6">
        <v>4.07</v>
      </c>
      <c r="AG44" s="10">
        <f t="shared" ref="AG44:AG52" si="5">AVERAGE(U44:AF44)</f>
        <v>3.5798412698412703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3.75</v>
      </c>
      <c r="V45" s="6">
        <v>3.2912500000000002</v>
      </c>
      <c r="W45" s="6">
        <v>3.7456250000000004</v>
      </c>
      <c r="X45" s="6">
        <v>3.7456250000000004</v>
      </c>
      <c r="Y45" s="6">
        <v>3.8044444444444445</v>
      </c>
      <c r="Z45" s="9">
        <v>3.0820833333333333</v>
      </c>
      <c r="AA45" s="6">
        <v>3.1657936507936508</v>
      </c>
      <c r="AB45" s="6">
        <v>3.7191666666666667</v>
      </c>
      <c r="AC45" s="6">
        <v>3.793571428571429</v>
      </c>
      <c r="AD45" s="6">
        <v>5.1566666666666672</v>
      </c>
      <c r="AE45" s="6"/>
      <c r="AF45" s="6"/>
      <c r="AG45" s="10">
        <f t="shared" si="5"/>
        <v>3.725422619047619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2018</v>
      </c>
      <c r="U46" s="6"/>
      <c r="V46" s="6"/>
      <c r="W46" s="6">
        <v>4.7374999999999998</v>
      </c>
      <c r="X46" s="6">
        <v>4.0766666666666671</v>
      </c>
      <c r="Y46" s="6">
        <v>3.8600000000000003</v>
      </c>
      <c r="Z46" s="9">
        <v>3.62</v>
      </c>
      <c r="AA46" s="6">
        <v>3.5383333333333336</v>
      </c>
      <c r="AB46" s="6">
        <v>3.6280769230769234</v>
      </c>
      <c r="AC46" s="6">
        <v>3.7942307692307695</v>
      </c>
      <c r="AD46" s="6">
        <v>3.6022727272727271</v>
      </c>
      <c r="AE46" s="6">
        <v>4.0386666666666668</v>
      </c>
      <c r="AF46" s="6">
        <v>4.5472727272727269</v>
      </c>
      <c r="AG46" s="10">
        <f t="shared" si="5"/>
        <v>3.9443019813519817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/>
      <c r="V47" s="6"/>
      <c r="W47" s="6">
        <v>3.8574999999999999</v>
      </c>
      <c r="X47" s="6">
        <v>4.9574999999999996</v>
      </c>
      <c r="Y47" s="6">
        <v>3.831666666666667</v>
      </c>
      <c r="Z47" s="9">
        <v>3.9889999999999999</v>
      </c>
      <c r="AA47" s="6">
        <v>3.9238461538461542</v>
      </c>
      <c r="AB47" s="6">
        <v>4.0014285714285718</v>
      </c>
      <c r="AC47" s="6">
        <v>4.7257142857142869</v>
      </c>
      <c r="AD47" s="6">
        <v>4.2077777777777783</v>
      </c>
      <c r="AE47" s="6">
        <v>4.266</v>
      </c>
      <c r="AF47" s="6">
        <v>4.18</v>
      </c>
      <c r="AG47" s="10">
        <f t="shared" si="5"/>
        <v>4.1940433455433448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>
        <v>6.68</v>
      </c>
      <c r="X48" s="6">
        <v>6.58</v>
      </c>
      <c r="Y48" s="6">
        <v>5.87</v>
      </c>
      <c r="Z48" s="9">
        <v>5.46</v>
      </c>
      <c r="AA48" s="6">
        <v>5.61</v>
      </c>
      <c r="AB48" s="6">
        <v>5.26</v>
      </c>
      <c r="AC48" s="6">
        <v>5.49</v>
      </c>
      <c r="AD48" s="6">
        <v>5.49</v>
      </c>
      <c r="AE48" s="6"/>
      <c r="AF48" s="6"/>
      <c r="AG48" s="10">
        <f t="shared" si="5"/>
        <v>5.8050000000000006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>
        <v>5.05</v>
      </c>
      <c r="W49" s="6">
        <v>4.2300000000000004</v>
      </c>
      <c r="X49" s="6">
        <v>4.2</v>
      </c>
      <c r="Y49" s="6">
        <v>4.3600000000000003</v>
      </c>
      <c r="Z49" s="9">
        <v>4.47</v>
      </c>
      <c r="AA49" s="6">
        <v>4.38</v>
      </c>
      <c r="AB49" s="6">
        <v>3.59</v>
      </c>
      <c r="AC49" s="6">
        <v>3.47</v>
      </c>
      <c r="AD49" s="6">
        <v>4.7126086956521744</v>
      </c>
      <c r="AE49" s="6"/>
      <c r="AF49" s="6"/>
      <c r="AG49" s="10">
        <f t="shared" si="5"/>
        <v>4.2736231884057965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3.75</v>
      </c>
      <c r="V50" s="6">
        <f>MAX(V44:V49)</f>
        <v>5.05</v>
      </c>
      <c r="W50" s="6">
        <f t="shared" ref="W50:AF50" si="6">MAX(W44:W49)</f>
        <v>6.68</v>
      </c>
      <c r="X50" s="6">
        <f t="shared" si="6"/>
        <v>6.58</v>
      </c>
      <c r="Y50" s="6">
        <f t="shared" si="6"/>
        <v>5.87</v>
      </c>
      <c r="Z50" s="6">
        <f t="shared" si="6"/>
        <v>5.46</v>
      </c>
      <c r="AA50" s="6">
        <f t="shared" si="6"/>
        <v>5.61</v>
      </c>
      <c r="AB50" s="6">
        <f t="shared" si="6"/>
        <v>5.26</v>
      </c>
      <c r="AC50" s="6">
        <f t="shared" si="6"/>
        <v>5.49</v>
      </c>
      <c r="AD50" s="6">
        <f t="shared" si="6"/>
        <v>5.49</v>
      </c>
      <c r="AE50" s="6">
        <f t="shared" si="6"/>
        <v>4.266</v>
      </c>
      <c r="AF50" s="6">
        <f t="shared" si="6"/>
        <v>4.5472727272727269</v>
      </c>
      <c r="AG50" s="10">
        <f t="shared" si="5"/>
        <v>5.3377727272727276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3.75</v>
      </c>
      <c r="V51" s="6">
        <f>MIN(V44:V49)</f>
        <v>3.2912500000000002</v>
      </c>
      <c r="W51" s="6">
        <f t="shared" ref="W51:AF51" si="7">MIN(W44:W49)</f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3.1657936507936508</v>
      </c>
      <c r="AB51" s="6">
        <f t="shared" si="7"/>
        <v>3.2190476190476196</v>
      </c>
      <c r="AC51" s="6">
        <f t="shared" si="7"/>
        <v>3.47</v>
      </c>
      <c r="AD51" s="6">
        <f t="shared" si="7"/>
        <v>3.6022727272727271</v>
      </c>
      <c r="AE51" s="6">
        <f t="shared" si="7"/>
        <v>4.0386666666666668</v>
      </c>
      <c r="AF51" s="6">
        <f t="shared" si="7"/>
        <v>4.07</v>
      </c>
      <c r="AG51" s="10">
        <f t="shared" si="5"/>
        <v>3.4979420394420391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24</v>
      </c>
      <c r="U52" s="6">
        <f>AVERAGE(U44:U49)</f>
        <v>3.75</v>
      </c>
      <c r="V52" s="6">
        <f>AVERAGE(V44:V49)</f>
        <v>4.0285119047619053</v>
      </c>
      <c r="W52" s="6">
        <f t="shared" ref="W52:AF52" si="8">AVERAGE(W44:W49)</f>
        <v>4.4991517857142851</v>
      </c>
      <c r="X52" s="6">
        <f t="shared" si="8"/>
        <v>4.4825843253968261</v>
      </c>
      <c r="Y52" s="6">
        <f t="shared" si="8"/>
        <v>4.1553835978835982</v>
      </c>
      <c r="Z52" s="6">
        <f t="shared" si="8"/>
        <v>3.9975350529100528</v>
      </c>
      <c r="AA52" s="6">
        <f t="shared" si="8"/>
        <v>3.9921754171754174</v>
      </c>
      <c r="AB52" s="6">
        <f t="shared" si="8"/>
        <v>3.9029532967032967</v>
      </c>
      <c r="AC52" s="6">
        <f t="shared" si="8"/>
        <v>4.1242765567765574</v>
      </c>
      <c r="AD52" s="6">
        <f t="shared" si="8"/>
        <v>4.4916733588472715</v>
      </c>
      <c r="AE52" s="6">
        <f t="shared" si="8"/>
        <v>4.1371111111111114</v>
      </c>
      <c r="AF52" s="6">
        <f t="shared" si="8"/>
        <v>4.2657575757575756</v>
      </c>
      <c r="AG52" s="10">
        <f t="shared" si="5"/>
        <v>4.1522594985864911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25</v>
      </c>
      <c r="U56" s="6">
        <f t="shared" ref="U56:AF58" si="9">U50</f>
        <v>3.75</v>
      </c>
      <c r="V56" s="6">
        <f t="shared" si="9"/>
        <v>5.05</v>
      </c>
      <c r="W56" s="6">
        <f t="shared" si="9"/>
        <v>6.68</v>
      </c>
      <c r="X56" s="6">
        <f t="shared" si="9"/>
        <v>6.58</v>
      </c>
      <c r="Y56" s="6">
        <f t="shared" si="9"/>
        <v>5.87</v>
      </c>
      <c r="Z56" s="6">
        <f t="shared" si="9"/>
        <v>5.46</v>
      </c>
      <c r="AA56" s="6">
        <f t="shared" si="9"/>
        <v>5.61</v>
      </c>
      <c r="AB56" s="6">
        <f t="shared" si="9"/>
        <v>5.26</v>
      </c>
      <c r="AC56" s="6">
        <f t="shared" si="9"/>
        <v>5.49</v>
      </c>
      <c r="AD56" s="6">
        <f t="shared" si="9"/>
        <v>5.49</v>
      </c>
      <c r="AE56" s="6">
        <f t="shared" si="9"/>
        <v>4.266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3.1657936507936508</v>
      </c>
      <c r="AB57" s="6">
        <f t="shared" si="9"/>
        <v>3.2190476190476196</v>
      </c>
      <c r="AC57" s="6">
        <f t="shared" si="9"/>
        <v>3.47</v>
      </c>
      <c r="AD57" s="6">
        <f t="shared" si="9"/>
        <v>3.6022727272727271</v>
      </c>
      <c r="AE57" s="6">
        <f t="shared" si="9"/>
        <v>4.0386666666666668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>U52</f>
        <v>3.75</v>
      </c>
      <c r="V58" s="11">
        <f t="shared" si="9"/>
        <v>4.0285119047619053</v>
      </c>
      <c r="W58" s="11">
        <f t="shared" si="9"/>
        <v>4.4991517857142851</v>
      </c>
      <c r="X58" s="11">
        <f t="shared" si="9"/>
        <v>4.4825843253968261</v>
      </c>
      <c r="Y58" s="11">
        <f t="shared" si="9"/>
        <v>4.1553835978835982</v>
      </c>
      <c r="Z58" s="11">
        <f t="shared" si="9"/>
        <v>3.9975350529100528</v>
      </c>
      <c r="AA58" s="11">
        <f t="shared" si="9"/>
        <v>3.9921754171754174</v>
      </c>
      <c r="AB58" s="11">
        <f t="shared" si="9"/>
        <v>3.9029532967032967</v>
      </c>
      <c r="AC58" s="11">
        <f t="shared" si="9"/>
        <v>4.1242765567765574</v>
      </c>
      <c r="AD58" s="11">
        <f t="shared" si="9"/>
        <v>4.4916733588472715</v>
      </c>
      <c r="AE58" s="11">
        <f t="shared" si="9"/>
        <v>4.1371111111111114</v>
      </c>
      <c r="AF58" s="11">
        <f t="shared" si="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17</v>
      </c>
      <c r="T59" s="5">
        <v>2022</v>
      </c>
      <c r="U59" s="12"/>
      <c r="V59" s="12"/>
      <c r="W59" s="12"/>
      <c r="X59" s="12">
        <f>F30</f>
        <v>7.4</v>
      </c>
      <c r="Y59" s="12">
        <f>F31</f>
        <v>5.61</v>
      </c>
      <c r="Z59" s="12">
        <f>F32</f>
        <v>5.28</v>
      </c>
      <c r="AA59" s="12">
        <f>F33</f>
        <v>4.9689280868385346</v>
      </c>
      <c r="AB59" s="12">
        <f>F34</f>
        <v>5.19</v>
      </c>
      <c r="AC59" s="12">
        <f>F35</f>
        <v>5.12</v>
      </c>
      <c r="AD59" s="12">
        <f>F36</f>
        <v>5.353788343558282</v>
      </c>
      <c r="AE59" s="12">
        <f>F37</f>
        <v>5.5373913043478264</v>
      </c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1">
        <f>(D28-C28)/C28</f>
        <v>6.7372555716847388E-2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1">
        <f t="shared" ref="T67:T84" si="10">(D29-C29)/C29</f>
        <v>-1.8017248740500483E-2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41">
        <f t="shared" si="10"/>
        <v>-3.9364699854837357E-2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41">
        <f t="shared" si="10"/>
        <v>-0.1461019554265221</v>
      </c>
    </row>
    <row r="70" spans="2:32" x14ac:dyDescent="0.25">
      <c r="T70" s="41">
        <f t="shared" si="10"/>
        <v>-0.1461019554265221</v>
      </c>
    </row>
    <row r="71" spans="2:32" x14ac:dyDescent="0.25">
      <c r="T71" s="41">
        <f t="shared" si="10"/>
        <v>-0.1461019554265221</v>
      </c>
    </row>
    <row r="72" spans="2:32" x14ac:dyDescent="0.25">
      <c r="T72" s="41">
        <f t="shared" si="10"/>
        <v>-0.1461019554265221</v>
      </c>
    </row>
    <row r="73" spans="2:32" x14ac:dyDescent="0.25">
      <c r="T73" s="41">
        <f t="shared" si="10"/>
        <v>-0.1461019554265221</v>
      </c>
    </row>
    <row r="74" spans="2:32" x14ac:dyDescent="0.25">
      <c r="T74" s="41">
        <f t="shared" si="10"/>
        <v>-0.1461019554265221</v>
      </c>
    </row>
    <row r="75" spans="2:32" x14ac:dyDescent="0.25">
      <c r="T75" s="41">
        <f t="shared" si="10"/>
        <v>-6.0712150969174226E-2</v>
      </c>
    </row>
    <row r="76" spans="2:32" x14ac:dyDescent="0.25">
      <c r="T76" s="41" t="e">
        <f t="shared" si="10"/>
        <v>#DIV/0!</v>
      </c>
    </row>
    <row r="77" spans="2:32" x14ac:dyDescent="0.25">
      <c r="T77" s="41" t="e">
        <f t="shared" si="10"/>
        <v>#DIV/0!</v>
      </c>
    </row>
    <row r="78" spans="2:32" x14ac:dyDescent="0.25">
      <c r="T78" s="41" t="e">
        <f t="shared" si="10"/>
        <v>#DIV/0!</v>
      </c>
    </row>
    <row r="79" spans="2:32" x14ac:dyDescent="0.25">
      <c r="T79" s="41" t="e">
        <f t="shared" si="10"/>
        <v>#DIV/0!</v>
      </c>
    </row>
    <row r="80" spans="2:32" x14ac:dyDescent="0.25">
      <c r="T80" s="41" t="e">
        <f t="shared" si="10"/>
        <v>#DIV/0!</v>
      </c>
    </row>
    <row r="81" spans="20:20" x14ac:dyDescent="0.25">
      <c r="T81" s="41" t="e">
        <f t="shared" si="10"/>
        <v>#DIV/0!</v>
      </c>
    </row>
    <row r="82" spans="20:20" x14ac:dyDescent="0.25">
      <c r="T82" s="41" t="e">
        <f t="shared" si="10"/>
        <v>#DIV/0!</v>
      </c>
    </row>
    <row r="83" spans="20:20" x14ac:dyDescent="0.25">
      <c r="T83" s="41" t="e">
        <f t="shared" si="10"/>
        <v>#DIV/0!</v>
      </c>
    </row>
    <row r="84" spans="20:20" x14ac:dyDescent="0.25">
      <c r="T84" s="41" t="e">
        <f t="shared" si="10"/>
        <v>#DIV/0!</v>
      </c>
    </row>
    <row r="85" spans="20:20" x14ac:dyDescent="0.25">
      <c r="T85" s="41"/>
    </row>
    <row r="86" spans="20:20" x14ac:dyDescent="0.25">
      <c r="T86" s="41"/>
    </row>
    <row r="87" spans="20:20" x14ac:dyDescent="0.25">
      <c r="T87" s="41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59" orientation="portrait" r:id="rId1"/>
  <ignoredErrors>
    <ignoredError sqref="V29:AE31 AG23:AG28 U50:AF52 AG44:AG4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tabSelected="1" view="pageBreakPreview" zoomScale="85" zoomScaleNormal="160" zoomScaleSheetLayoutView="85" workbookViewId="0">
      <selection activeCell="O53" sqref="O53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30.85546875" customWidth="1"/>
    <col min="14" max="14" width="1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26</v>
      </c>
      <c r="N3" s="30"/>
    </row>
    <row r="6" spans="1:33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4"/>
      <c r="C7" s="45" t="s">
        <v>7</v>
      </c>
      <c r="D7" s="45"/>
      <c r="E7" s="45"/>
      <c r="F7" s="46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>
        <v>2.6</v>
      </c>
      <c r="W23" s="6">
        <v>2.5</v>
      </c>
      <c r="X23" s="6">
        <v>2.75</v>
      </c>
      <c r="Y23" s="6">
        <v>3.15</v>
      </c>
      <c r="Z23" s="9">
        <v>2.75</v>
      </c>
      <c r="AA23" s="6">
        <v>2.75</v>
      </c>
      <c r="AB23" s="6">
        <v>2.5</v>
      </c>
      <c r="AC23" s="6">
        <v>2.15</v>
      </c>
      <c r="AD23" s="6">
        <v>2.15</v>
      </c>
      <c r="AE23" s="6"/>
      <c r="AF23" s="6"/>
      <c r="AG23" s="10">
        <f>AVERAGE(U23:AF23)</f>
        <v>2.5888888888888886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>
        <v>2.75</v>
      </c>
      <c r="W24" s="6">
        <v>2.75</v>
      </c>
      <c r="X24" s="6">
        <v>2.25</v>
      </c>
      <c r="Y24" s="6">
        <v>1.5</v>
      </c>
      <c r="Z24" s="9">
        <v>1.4</v>
      </c>
      <c r="AA24" s="6">
        <v>1.9</v>
      </c>
      <c r="AB24" s="6">
        <v>2.1</v>
      </c>
      <c r="AC24" s="6">
        <v>2.1</v>
      </c>
      <c r="AD24" s="6"/>
      <c r="AE24" s="6"/>
      <c r="AF24" s="6"/>
      <c r="AG24" s="10">
        <f t="shared" ref="AG24:AG30" si="0">AVERAGE(U24:AF24)</f>
        <v>2.09375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/>
      <c r="AA25" s="6"/>
      <c r="AB25" s="6">
        <v>2.5999999999999996</v>
      </c>
      <c r="AC25" s="6">
        <v>2.4000000000000004</v>
      </c>
      <c r="AD25" s="6"/>
      <c r="AE25" s="6"/>
      <c r="AF25" s="6"/>
      <c r="AG25" s="10">
        <f t="shared" si="0"/>
        <v>2.5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2019</v>
      </c>
      <c r="U26" s="6"/>
      <c r="V26" s="6"/>
      <c r="W26" s="6"/>
      <c r="X26" s="6">
        <v>2.85</v>
      </c>
      <c r="Y26" s="6">
        <v>3.0249999999999999</v>
      </c>
      <c r="Z26" s="9">
        <v>2.1</v>
      </c>
      <c r="AA26" s="6">
        <v>2.4</v>
      </c>
      <c r="AB26" s="6">
        <v>2.75</v>
      </c>
      <c r="AC26" s="6"/>
      <c r="AD26" s="6"/>
      <c r="AE26" s="6"/>
      <c r="AF26" s="6"/>
      <c r="AG26" s="10">
        <f t="shared" si="0"/>
        <v>2.625</v>
      </c>
    </row>
    <row r="27" spans="2:33" x14ac:dyDescent="0.25">
      <c r="B27" s="24">
        <v>20</v>
      </c>
      <c r="C27" s="39"/>
      <c r="D27" s="39"/>
      <c r="E27" s="39" t="s">
        <v>27</v>
      </c>
      <c r="F27" s="39"/>
      <c r="S27" s="2"/>
      <c r="T27" s="5">
        <v>2020</v>
      </c>
      <c r="U27" s="6"/>
      <c r="V27" s="6"/>
      <c r="W27" s="6">
        <v>3.9</v>
      </c>
      <c r="X27" s="6">
        <v>3.9</v>
      </c>
      <c r="Y27" s="6">
        <v>3.65</v>
      </c>
      <c r="Z27" s="9">
        <v>2.65</v>
      </c>
      <c r="AA27" s="6">
        <v>3.15</v>
      </c>
      <c r="AB27" s="6"/>
      <c r="AC27" s="6"/>
      <c r="AD27" s="6"/>
      <c r="AE27" s="6"/>
      <c r="AF27" s="6"/>
      <c r="AG27" s="10">
        <f t="shared" si="0"/>
        <v>3.45</v>
      </c>
    </row>
    <row r="28" spans="2:33" x14ac:dyDescent="0.25">
      <c r="B28" s="26">
        <v>21</v>
      </c>
      <c r="C28" s="38">
        <v>2.3422000000000001</v>
      </c>
      <c r="D28" s="38">
        <f>'[1]21'!$D$149</f>
        <v>3</v>
      </c>
      <c r="E28" s="38">
        <f>'[1]21'!$F$149</f>
        <v>4</v>
      </c>
      <c r="F28" s="38"/>
      <c r="S28" s="2"/>
      <c r="T28" s="5">
        <v>2021</v>
      </c>
      <c r="U28" s="6"/>
      <c r="V28" s="6">
        <v>1.4</v>
      </c>
      <c r="W28" s="6">
        <v>3</v>
      </c>
      <c r="X28" s="6"/>
      <c r="Y28" s="6"/>
      <c r="Z28" s="9"/>
      <c r="AA28" s="6">
        <v>2.0499999999999998</v>
      </c>
      <c r="AB28" s="6">
        <v>2.25</v>
      </c>
      <c r="AC28" s="6">
        <v>2.6</v>
      </c>
      <c r="AD28" s="6">
        <v>2.65</v>
      </c>
      <c r="AE28" s="6"/>
      <c r="AF28" s="6"/>
      <c r="AG28" s="10">
        <f t="shared" si="0"/>
        <v>2.3249999999999997</v>
      </c>
    </row>
    <row r="29" spans="2:33" x14ac:dyDescent="0.25">
      <c r="B29" s="24">
        <v>22</v>
      </c>
      <c r="C29" s="39">
        <v>2.3422000000000001</v>
      </c>
      <c r="D29" s="39">
        <f>'[1]22'!$D$149</f>
        <v>3</v>
      </c>
      <c r="E29" s="39">
        <f>'[1]22'!$F$149</f>
        <v>4</v>
      </c>
      <c r="F29" s="39"/>
      <c r="S29" s="2"/>
      <c r="T29" s="5" t="s">
        <v>22</v>
      </c>
      <c r="U29" s="6"/>
      <c r="V29" s="6">
        <f>MAX(V23:V28)</f>
        <v>2.75</v>
      </c>
      <c r="W29" s="6">
        <f t="shared" ref="W29:AD29" si="1">MAX(W23:W28)</f>
        <v>3.9</v>
      </c>
      <c r="X29" s="6">
        <f t="shared" si="1"/>
        <v>3.9</v>
      </c>
      <c r="Y29" s="6">
        <f t="shared" si="1"/>
        <v>3.65</v>
      </c>
      <c r="Z29" s="6">
        <f t="shared" si="1"/>
        <v>2.75</v>
      </c>
      <c r="AA29" s="6">
        <f t="shared" si="1"/>
        <v>3.15</v>
      </c>
      <c r="AB29" s="6">
        <f t="shared" si="1"/>
        <v>2.75</v>
      </c>
      <c r="AC29" s="6">
        <f t="shared" si="1"/>
        <v>2.6</v>
      </c>
      <c r="AD29" s="6">
        <f t="shared" si="1"/>
        <v>2.65</v>
      </c>
      <c r="AE29" s="6"/>
      <c r="AF29" s="6"/>
      <c r="AG29" s="10">
        <f>AVERAGE(U29:AF29)</f>
        <v>3.1222222222222222</v>
      </c>
    </row>
    <row r="30" spans="2:33" x14ac:dyDescent="0.25">
      <c r="B30" s="26">
        <v>23</v>
      </c>
      <c r="C30" s="38">
        <v>2.3422000000000001</v>
      </c>
      <c r="D30" s="38">
        <f>'[1]23'!$D$149</f>
        <v>3.5</v>
      </c>
      <c r="E30" s="38">
        <f>'[1]23'!$F$149</f>
        <v>4.6500000000000004</v>
      </c>
      <c r="F30" s="38">
        <f>'[1]23'!$G$149</f>
        <v>8.98</v>
      </c>
      <c r="S30" s="2"/>
      <c r="T30" s="5" t="s">
        <v>23</v>
      </c>
      <c r="U30" s="6"/>
      <c r="V30" s="6">
        <f>MIN(V23:V28)</f>
        <v>1.4</v>
      </c>
      <c r="W30" s="6">
        <f t="shared" ref="W30:AD30" si="2">MIN(W23:W28)</f>
        <v>2.5</v>
      </c>
      <c r="X30" s="6">
        <f t="shared" si="2"/>
        <v>2.25</v>
      </c>
      <c r="Y30" s="6">
        <f t="shared" si="2"/>
        <v>1.5</v>
      </c>
      <c r="Z30" s="6">
        <f t="shared" si="2"/>
        <v>1.4</v>
      </c>
      <c r="AA30" s="6">
        <f t="shared" si="2"/>
        <v>1.9</v>
      </c>
      <c r="AB30" s="6">
        <f t="shared" si="2"/>
        <v>2.1</v>
      </c>
      <c r="AC30" s="6">
        <f t="shared" si="2"/>
        <v>2.1</v>
      </c>
      <c r="AD30" s="6">
        <f t="shared" si="2"/>
        <v>2.15</v>
      </c>
      <c r="AE30" s="6"/>
      <c r="AF30" s="6"/>
      <c r="AG30" s="10">
        <f t="shared" si="0"/>
        <v>1.9222222222222223</v>
      </c>
    </row>
    <row r="31" spans="2:33" x14ac:dyDescent="0.25">
      <c r="B31" s="24">
        <v>24</v>
      </c>
      <c r="C31" s="39">
        <v>2.3422000000000001</v>
      </c>
      <c r="D31" s="39">
        <f>'[1]24'!$D$149</f>
        <v>3</v>
      </c>
      <c r="E31" s="39">
        <f>'[1]24'!$F$149</f>
        <v>4.0999999999999996</v>
      </c>
      <c r="F31" s="39">
        <f>'[1]24'!$G$149</f>
        <v>7.95</v>
      </c>
      <c r="S31" s="2"/>
      <c r="T31" s="5" t="s">
        <v>24</v>
      </c>
      <c r="U31" s="6"/>
      <c r="V31" s="6">
        <f>AVERAGE(V23:V28)</f>
        <v>2.25</v>
      </c>
      <c r="W31" s="6">
        <f t="shared" ref="W31:AD31" si="3">AVERAGE(W23:W28)</f>
        <v>3.0375000000000001</v>
      </c>
      <c r="X31" s="6">
        <f t="shared" si="3"/>
        <v>2.9375</v>
      </c>
      <c r="Y31" s="6">
        <f t="shared" si="3"/>
        <v>2.8312500000000003</v>
      </c>
      <c r="Z31" s="6">
        <f t="shared" si="3"/>
        <v>2.2250000000000001</v>
      </c>
      <c r="AA31" s="6">
        <f t="shared" si="3"/>
        <v>2.4500000000000002</v>
      </c>
      <c r="AB31" s="6">
        <f t="shared" si="3"/>
        <v>2.44</v>
      </c>
      <c r="AC31" s="6">
        <f t="shared" si="3"/>
        <v>2.3125</v>
      </c>
      <c r="AD31" s="6">
        <f t="shared" si="3"/>
        <v>2.4</v>
      </c>
      <c r="AE31" s="6"/>
      <c r="AF31" s="6"/>
      <c r="AG31" s="10">
        <f>AVERAGE(U31:AF31)</f>
        <v>2.5426388888888889</v>
      </c>
    </row>
    <row r="32" spans="2:33" x14ac:dyDescent="0.25">
      <c r="B32" s="26">
        <v>25</v>
      </c>
      <c r="C32" s="38">
        <v>2.3422000000000001</v>
      </c>
      <c r="D32" s="38">
        <f>'[1]25'!$D$149</f>
        <v>3</v>
      </c>
      <c r="E32" s="38">
        <f>'[1]25'!$F$149</f>
        <v>4.0999999999999996</v>
      </c>
      <c r="F32" s="38">
        <f>'[1]25'!$G$149</f>
        <v>7.95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2.3422000000000001</v>
      </c>
      <c r="D33" s="39">
        <f>'[1]26'!$D$149</f>
        <v>2.7</v>
      </c>
      <c r="E33" s="39">
        <f>'[1]26'!$F$149</f>
        <v>3.75</v>
      </c>
      <c r="F33" s="39">
        <f>'[1]26'!$G$149</f>
        <v>7.9499999999999993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2.3422000000000001</v>
      </c>
      <c r="D34" s="38">
        <f>'[1]27'!$D$149</f>
        <v>2.7</v>
      </c>
      <c r="E34" s="38">
        <f>'[1]27'!$F$149</f>
        <v>3.75</v>
      </c>
      <c r="F34" s="38">
        <f>'[1]27'!$G$149</f>
        <v>7.9499999999999993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2.3422000000000001</v>
      </c>
      <c r="D35" s="39">
        <f>'[1]28'!$D$149</f>
        <v>2.7</v>
      </c>
      <c r="E35" s="39">
        <f>'[1]28'!$F$149</f>
        <v>3.75</v>
      </c>
      <c r="F35" s="39">
        <f>'[1]28'!$G$149</f>
        <v>7.9499999999999993</v>
      </c>
      <c r="S35" s="2"/>
      <c r="T35" s="5" t="s">
        <v>25</v>
      </c>
      <c r="U35" s="6"/>
      <c r="V35" s="6">
        <f t="shared" ref="V35:AD37" si="4">V29</f>
        <v>2.75</v>
      </c>
      <c r="W35" s="6">
        <f t="shared" si="4"/>
        <v>3.9</v>
      </c>
      <c r="X35" s="6">
        <f t="shared" si="4"/>
        <v>3.9</v>
      </c>
      <c r="Y35" s="6">
        <f t="shared" si="4"/>
        <v>3.65</v>
      </c>
      <c r="Z35" s="6">
        <f t="shared" si="4"/>
        <v>2.75</v>
      </c>
      <c r="AA35" s="6">
        <f t="shared" si="4"/>
        <v>3.15</v>
      </c>
      <c r="AB35" s="6">
        <f t="shared" si="4"/>
        <v>2.75</v>
      </c>
      <c r="AC35" s="6">
        <f t="shared" si="4"/>
        <v>2.6</v>
      </c>
      <c r="AD35" s="6">
        <f t="shared" si="4"/>
        <v>2.65</v>
      </c>
      <c r="AE35" s="6"/>
      <c r="AF35" s="6"/>
      <c r="AG35" s="4"/>
    </row>
    <row r="36" spans="2:33" x14ac:dyDescent="0.25">
      <c r="B36" s="26">
        <v>29</v>
      </c>
      <c r="C36" s="38">
        <v>2.3422000000000001</v>
      </c>
      <c r="D36" s="38">
        <f>'[1]29'!$D$149</f>
        <v>2.7</v>
      </c>
      <c r="E36" s="38">
        <f>'[1]29'!$F$149</f>
        <v>3.75</v>
      </c>
      <c r="F36" s="38">
        <f>'[1]29'!$G$149</f>
        <v>7.9499999999999993</v>
      </c>
      <c r="S36" s="2"/>
      <c r="T36" s="5"/>
      <c r="U36" s="6"/>
      <c r="V36" s="6">
        <f t="shared" si="4"/>
        <v>1.4</v>
      </c>
      <c r="W36" s="6">
        <f t="shared" si="4"/>
        <v>2.5</v>
      </c>
      <c r="X36" s="6">
        <f t="shared" si="4"/>
        <v>2.25</v>
      </c>
      <c r="Y36" s="6">
        <f t="shared" si="4"/>
        <v>1.5</v>
      </c>
      <c r="Z36" s="6">
        <f t="shared" si="4"/>
        <v>1.4</v>
      </c>
      <c r="AA36" s="6">
        <f t="shared" si="4"/>
        <v>1.9</v>
      </c>
      <c r="AB36" s="6">
        <f t="shared" si="4"/>
        <v>2.1</v>
      </c>
      <c r="AC36" s="6">
        <f t="shared" si="4"/>
        <v>2.1</v>
      </c>
      <c r="AD36" s="6">
        <f t="shared" si="4"/>
        <v>2.15</v>
      </c>
      <c r="AE36" s="6"/>
      <c r="AF36" s="6"/>
      <c r="AG36" s="4"/>
    </row>
    <row r="37" spans="2:33" x14ac:dyDescent="0.25">
      <c r="B37" s="24">
        <v>30</v>
      </c>
      <c r="C37" s="39">
        <v>2.3422000000000001</v>
      </c>
      <c r="D37" s="39">
        <f>'[1]30'!$D$149</f>
        <v>2.9</v>
      </c>
      <c r="E37" s="39">
        <f>'[1]30'!$F$149</f>
        <v>3.95</v>
      </c>
      <c r="F37" s="39">
        <f>'[1]30'!$G$149</f>
        <v>6.95</v>
      </c>
      <c r="S37" s="2"/>
      <c r="T37" s="7" t="str">
        <f>T31</f>
        <v>Promedio 2016 - 2021</v>
      </c>
      <c r="U37" s="11"/>
      <c r="V37" s="11">
        <f t="shared" si="4"/>
        <v>2.25</v>
      </c>
      <c r="W37" s="11">
        <f t="shared" si="4"/>
        <v>3.0375000000000001</v>
      </c>
      <c r="X37" s="11">
        <f t="shared" si="4"/>
        <v>2.9375</v>
      </c>
      <c r="Y37" s="11">
        <f t="shared" si="4"/>
        <v>2.8312500000000003</v>
      </c>
      <c r="Z37" s="11">
        <f t="shared" si="4"/>
        <v>2.2250000000000001</v>
      </c>
      <c r="AA37" s="11">
        <f t="shared" si="4"/>
        <v>2.4500000000000002</v>
      </c>
      <c r="AB37" s="11">
        <f t="shared" si="4"/>
        <v>2.44</v>
      </c>
      <c r="AC37" s="11">
        <f t="shared" si="4"/>
        <v>2.3125</v>
      </c>
      <c r="AD37" s="11">
        <f t="shared" si="4"/>
        <v>2.4</v>
      </c>
      <c r="AE37" s="11"/>
      <c r="AF37" s="11"/>
      <c r="AG37" s="4"/>
    </row>
    <row r="38" spans="2:33" x14ac:dyDescent="0.25">
      <c r="B38" s="26">
        <v>31</v>
      </c>
      <c r="C38" s="38"/>
      <c r="D38" s="38"/>
      <c r="E38" s="23" t="s">
        <v>29</v>
      </c>
      <c r="F38" s="38"/>
      <c r="S38" s="2"/>
      <c r="T38" s="5">
        <v>2022</v>
      </c>
      <c r="U38" s="12"/>
      <c r="V38" s="12">
        <f>D28</f>
        <v>3</v>
      </c>
      <c r="W38" s="12">
        <f>D29</f>
        <v>3</v>
      </c>
      <c r="X38" s="12">
        <f>D30</f>
        <v>3.5</v>
      </c>
      <c r="Y38" s="12">
        <f>D31</f>
        <v>3</v>
      </c>
      <c r="Z38" s="12">
        <f>D32</f>
        <v>3</v>
      </c>
      <c r="AA38" s="12"/>
      <c r="AB38" s="12">
        <f>D34</f>
        <v>2.7</v>
      </c>
      <c r="AC38" s="12">
        <f>D35</f>
        <v>2.7</v>
      </c>
      <c r="AD38" s="12">
        <f>D36</f>
        <v>2.7</v>
      </c>
      <c r="AE38" s="12">
        <f>D37</f>
        <v>2.9</v>
      </c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39"/>
      <c r="D43" s="39"/>
      <c r="E43" s="39"/>
      <c r="F43" s="39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38"/>
      <c r="D44" s="38"/>
      <c r="E44" s="38"/>
      <c r="F44" s="38"/>
      <c r="S44" s="2"/>
      <c r="T44" s="5">
        <v>2016</v>
      </c>
      <c r="U44" s="6"/>
      <c r="V44" s="6">
        <v>3.7442857142857142</v>
      </c>
      <c r="W44" s="6">
        <v>3.7442857142857142</v>
      </c>
      <c r="X44" s="6">
        <v>3.3357142857142863</v>
      </c>
      <c r="Y44" s="6">
        <v>3.2061904761904763</v>
      </c>
      <c r="Z44" s="9">
        <v>3.3641269841269845</v>
      </c>
      <c r="AA44" s="6">
        <v>3.3350793650793649</v>
      </c>
      <c r="AB44" s="6">
        <v>3.2190476190476196</v>
      </c>
      <c r="AC44" s="6">
        <v>3.4721428571428574</v>
      </c>
      <c r="AD44" s="6">
        <v>3.7807142857142857</v>
      </c>
      <c r="AE44" s="6">
        <v>4.1066666666666665</v>
      </c>
      <c r="AF44" s="6">
        <v>4.07</v>
      </c>
      <c r="AG44" s="10">
        <f>AVERAGE(U44:AF44)</f>
        <v>3.5798412698412703</v>
      </c>
    </row>
    <row r="45" spans="2:33" x14ac:dyDescent="0.25">
      <c r="B45" s="24">
        <v>38</v>
      </c>
      <c r="C45" s="39"/>
      <c r="D45" s="39"/>
      <c r="E45" s="39"/>
      <c r="F45" s="39"/>
      <c r="S45" s="2"/>
      <c r="T45" s="5">
        <v>2017</v>
      </c>
      <c r="U45" s="6">
        <v>3.75</v>
      </c>
      <c r="V45" s="6">
        <v>3.2912500000000002</v>
      </c>
      <c r="W45" s="6">
        <v>3.7456250000000004</v>
      </c>
      <c r="X45" s="6">
        <v>3.7456250000000004</v>
      </c>
      <c r="Y45" s="6">
        <v>3.8044444444444445</v>
      </c>
      <c r="Z45" s="9">
        <v>3.0820833333333333</v>
      </c>
      <c r="AA45" s="6">
        <v>3.1657936507936508</v>
      </c>
      <c r="AB45" s="6">
        <v>3.7191666666666667</v>
      </c>
      <c r="AC45" s="6">
        <v>3.793571428571429</v>
      </c>
      <c r="AD45" s="6">
        <v>5.1566666666666672</v>
      </c>
      <c r="AE45" s="6"/>
      <c r="AF45" s="6"/>
      <c r="AG45" s="10">
        <f>AVERAGE(U45:AF45)</f>
        <v>3.725422619047619</v>
      </c>
    </row>
    <row r="46" spans="2:33" x14ac:dyDescent="0.25">
      <c r="B46" s="26">
        <v>39</v>
      </c>
      <c r="C46" s="38"/>
      <c r="D46" s="38"/>
      <c r="E46" s="38"/>
      <c r="F46" s="38"/>
      <c r="S46" s="2"/>
      <c r="T46" s="5">
        <v>2018</v>
      </c>
      <c r="U46" s="6"/>
      <c r="V46" s="6"/>
      <c r="W46" s="6">
        <v>4.7374999999999998</v>
      </c>
      <c r="X46" s="6">
        <v>4.0766666666666671</v>
      </c>
      <c r="Y46" s="6">
        <v>3.8600000000000003</v>
      </c>
      <c r="Z46" s="9">
        <v>3.62</v>
      </c>
      <c r="AA46" s="6">
        <v>3.5383333333333336</v>
      </c>
      <c r="AB46" s="6">
        <v>3.6280769230769234</v>
      </c>
      <c r="AC46" s="6">
        <v>3.7942307692307695</v>
      </c>
      <c r="AD46" s="6">
        <v>3.6022727272727271</v>
      </c>
      <c r="AE46" s="6">
        <v>4.0386666666666668</v>
      </c>
      <c r="AF46" s="6">
        <v>4.5472727272727269</v>
      </c>
      <c r="AG46" s="10">
        <f t="shared" ref="AG46:AG52" si="5">AVERAGE(U46:AF46)</f>
        <v>3.9443019813519817</v>
      </c>
    </row>
    <row r="47" spans="2:33" x14ac:dyDescent="0.25">
      <c r="B47" s="24">
        <v>40</v>
      </c>
      <c r="C47" s="39"/>
      <c r="D47" s="39"/>
      <c r="E47" s="39"/>
      <c r="F47" s="39"/>
      <c r="S47" s="2"/>
      <c r="T47" s="5">
        <v>2019</v>
      </c>
      <c r="U47" s="6"/>
      <c r="V47" s="6"/>
      <c r="W47" s="6">
        <v>3.8574999999999999</v>
      </c>
      <c r="X47" s="6">
        <v>4.9574999999999996</v>
      </c>
      <c r="Y47" s="6">
        <v>3.831666666666667</v>
      </c>
      <c r="Z47" s="9">
        <v>3.9889999999999999</v>
      </c>
      <c r="AA47" s="6">
        <v>3.9238461538461542</v>
      </c>
      <c r="AB47" s="6">
        <v>4.0014285714285718</v>
      </c>
      <c r="AC47" s="6">
        <v>4.7257142857142869</v>
      </c>
      <c r="AD47" s="6">
        <v>4.2077777777777783</v>
      </c>
      <c r="AE47" s="6">
        <v>4.266</v>
      </c>
      <c r="AF47" s="6">
        <v>4.18</v>
      </c>
      <c r="AG47" s="10">
        <f>AVERAGE(U47:AF47)</f>
        <v>4.1940433455433448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>
        <v>8.75</v>
      </c>
      <c r="X48" s="6">
        <v>8.99</v>
      </c>
      <c r="Y48" s="6">
        <v>8.06</v>
      </c>
      <c r="Z48" s="9">
        <v>7.05</v>
      </c>
      <c r="AA48" s="6">
        <v>6.97</v>
      </c>
      <c r="AB48" s="6">
        <v>7.64</v>
      </c>
      <c r="AC48" s="6">
        <v>7.16</v>
      </c>
      <c r="AD48" s="6"/>
      <c r="AE48" s="6"/>
      <c r="AF48" s="6"/>
      <c r="AG48" s="10">
        <f t="shared" si="5"/>
        <v>7.8028571428571434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>
        <v>6.99</v>
      </c>
      <c r="W49" s="6">
        <v>5.95</v>
      </c>
      <c r="X49" s="6">
        <v>5.74</v>
      </c>
      <c r="Y49" s="6">
        <v>5.41</v>
      </c>
      <c r="Z49" s="9">
        <v>6.19</v>
      </c>
      <c r="AA49" s="6">
        <v>6.25</v>
      </c>
      <c r="AB49" s="6">
        <v>6.03</v>
      </c>
      <c r="AC49" s="6">
        <v>6.05</v>
      </c>
      <c r="AD49" s="6">
        <v>5.2057822085889569</v>
      </c>
      <c r="AE49" s="6"/>
      <c r="AF49" s="6"/>
      <c r="AG49" s="10">
        <f t="shared" si="5"/>
        <v>5.9795313565098844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3.75</v>
      </c>
      <c r="V50" s="6">
        <f>MAX(V44:V49)</f>
        <v>6.99</v>
      </c>
      <c r="W50" s="6">
        <f>MAX(W44:W49)</f>
        <v>8.75</v>
      </c>
      <c r="X50" s="6">
        <f t="shared" ref="X50:AF50" si="6">MAX(X44:X49)</f>
        <v>8.99</v>
      </c>
      <c r="Y50" s="6">
        <f t="shared" si="6"/>
        <v>8.06</v>
      </c>
      <c r="Z50" s="6">
        <f t="shared" si="6"/>
        <v>7.05</v>
      </c>
      <c r="AA50" s="6">
        <f t="shared" si="6"/>
        <v>6.97</v>
      </c>
      <c r="AB50" s="6">
        <f t="shared" si="6"/>
        <v>7.64</v>
      </c>
      <c r="AC50" s="6">
        <f t="shared" si="6"/>
        <v>7.16</v>
      </c>
      <c r="AD50" s="6">
        <f t="shared" si="6"/>
        <v>5.2057822085889569</v>
      </c>
      <c r="AE50" s="6">
        <f t="shared" si="6"/>
        <v>4.266</v>
      </c>
      <c r="AF50" s="6">
        <f t="shared" si="6"/>
        <v>4.5472727272727269</v>
      </c>
      <c r="AG50" s="10">
        <f t="shared" si="5"/>
        <v>6.6149212446551404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3.75</v>
      </c>
      <c r="V51" s="6">
        <f>MIN(V44:V49)</f>
        <v>3.2912500000000002</v>
      </c>
      <c r="W51" s="6">
        <f t="shared" ref="W51:AF51" si="7">MIN(W44:W49)</f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3.1657936507936508</v>
      </c>
      <c r="AB51" s="6">
        <f t="shared" si="7"/>
        <v>3.2190476190476196</v>
      </c>
      <c r="AC51" s="6">
        <f t="shared" si="7"/>
        <v>3.4721428571428574</v>
      </c>
      <c r="AD51" s="6">
        <f t="shared" si="7"/>
        <v>3.6022727272727271</v>
      </c>
      <c r="AE51" s="6">
        <f t="shared" si="7"/>
        <v>4.0386666666666668</v>
      </c>
      <c r="AF51" s="6">
        <f t="shared" si="7"/>
        <v>4.07</v>
      </c>
      <c r="AG51" s="10">
        <f t="shared" si="5"/>
        <v>3.4981206108706107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24</v>
      </c>
      <c r="U52" s="6">
        <f>AVERAGE(U44:U49)</f>
        <v>3.75</v>
      </c>
      <c r="V52" s="6">
        <f>AVERAGE(V44:V49)</f>
        <v>4.6751785714285718</v>
      </c>
      <c r="W52" s="6">
        <f t="shared" ref="W52:AF52" si="8">AVERAGE(W44:W49)</f>
        <v>5.1308184523809519</v>
      </c>
      <c r="X52" s="6">
        <f t="shared" si="8"/>
        <v>5.1409176587301593</v>
      </c>
      <c r="Y52" s="6">
        <f t="shared" si="8"/>
        <v>4.6953835978835974</v>
      </c>
      <c r="Z52" s="6">
        <f t="shared" si="8"/>
        <v>4.54920171957672</v>
      </c>
      <c r="AA52" s="6">
        <f t="shared" si="8"/>
        <v>4.5305087505087505</v>
      </c>
      <c r="AB52" s="6">
        <f t="shared" si="8"/>
        <v>4.7062866300366304</v>
      </c>
      <c r="AC52" s="6">
        <f t="shared" si="8"/>
        <v>4.8326098901098904</v>
      </c>
      <c r="AD52" s="6">
        <f t="shared" si="8"/>
        <v>4.3906427332040829</v>
      </c>
      <c r="AE52" s="6">
        <f t="shared" si="8"/>
        <v>4.1371111111111114</v>
      </c>
      <c r="AF52" s="6">
        <f t="shared" si="8"/>
        <v>4.2657575757575756</v>
      </c>
      <c r="AG52" s="10">
        <f t="shared" si="5"/>
        <v>4.5670347242273364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25</v>
      </c>
      <c r="U56" s="6">
        <f t="shared" ref="U56:AF58" si="9">U50</f>
        <v>3.75</v>
      </c>
      <c r="V56" s="6">
        <f t="shared" si="9"/>
        <v>6.99</v>
      </c>
      <c r="W56" s="6">
        <f t="shared" si="9"/>
        <v>8.75</v>
      </c>
      <c r="X56" s="6">
        <f t="shared" si="9"/>
        <v>8.99</v>
      </c>
      <c r="Y56" s="6">
        <f t="shared" si="9"/>
        <v>8.06</v>
      </c>
      <c r="Z56" s="6">
        <f t="shared" si="9"/>
        <v>7.05</v>
      </c>
      <c r="AA56" s="6">
        <f t="shared" si="9"/>
        <v>6.97</v>
      </c>
      <c r="AB56" s="6">
        <f t="shared" si="9"/>
        <v>7.64</v>
      </c>
      <c r="AC56" s="6">
        <f t="shared" si="9"/>
        <v>7.16</v>
      </c>
      <c r="AD56" s="6">
        <f t="shared" si="9"/>
        <v>5.2057822085889569</v>
      </c>
      <c r="AE56" s="6">
        <f t="shared" si="9"/>
        <v>4.266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3.1657936507936508</v>
      </c>
      <c r="AB57" s="6">
        <f t="shared" si="9"/>
        <v>3.2190476190476196</v>
      </c>
      <c r="AC57" s="6">
        <f t="shared" si="9"/>
        <v>3.4721428571428574</v>
      </c>
      <c r="AD57" s="6">
        <f t="shared" si="9"/>
        <v>3.6022727272727271</v>
      </c>
      <c r="AE57" s="6">
        <f t="shared" si="9"/>
        <v>4.0386666666666668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 t="shared" si="9"/>
        <v>3.75</v>
      </c>
      <c r="V58" s="11">
        <f t="shared" si="9"/>
        <v>4.6751785714285718</v>
      </c>
      <c r="W58" s="11">
        <f t="shared" si="9"/>
        <v>5.1308184523809519</v>
      </c>
      <c r="X58" s="11">
        <f t="shared" si="9"/>
        <v>5.1409176587301593</v>
      </c>
      <c r="Y58" s="11">
        <f t="shared" si="9"/>
        <v>4.6953835978835974</v>
      </c>
      <c r="Z58" s="11">
        <f t="shared" si="9"/>
        <v>4.54920171957672</v>
      </c>
      <c r="AA58" s="11">
        <f t="shared" si="9"/>
        <v>4.5305087505087505</v>
      </c>
      <c r="AB58" s="11">
        <f t="shared" si="9"/>
        <v>4.7062866300366304</v>
      </c>
      <c r="AC58" s="11">
        <f t="shared" si="9"/>
        <v>4.8326098901098904</v>
      </c>
      <c r="AD58" s="11">
        <f t="shared" si="9"/>
        <v>4.3906427332040829</v>
      </c>
      <c r="AE58" s="11">
        <f t="shared" si="9"/>
        <v>4.1371111111111114</v>
      </c>
      <c r="AF58" s="11">
        <f t="shared" si="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20</v>
      </c>
      <c r="T59" s="5">
        <v>2022</v>
      </c>
      <c r="U59" s="12"/>
      <c r="V59" s="12"/>
      <c r="W59" s="12"/>
      <c r="X59" s="12">
        <f>F30</f>
        <v>8.98</v>
      </c>
      <c r="Y59" s="12">
        <f>F31</f>
        <v>7.95</v>
      </c>
      <c r="Z59" s="12">
        <f>F32</f>
        <v>7.95</v>
      </c>
      <c r="AA59" s="12">
        <f>F33</f>
        <v>7.9499999999999993</v>
      </c>
      <c r="AB59" s="12">
        <f>F34</f>
        <v>7.9499999999999993</v>
      </c>
      <c r="AC59" s="12">
        <f>F35</f>
        <v>7.9499999999999993</v>
      </c>
      <c r="AD59" s="12">
        <f>F36</f>
        <v>7.9499999999999993</v>
      </c>
      <c r="AE59" s="12">
        <f>F37</f>
        <v>6.95</v>
      </c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1">
        <f>(D28-C28)/C28</f>
        <v>0.28084706686021688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1">
        <f t="shared" ref="T67:T84" si="10">(D29-C29)/C29</f>
        <v>0.28084706686021688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41">
        <f t="shared" si="10"/>
        <v>0.49432157800358634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41">
        <f t="shared" si="10"/>
        <v>0.28084706686021688</v>
      </c>
    </row>
    <row r="70" spans="2:32" x14ac:dyDescent="0.25">
      <c r="T70" s="41">
        <f t="shared" si="10"/>
        <v>0.28084706686021688</v>
      </c>
    </row>
    <row r="71" spans="2:32" x14ac:dyDescent="0.25">
      <c r="T71" s="41">
        <f t="shared" si="10"/>
        <v>0.15276236017419526</v>
      </c>
    </row>
    <row r="72" spans="2:32" x14ac:dyDescent="0.25">
      <c r="T72" s="41">
        <f t="shared" si="10"/>
        <v>0.15276236017419526</v>
      </c>
    </row>
    <row r="73" spans="2:32" x14ac:dyDescent="0.25">
      <c r="T73" s="41">
        <f t="shared" si="10"/>
        <v>0.15276236017419526</v>
      </c>
    </row>
    <row r="74" spans="2:32" x14ac:dyDescent="0.25">
      <c r="T74" s="41">
        <f t="shared" si="10"/>
        <v>0.15276236017419526</v>
      </c>
    </row>
    <row r="75" spans="2:32" x14ac:dyDescent="0.25">
      <c r="T75" s="41">
        <f t="shared" si="10"/>
        <v>0.23815216463154293</v>
      </c>
    </row>
    <row r="76" spans="2:32" x14ac:dyDescent="0.25">
      <c r="T76" s="41" t="e">
        <f t="shared" si="10"/>
        <v>#DIV/0!</v>
      </c>
    </row>
    <row r="77" spans="2:32" x14ac:dyDescent="0.25">
      <c r="T77" s="41" t="e">
        <f t="shared" si="10"/>
        <v>#DIV/0!</v>
      </c>
    </row>
    <row r="78" spans="2:32" x14ac:dyDescent="0.25">
      <c r="T78" s="41" t="e">
        <f t="shared" si="10"/>
        <v>#DIV/0!</v>
      </c>
    </row>
    <row r="79" spans="2:32" x14ac:dyDescent="0.25">
      <c r="T79" s="41" t="e">
        <f t="shared" si="10"/>
        <v>#DIV/0!</v>
      </c>
    </row>
    <row r="80" spans="2:32" x14ac:dyDescent="0.25">
      <c r="T80" s="41" t="e">
        <f t="shared" si="10"/>
        <v>#DIV/0!</v>
      </c>
    </row>
    <row r="81" spans="20:20" x14ac:dyDescent="0.25">
      <c r="T81" s="41" t="e">
        <f t="shared" si="10"/>
        <v>#DIV/0!</v>
      </c>
    </row>
    <row r="82" spans="20:20" x14ac:dyDescent="0.25">
      <c r="T82" s="41" t="e">
        <f t="shared" si="10"/>
        <v>#DIV/0!</v>
      </c>
    </row>
    <row r="83" spans="20:20" x14ac:dyDescent="0.25">
      <c r="T83" s="41" t="e">
        <f t="shared" si="10"/>
        <v>#DIV/0!</v>
      </c>
    </row>
    <row r="84" spans="20:20" x14ac:dyDescent="0.25">
      <c r="T84" s="41" t="e">
        <f t="shared" si="10"/>
        <v>#DIV/0!</v>
      </c>
    </row>
    <row r="85" spans="20:20" x14ac:dyDescent="0.25">
      <c r="T85" s="41"/>
    </row>
    <row r="86" spans="20:20" x14ac:dyDescent="0.25">
      <c r="T86" s="41"/>
    </row>
    <row r="87" spans="20:20" x14ac:dyDescent="0.25">
      <c r="T87" s="41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59" orientation="portrait" r:id="rId1"/>
  <ignoredErrors>
    <ignoredError sqref="AG23:AG28 V29:AD31 U51:AF52 AG49 U50:V50 X50:AF50 AG48 AG46 AG44:AG45 AG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Cereza 24_26</vt:lpstr>
      <vt:lpstr>Cereza 26_28</vt:lpstr>
      <vt:lpstr>Cereza 28_30</vt:lpstr>
      <vt:lpstr>Cereza 30+</vt:lpstr>
      <vt:lpstr>'Cereza 24_26'!Área_de_impresión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2022-06-06T08:00:39Z</cp:lastPrinted>
  <dcterms:created xsi:type="dcterms:W3CDTF">2020-02-25T07:23:09Z</dcterms:created>
  <dcterms:modified xsi:type="dcterms:W3CDTF">2022-10-18T08:20:09Z</dcterms:modified>
</cp:coreProperties>
</file>