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Tomate 1ª" sheetId="4" r:id="rId1"/>
    <sheet name="Tomate 2ª" sheetId="5" r:id="rId2"/>
  </sheets>
  <externalReferences>
    <externalReference r:id="rId3"/>
  </externalReferences>
  <definedNames>
    <definedName name="_xlnm.Print_Area" localSheetId="0">'Tomate 1ª'!$A$1:$N$68</definedName>
    <definedName name="_xlnm.Print_Area" localSheetId="1">'Tomate 2ª'!$A$1:$N$68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7" i="4" l="1"/>
  <c r="E47" i="4" l="1"/>
  <c r="F47" i="4"/>
  <c r="F47" i="5"/>
  <c r="E47" i="5"/>
  <c r="F46" i="5" l="1"/>
  <c r="AD59" i="5" s="1"/>
  <c r="E46" i="5"/>
  <c r="F46" i="4" l="1"/>
  <c r="AD59" i="4" s="1"/>
  <c r="E46" i="4"/>
  <c r="F45" i="5" l="1"/>
  <c r="E45" i="5"/>
  <c r="F45" i="4"/>
  <c r="E45" i="4"/>
  <c r="F44" i="5" l="1"/>
  <c r="F43" i="5"/>
  <c r="F44" i="4"/>
  <c r="F43" i="4"/>
  <c r="T78" i="5" l="1"/>
  <c r="E44" i="5"/>
  <c r="D44" i="5"/>
  <c r="T77" i="5" s="1"/>
  <c r="E44" i="4" l="1"/>
  <c r="D44" i="4"/>
  <c r="E43" i="5" l="1"/>
  <c r="D43" i="5"/>
  <c r="E43" i="4"/>
  <c r="D43" i="4"/>
  <c r="F42" i="5" l="1"/>
  <c r="AC59" i="5" s="1"/>
  <c r="E42" i="5"/>
  <c r="D42" i="5"/>
  <c r="AC38" i="5" s="1"/>
  <c r="F41" i="5"/>
  <c r="E41" i="5"/>
  <c r="D41" i="5"/>
  <c r="AC38" i="4"/>
  <c r="F42" i="4"/>
  <c r="AC59" i="4" s="1"/>
  <c r="E42" i="4"/>
  <c r="D42" i="4"/>
  <c r="F41" i="4" l="1"/>
  <c r="E41" i="4"/>
  <c r="D41" i="4"/>
  <c r="F40" i="5" l="1"/>
  <c r="E40" i="5"/>
  <c r="D40" i="5"/>
  <c r="T73" i="5" s="1"/>
  <c r="F38" i="5"/>
  <c r="E38" i="5"/>
  <c r="D38" i="5"/>
  <c r="F39" i="5"/>
  <c r="E39" i="5"/>
  <c r="D39" i="5"/>
  <c r="F40" i="4"/>
  <c r="E40" i="4"/>
  <c r="D40" i="4"/>
  <c r="AB59" i="5" l="1"/>
  <c r="AB38" i="5"/>
  <c r="F39" i="4"/>
  <c r="E39" i="4"/>
  <c r="D39" i="4"/>
  <c r="F38" i="4" l="1"/>
  <c r="AB59" i="4" s="1"/>
  <c r="E38" i="4"/>
  <c r="D38" i="4"/>
  <c r="AB38" i="4" s="1"/>
  <c r="T71" i="5" l="1"/>
  <c r="E37" i="5"/>
  <c r="D37" i="5"/>
  <c r="F36" i="5"/>
  <c r="E36" i="5"/>
  <c r="D36" i="5"/>
  <c r="F35" i="5"/>
  <c r="E35" i="5"/>
  <c r="D35" i="5"/>
  <c r="F34" i="5"/>
  <c r="E34" i="5"/>
  <c r="D34" i="5"/>
  <c r="F37" i="4" l="1"/>
  <c r="E37" i="4"/>
  <c r="D37" i="4"/>
  <c r="F36" i="4" l="1"/>
  <c r="E36" i="4"/>
  <c r="D36" i="4"/>
  <c r="F35" i="4" l="1"/>
  <c r="E35" i="4"/>
  <c r="D35" i="4"/>
  <c r="AA59" i="5" l="1"/>
  <c r="F34" i="4"/>
  <c r="AA59" i="4" s="1"/>
  <c r="E34" i="4"/>
  <c r="AA38" i="5"/>
  <c r="D34" i="4"/>
  <c r="AA38" i="4" s="1"/>
  <c r="F33" i="5" l="1"/>
  <c r="E33" i="5"/>
  <c r="D33" i="5"/>
  <c r="F33" i="4"/>
  <c r="E33" i="4"/>
  <c r="D33" i="4"/>
  <c r="F32" i="5" l="1"/>
  <c r="E32" i="5"/>
  <c r="D32" i="5"/>
  <c r="F31" i="5"/>
  <c r="E31" i="5"/>
  <c r="D31" i="5"/>
  <c r="Z38" i="5" l="1"/>
  <c r="Z59" i="5"/>
  <c r="T64" i="5"/>
  <c r="T89" i="5"/>
  <c r="T88" i="5"/>
  <c r="T87" i="5"/>
  <c r="T86" i="5"/>
  <c r="T85" i="5"/>
  <c r="T84" i="5"/>
  <c r="T83" i="5"/>
  <c r="T82" i="5"/>
  <c r="T81" i="5"/>
  <c r="T80" i="5"/>
  <c r="T79" i="5"/>
  <c r="T76" i="5"/>
  <c r="T75" i="5"/>
  <c r="T74" i="5"/>
  <c r="T72" i="5"/>
  <c r="T70" i="5"/>
  <c r="T69" i="5"/>
  <c r="T68" i="5"/>
  <c r="T67" i="5"/>
  <c r="T66" i="5"/>
  <c r="T63" i="5"/>
  <c r="T62" i="5"/>
  <c r="T58" i="5"/>
  <c r="AD52" i="5"/>
  <c r="AD58" i="5" s="1"/>
  <c r="AC52" i="5"/>
  <c r="AC58" i="5" s="1"/>
  <c r="AB52" i="5"/>
  <c r="AB58" i="5" s="1"/>
  <c r="AA52" i="5"/>
  <c r="AA58" i="5" s="1"/>
  <c r="Z52" i="5"/>
  <c r="Z58" i="5" s="1"/>
  <c r="AD51" i="5"/>
  <c r="AD57" i="5" s="1"/>
  <c r="AC51" i="5"/>
  <c r="AC57" i="5" s="1"/>
  <c r="AB51" i="5"/>
  <c r="AB57" i="5" s="1"/>
  <c r="AA51" i="5"/>
  <c r="AA57" i="5" s="1"/>
  <c r="Z51" i="5"/>
  <c r="Z57" i="5" s="1"/>
  <c r="AD50" i="5"/>
  <c r="AD56" i="5" s="1"/>
  <c r="AC50" i="5"/>
  <c r="AC56" i="5" s="1"/>
  <c r="AB50" i="5"/>
  <c r="AB56" i="5" s="1"/>
  <c r="AA50" i="5"/>
  <c r="AA56" i="5" s="1"/>
  <c r="Z50" i="5"/>
  <c r="Z56" i="5" s="1"/>
  <c r="AG49" i="5"/>
  <c r="AG48" i="5"/>
  <c r="AG47" i="5"/>
  <c r="AG46" i="5"/>
  <c r="AG45" i="5"/>
  <c r="AG44" i="5"/>
  <c r="T37" i="5"/>
  <c r="T65" i="5"/>
  <c r="AD31" i="5"/>
  <c r="AD37" i="5" s="1"/>
  <c r="AC31" i="5"/>
  <c r="AC37" i="5" s="1"/>
  <c r="AB31" i="5"/>
  <c r="AB37" i="5" s="1"/>
  <c r="AA31" i="5"/>
  <c r="Z31" i="5"/>
  <c r="Z37" i="5" s="1"/>
  <c r="AD30" i="5"/>
  <c r="AD36" i="5" s="1"/>
  <c r="AC30" i="5"/>
  <c r="AC36" i="5" s="1"/>
  <c r="AB30" i="5"/>
  <c r="AB36" i="5" s="1"/>
  <c r="AA30" i="5"/>
  <c r="AA36" i="5" s="1"/>
  <c r="Z30" i="5"/>
  <c r="Z36" i="5" s="1"/>
  <c r="AD29" i="5"/>
  <c r="AD35" i="5" s="1"/>
  <c r="AC29" i="5"/>
  <c r="AC35" i="5" s="1"/>
  <c r="AB29" i="5"/>
  <c r="AB35" i="5" s="1"/>
  <c r="AA29" i="5"/>
  <c r="AA35" i="5" s="1"/>
  <c r="Z29" i="5"/>
  <c r="AG28" i="5"/>
  <c r="AG27" i="5"/>
  <c r="AG26" i="5"/>
  <c r="AG25" i="5"/>
  <c r="AG24" i="5"/>
  <c r="AG23" i="5"/>
  <c r="Z50" i="4"/>
  <c r="Z56" i="4" s="1"/>
  <c r="F32" i="4"/>
  <c r="E32" i="4"/>
  <c r="D32" i="4"/>
  <c r="F31" i="4"/>
  <c r="E31" i="4"/>
  <c r="D31" i="4"/>
  <c r="Z38" i="4" l="1"/>
  <c r="Z59" i="4"/>
  <c r="T64" i="4"/>
  <c r="AG31" i="5"/>
  <c r="AG29" i="5"/>
  <c r="AG30" i="5"/>
  <c r="AG51" i="5"/>
  <c r="Z35" i="5"/>
  <c r="AA37" i="5"/>
  <c r="AG52" i="5"/>
  <c r="AG50" i="5"/>
  <c r="Z29" i="4" l="1"/>
  <c r="Z35" i="4" s="1"/>
  <c r="AA29" i="4"/>
  <c r="AB29" i="4"/>
  <c r="AC29" i="4"/>
  <c r="AD29" i="4"/>
  <c r="T63" i="4" l="1"/>
  <c r="T62" i="4" l="1"/>
  <c r="AA50" i="4"/>
  <c r="AB50" i="4"/>
  <c r="AC50" i="4"/>
  <c r="AD50" i="4"/>
  <c r="AA51" i="4"/>
  <c r="AB51" i="4"/>
  <c r="AC51" i="4"/>
  <c r="AD51" i="4"/>
  <c r="AA52" i="4"/>
  <c r="AB52" i="4"/>
  <c r="AC52" i="4"/>
  <c r="AD52" i="4"/>
  <c r="Z51" i="4"/>
  <c r="Z52" i="4"/>
  <c r="AG44" i="4"/>
  <c r="AG45" i="4"/>
  <c r="AG46" i="4"/>
  <c r="AG47" i="4"/>
  <c r="AG48" i="4"/>
  <c r="AG49" i="4"/>
  <c r="AG26" i="4"/>
  <c r="AG23" i="4"/>
  <c r="AC30" i="4"/>
  <c r="AA30" i="4"/>
  <c r="AB30" i="4"/>
  <c r="AD30" i="4"/>
  <c r="AA31" i="4"/>
  <c r="AB31" i="4"/>
  <c r="AC31" i="4"/>
  <c r="AD31" i="4"/>
  <c r="Z31" i="4"/>
  <c r="Z37" i="4" s="1"/>
  <c r="Z30" i="4"/>
  <c r="Z36" i="4" s="1"/>
  <c r="AG28" i="4"/>
  <c r="AG50" i="4" l="1"/>
  <c r="AG51" i="4"/>
  <c r="AG52" i="4"/>
  <c r="T84" i="4"/>
  <c r="T85" i="4" l="1"/>
  <c r="T86" i="4"/>
  <c r="T87" i="4"/>
  <c r="T88" i="4"/>
  <c r="T89" i="4"/>
  <c r="T78" i="4" l="1"/>
  <c r="T79" i="4"/>
  <c r="T80" i="4"/>
  <c r="T81" i="4"/>
  <c r="T82" i="4"/>
  <c r="T83" i="4"/>
  <c r="T74" i="4" l="1"/>
  <c r="T75" i="4"/>
  <c r="T76" i="4"/>
  <c r="T71" i="4" l="1"/>
  <c r="T72" i="4"/>
  <c r="T73" i="4"/>
  <c r="T70" i="4"/>
  <c r="T66" i="4" l="1"/>
  <c r="T65" i="4"/>
  <c r="T67" i="4" l="1"/>
  <c r="T68" i="4"/>
  <c r="T69" i="4"/>
  <c r="AG25" i="4" l="1"/>
  <c r="AG24" i="4"/>
  <c r="AB37" i="4" l="1"/>
  <c r="AA37" i="4"/>
  <c r="AB36" i="4"/>
  <c r="AA36" i="4"/>
  <c r="AB35" i="4"/>
  <c r="AA35" i="4"/>
  <c r="T58" i="4" l="1"/>
  <c r="AD58" i="4"/>
  <c r="AC58" i="4"/>
  <c r="AB58" i="4"/>
  <c r="AA58" i="4"/>
  <c r="Z58" i="4"/>
  <c r="AD57" i="4"/>
  <c r="AC57" i="4"/>
  <c r="AB57" i="4"/>
  <c r="AA57" i="4"/>
  <c r="Z57" i="4"/>
  <c r="AD56" i="4"/>
  <c r="AC56" i="4"/>
  <c r="AB56" i="4"/>
  <c r="AA56" i="4"/>
  <c r="T37" i="4"/>
  <c r="AD37" i="4"/>
  <c r="AC37" i="4"/>
  <c r="AD36" i="4"/>
  <c r="AC36" i="4"/>
  <c r="AD35" i="4"/>
  <c r="AC35" i="4"/>
  <c r="AG27" i="4"/>
  <c r="AG29" i="4" l="1"/>
  <c r="AG31" i="4"/>
  <c r="AG30" i="4"/>
</calcChain>
</file>

<file path=xl/sharedStrings.xml><?xml version="1.0" encoding="utf-8"?>
<sst xmlns="http://schemas.openxmlformats.org/spreadsheetml/2006/main" count="150" uniqueCount="36">
  <si>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</si>
  <si>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</si>
  <si>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</si>
  <si>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</si>
  <si>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</si>
  <si>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</si>
  <si>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</si>
  <si>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</si>
  <si>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</si>
  <si>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</si>
  <si>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</si>
  <si>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</si>
  <si>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</si>
  <si>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</si>
  <si>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</si>
  <si>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</si>
  <si>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</si>
  <si>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</si>
  <si>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</si>
  <si>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</si>
  <si>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Rango de precios 2016 - 2021</t>
  </si>
  <si>
    <t>Máximo mensual entre 2016 y 2021</t>
  </si>
  <si>
    <t>Mínimo mensual entre 2016 y 2021</t>
  </si>
  <si>
    <t>Promedio 2016 - 2021</t>
  </si>
  <si>
    <t>Rango de precios 2016- 2021</t>
  </si>
  <si>
    <t>Año 2022</t>
  </si>
  <si>
    <t>Tomate. Precios Percibidos Agricultor. €/kg</t>
  </si>
  <si>
    <t>Tomate. Precios Pagados Consumidor €/kg</t>
  </si>
  <si>
    <t>INICIO DE CAMPAÑA 2022</t>
  </si>
  <si>
    <t>HORTALIZAS. Tomate 1ª</t>
  </si>
  <si>
    <t>HORTALIZAS. Tomate 2ª</t>
  </si>
  <si>
    <t>FIN DE CAMPAÑA 2022</t>
  </si>
  <si>
    <t xml:space="preserve">El coste medio de producción de tomate en La Rioja en el año 2021 se ha calculado en 39,52 €/100 kg para un rendimiento medio de </t>
  </si>
  <si>
    <t>93.000 kg/ha (invernadero).</t>
  </si>
  <si>
    <t>Durante esta campaña el precio medio percibido por el agricultor se ha encontrado un 90,7% por encima de los costes de producción.</t>
  </si>
  <si>
    <t>Durante esta campaña el precio medio percibido por el agricultor se ha encontrado un  10,3% por encima de los costes de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</si>
</sst>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1ª'!$T$35</c:f>
              <c:strCache>
                <c:ptCount val="1"/>
                <c:pt idx="0">
                  <c:v>Rango de precios 2016- 2021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'Tomate 1ª'!$U$34:$AF$34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1ª'!$U$35:$AF$35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0.63749999999999996</c:v>
                </c:pt>
                <c:pt idx="7">
                  <c:v>0.65</c:v>
                </c:pt>
                <c:pt idx="8">
                  <c:v>0.72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1ª'!$U$36:$AF$36</c:f>
              <c:numCache>
                <c:formatCode>0.00</c:formatCode>
                <c:ptCount val="12"/>
                <c:pt idx="5">
                  <c:v>0.6</c:v>
                </c:pt>
                <c:pt idx="6">
                  <c:v>0.55000000000000004</c:v>
                </c:pt>
                <c:pt idx="7">
                  <c:v>0.49000000000000005</c:v>
                </c:pt>
                <c:pt idx="8">
                  <c:v>0.52</c:v>
                </c:pt>
                <c:pt idx="9">
                  <c:v>0.57499999999999996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53824"/>
        <c:axId val="87819392"/>
      </c:areaChart>
      <c:lineChart>
        <c:grouping val="standard"/>
        <c:varyColors val="0"/>
        <c:ser>
          <c:idx val="2"/>
          <c:order val="2"/>
          <c:tx>
            <c:strRef>
              <c:f>'Tomate 1ª'!$T$37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1ª'!$U$37:$AF$37</c:f>
              <c:numCache>
                <c:formatCode>0.00</c:formatCode>
                <c:ptCount val="12"/>
                <c:pt idx="5">
                  <c:v>0.67638888888888893</c:v>
                </c:pt>
                <c:pt idx="6">
                  <c:v>0.60124999999999995</c:v>
                </c:pt>
                <c:pt idx="7">
                  <c:v>0.58374999999999999</c:v>
                </c:pt>
                <c:pt idx="8">
                  <c:v>0.63375000000000004</c:v>
                </c:pt>
                <c:pt idx="9">
                  <c:v>0.79749999999999999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1ª'!$U$38:$AF$38</c:f>
              <c:numCache>
                <c:formatCode>0.00</c:formatCode>
                <c:ptCount val="12"/>
                <c:pt idx="5">
                  <c:v>0.96666666666666667</c:v>
                </c:pt>
                <c:pt idx="6">
                  <c:v>0.77500000000000002</c:v>
                </c:pt>
                <c:pt idx="7">
                  <c:v>0.6875</c:v>
                </c:pt>
                <c:pt idx="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1312"/>
        <c:axId val="87839488"/>
      </c:lineChart>
      <c:catAx>
        <c:axId val="854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7819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8193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5453824"/>
        <c:crosses val="autoZero"/>
        <c:crossBetween val="midCat"/>
      </c:valAx>
      <c:catAx>
        <c:axId val="878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39488"/>
        <c:crosses val="autoZero"/>
        <c:auto val="0"/>
        <c:lblAlgn val="ctr"/>
        <c:lblOffset val="100"/>
        <c:noMultiLvlLbl val="0"/>
      </c:catAx>
      <c:valAx>
        <c:axId val="878394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782131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'Tomate 1ª'!$U$55:$AF$55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1ª'!$U$56:$AF$56</c:f>
              <c:numCache>
                <c:formatCode>0.00</c:formatCode>
                <c:ptCount val="12"/>
                <c:pt idx="5">
                  <c:v>2.9228015873015871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2.1722321428571427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1ª'!$U$57:$AF$57</c:f>
              <c:numCache>
                <c:formatCode>0.00</c:formatCode>
                <c:ptCount val="12"/>
                <c:pt idx="5">
                  <c:v>1.8287500000000001</c:v>
                </c:pt>
                <c:pt idx="6">
                  <c:v>1.6405654761904762</c:v>
                </c:pt>
                <c:pt idx="7">
                  <c:v>1.5898015873015874</c:v>
                </c:pt>
                <c:pt idx="8">
                  <c:v>1.5915428571428571</c:v>
                </c:pt>
                <c:pt idx="9">
                  <c:v>1.8598519593613936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73408"/>
        <c:axId val="87760896"/>
      </c:areaChart>
      <c:lineChart>
        <c:grouping val="standard"/>
        <c:varyColors val="0"/>
        <c:ser>
          <c:idx val="2"/>
          <c:order val="2"/>
          <c:tx>
            <c:strRef>
              <c:f>'Tomate 1ª'!$T$58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1ª'!$U$58:$AF$58</c:f>
              <c:numCache>
                <c:formatCode>0.00</c:formatCode>
                <c:ptCount val="12"/>
                <c:pt idx="5">
                  <c:v>2.3757757936507935</c:v>
                </c:pt>
                <c:pt idx="6">
                  <c:v>2.0026218223210148</c:v>
                </c:pt>
                <c:pt idx="7">
                  <c:v>1.850537253112017</c:v>
                </c:pt>
                <c:pt idx="8">
                  <c:v>1.8413282573645782</c:v>
                </c:pt>
                <c:pt idx="9">
                  <c:v>1.9871594408255966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1ª'!$U$59:$AF$59</c:f>
              <c:numCache>
                <c:formatCode>0.00</c:formatCode>
                <c:ptCount val="12"/>
                <c:pt idx="5">
                  <c:v>2.84</c:v>
                </c:pt>
                <c:pt idx="6">
                  <c:v>2.6475</c:v>
                </c:pt>
                <c:pt idx="7">
                  <c:v>2.42</c:v>
                </c:pt>
                <c:pt idx="8">
                  <c:v>2.34</c:v>
                </c:pt>
                <c:pt idx="9">
                  <c:v>2.7549999999999999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62816"/>
        <c:axId val="87764352"/>
      </c:lineChart>
      <c:catAx>
        <c:axId val="878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776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760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7873408"/>
        <c:crosses val="autoZero"/>
        <c:crossBetween val="midCat"/>
      </c:valAx>
      <c:catAx>
        <c:axId val="8776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764352"/>
        <c:crosses val="autoZero"/>
        <c:auto val="0"/>
        <c:lblAlgn val="ctr"/>
        <c:lblOffset val="100"/>
        <c:noMultiLvlLbl val="0"/>
      </c:catAx>
      <c:valAx>
        <c:axId val="877643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77628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'Tomate 1ª'!$C$6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'Tomate 1ª'!$B$8:$B$60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1ª'!$C$8:$C$60</c:f>
              <c:numCache>
                <c:formatCode>#,##0.00</c:formatCode>
                <c:ptCount val="53"/>
                <c:pt idx="23">
                  <c:v>0.3952</c:v>
                </c:pt>
                <c:pt idx="24">
                  <c:v>0.3952</c:v>
                </c:pt>
                <c:pt idx="25">
                  <c:v>0.3952</c:v>
                </c:pt>
                <c:pt idx="26">
                  <c:v>0.3952</c:v>
                </c:pt>
                <c:pt idx="27">
                  <c:v>0.3952</c:v>
                </c:pt>
                <c:pt idx="28">
                  <c:v>0.3952</c:v>
                </c:pt>
                <c:pt idx="29">
                  <c:v>0.3952</c:v>
                </c:pt>
                <c:pt idx="30">
                  <c:v>0.3952</c:v>
                </c:pt>
                <c:pt idx="31">
                  <c:v>0.3952</c:v>
                </c:pt>
                <c:pt idx="32">
                  <c:v>0.3952</c:v>
                </c:pt>
                <c:pt idx="33">
                  <c:v>0.3952</c:v>
                </c:pt>
                <c:pt idx="34">
                  <c:v>0.3952</c:v>
                </c:pt>
                <c:pt idx="35">
                  <c:v>0.3952</c:v>
                </c:pt>
                <c:pt idx="36">
                  <c:v>0.3952</c:v>
                </c:pt>
                <c:pt idx="37">
                  <c:v>0.3952</c:v>
                </c:pt>
                <c:pt idx="38">
                  <c:v>0.3952</c:v>
                </c:pt>
                <c:pt idx="39">
                  <c:v>0.3952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'Tomate 1ª'!$D$6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'Tomate 1ª'!$B$8:$B$60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1ª'!$D$8:$D$60</c:f>
              <c:numCache>
                <c:formatCode>#,##0.00</c:formatCode>
                <c:ptCount val="53"/>
                <c:pt idx="23">
                  <c:v>1</c:v>
                </c:pt>
                <c:pt idx="24">
                  <c:v>1</c:v>
                </c:pt>
                <c:pt idx="25">
                  <c:v>0.9</c:v>
                </c:pt>
                <c:pt idx="26">
                  <c:v>0.8</c:v>
                </c:pt>
                <c:pt idx="27">
                  <c:v>0.8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0.65</c:v>
                </c:pt>
                <c:pt idx="33">
                  <c:v>0.6</c:v>
                </c:pt>
                <c:pt idx="34">
                  <c:v>0.6</c:v>
                </c:pt>
                <c:pt idx="35">
                  <c:v>0.6</c:v>
                </c:pt>
                <c:pt idx="3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'Tomate 1ª'!$F$6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'Tomate 1ª'!$B$8:$B$60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1ª'!$F$8:$F$60</c:f>
              <c:numCache>
                <c:formatCode>#,##0.00</c:formatCode>
                <c:ptCount val="53"/>
                <c:pt idx="23">
                  <c:v>3.01</c:v>
                </c:pt>
                <c:pt idx="24">
                  <c:v>2.86</c:v>
                </c:pt>
                <c:pt idx="25">
                  <c:v>2.65</c:v>
                </c:pt>
                <c:pt idx="26">
                  <c:v>2.5499999999999998</c:v>
                </c:pt>
                <c:pt idx="27">
                  <c:v>2.65</c:v>
                </c:pt>
                <c:pt idx="28">
                  <c:v>2.85</c:v>
                </c:pt>
                <c:pt idx="29">
                  <c:v>2.54</c:v>
                </c:pt>
                <c:pt idx="30">
                  <c:v>2.56</c:v>
                </c:pt>
                <c:pt idx="31">
                  <c:v>2.38</c:v>
                </c:pt>
                <c:pt idx="32">
                  <c:v>2.39</c:v>
                </c:pt>
                <c:pt idx="33">
                  <c:v>2.35</c:v>
                </c:pt>
                <c:pt idx="34">
                  <c:v>2.2599999999999998</c:v>
                </c:pt>
                <c:pt idx="35">
                  <c:v>2.27</c:v>
                </c:pt>
                <c:pt idx="36">
                  <c:v>2.27</c:v>
                </c:pt>
                <c:pt idx="37">
                  <c:v>2.56</c:v>
                </c:pt>
                <c:pt idx="38">
                  <c:v>2.38</c:v>
                </c:pt>
                <c:pt idx="39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86144"/>
        <c:axId val="80088064"/>
      </c:lineChart>
      <c:catAx>
        <c:axId val="80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0088064"/>
        <c:crosses val="autoZero"/>
        <c:auto val="1"/>
        <c:lblAlgn val="ctr"/>
        <c:lblOffset val="100"/>
        <c:noMultiLvlLbl val="0"/>
      </c:catAx>
      <c:valAx>
        <c:axId val="8008806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008614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2ª'!$T$35</c:f>
              <c:strCache>
                <c:ptCount val="1"/>
                <c:pt idx="0">
                  <c:v>Rango de precios 2016- 2021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'Tomate 2ª'!$U$34:$AF$34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2ª'!$U$35:$AF$35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0.63749999999999996</c:v>
                </c:pt>
                <c:pt idx="7">
                  <c:v>0.65</c:v>
                </c:pt>
                <c:pt idx="8">
                  <c:v>0.70000000000000007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C-4227-BD2C-CD089BB196C3}"/>
            </c:ext>
          </c:extLst>
        </c:ser>
        <c:ser>
          <c:idx val="0"/>
          <c:order val="1"/>
          <c:tx>
            <c:strRef>
              <c:f>'Tomate 2ª'!$T$36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2ª'!$U$36:$AF$36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0.34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C-4227-BD2C-CD089BB1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41728"/>
        <c:axId val="86043648"/>
      </c:areaChart>
      <c:lineChart>
        <c:grouping val="standard"/>
        <c:varyColors val="0"/>
        <c:ser>
          <c:idx val="2"/>
          <c:order val="2"/>
          <c:tx>
            <c:strRef>
              <c:f>'Tomate 2ª'!$T$37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2ª'!$U$37:$AF$37</c:f>
              <c:numCache>
                <c:formatCode>0.00</c:formatCode>
                <c:ptCount val="12"/>
                <c:pt idx="5">
                  <c:v>0.62083333333333335</c:v>
                </c:pt>
                <c:pt idx="6">
                  <c:v>0.55625000000000002</c:v>
                </c:pt>
                <c:pt idx="7">
                  <c:v>0.53374999999999995</c:v>
                </c:pt>
                <c:pt idx="8">
                  <c:v>0.57041666666666668</c:v>
                </c:pt>
                <c:pt idx="9">
                  <c:v>0.69750000000000001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C-4227-BD2C-CD089BB196C3}"/>
            </c:ext>
          </c:extLst>
        </c:ser>
        <c:ser>
          <c:idx val="3"/>
          <c:order val="3"/>
          <c:tx>
            <c:strRef>
              <c:f>'Tomate 2ª'!$T$38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2ª'!$U$38:$AF$38</c:f>
              <c:numCache>
                <c:formatCode>0.00</c:formatCode>
                <c:ptCount val="12"/>
                <c:pt idx="5">
                  <c:v>0.54999999999999993</c:v>
                </c:pt>
                <c:pt idx="6">
                  <c:v>0.4375</c:v>
                </c:pt>
                <c:pt idx="7">
                  <c:v>0.375</c:v>
                </c:pt>
                <c:pt idx="8">
                  <c:v>0.40000000000000008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5C-4227-BD2C-CD089BB1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54016"/>
        <c:axId val="86055552"/>
      </c:lineChart>
      <c:catAx>
        <c:axId val="860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04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043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041728"/>
        <c:crosses val="autoZero"/>
        <c:crossBetween val="midCat"/>
      </c:valAx>
      <c:catAx>
        <c:axId val="8605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055552"/>
        <c:crosses val="autoZero"/>
        <c:auto val="0"/>
        <c:lblAlgn val="ctr"/>
        <c:lblOffset val="100"/>
        <c:noMultiLvlLbl val="0"/>
      </c:catAx>
      <c:valAx>
        <c:axId val="860555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60540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'Tomate 2ª'!$U$55:$AF$55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2ª'!$U$56:$AF$56</c:f>
              <c:numCache>
                <c:formatCode>0.00</c:formatCode>
                <c:ptCount val="12"/>
                <c:pt idx="5">
                  <c:v>2.9228015873015871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2.1722321428571427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8-4DEF-B378-264EC5BDE284}"/>
            </c:ext>
          </c:extLst>
        </c:ser>
        <c:ser>
          <c:idx val="0"/>
          <c:order val="1"/>
          <c:tx>
            <c:strRef>
              <c:f>'Tomate 2ª'!$T$57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2ª'!$U$57:$AF$57</c:f>
              <c:numCache>
                <c:formatCode>0.00</c:formatCode>
                <c:ptCount val="12"/>
                <c:pt idx="5">
                  <c:v>1.8287500000000001</c:v>
                </c:pt>
                <c:pt idx="6">
                  <c:v>1.6405654761904762</c:v>
                </c:pt>
                <c:pt idx="7">
                  <c:v>1.5898015873015874</c:v>
                </c:pt>
                <c:pt idx="8">
                  <c:v>1.5915428571428571</c:v>
                </c:pt>
                <c:pt idx="9">
                  <c:v>1.874222222222222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8-4DEF-B378-264EC5BDE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14304"/>
        <c:axId val="86116224"/>
      </c:areaChart>
      <c:lineChart>
        <c:grouping val="standard"/>
        <c:varyColors val="0"/>
        <c:ser>
          <c:idx val="2"/>
          <c:order val="2"/>
          <c:tx>
            <c:strRef>
              <c:f>'Tomate 2ª'!$T$58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2ª'!$U$58:$AF$58</c:f>
              <c:numCache>
                <c:formatCode>0.00</c:formatCode>
                <c:ptCount val="12"/>
                <c:pt idx="5">
                  <c:v>2.3757757936507935</c:v>
                </c:pt>
                <c:pt idx="6">
                  <c:v>1.9141907996525671</c:v>
                </c:pt>
                <c:pt idx="7">
                  <c:v>1.8071342901342913</c:v>
                </c:pt>
                <c:pt idx="8">
                  <c:v>1.8308486258186256</c:v>
                </c:pt>
                <c:pt idx="9">
                  <c:v>2.0126209371184371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8-4DEF-B378-264EC5BDE284}"/>
            </c:ext>
          </c:extLst>
        </c:ser>
        <c:ser>
          <c:idx val="3"/>
          <c:order val="3"/>
          <c:tx>
            <c:strRef>
              <c:f>'Tomate 2ª'!$T$59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2ª'!$U$59:$AF$59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1.9799999999999998</c:v>
                </c:pt>
                <c:pt idx="7">
                  <c:v>1.52</c:v>
                </c:pt>
                <c:pt idx="8">
                  <c:v>1.67</c:v>
                </c:pt>
                <c:pt idx="9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8-4DEF-B378-264EC5BDE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2496"/>
        <c:axId val="86124032"/>
      </c:lineChart>
      <c:catAx>
        <c:axId val="861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11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116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6114304"/>
        <c:crosses val="autoZero"/>
        <c:crossBetween val="midCat"/>
      </c:valAx>
      <c:catAx>
        <c:axId val="8612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24032"/>
        <c:crosses val="autoZero"/>
        <c:auto val="0"/>
        <c:lblAlgn val="ctr"/>
        <c:lblOffset val="100"/>
        <c:noMultiLvlLbl val="0"/>
      </c:catAx>
      <c:valAx>
        <c:axId val="861240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61224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'Tomate 2ª'!$C$6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'Tomate 2ª'!$B$8:$B$60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2ª'!$C$8:$C$60</c:f>
              <c:numCache>
                <c:formatCode>#,##0.00</c:formatCode>
                <c:ptCount val="53"/>
                <c:pt idx="23">
                  <c:v>0.3952</c:v>
                </c:pt>
                <c:pt idx="24">
                  <c:v>0.3952</c:v>
                </c:pt>
                <c:pt idx="25">
                  <c:v>0.3952</c:v>
                </c:pt>
                <c:pt idx="26">
                  <c:v>0.3952</c:v>
                </c:pt>
                <c:pt idx="27">
                  <c:v>0.3952</c:v>
                </c:pt>
                <c:pt idx="28">
                  <c:v>0.3952</c:v>
                </c:pt>
                <c:pt idx="29">
                  <c:v>0.3952</c:v>
                </c:pt>
                <c:pt idx="30">
                  <c:v>0.3952</c:v>
                </c:pt>
                <c:pt idx="31">
                  <c:v>0.3952</c:v>
                </c:pt>
                <c:pt idx="32">
                  <c:v>0.3952</c:v>
                </c:pt>
                <c:pt idx="33">
                  <c:v>0.3952</c:v>
                </c:pt>
                <c:pt idx="34">
                  <c:v>0.3952</c:v>
                </c:pt>
                <c:pt idx="35">
                  <c:v>0.3952</c:v>
                </c:pt>
                <c:pt idx="36">
                  <c:v>0.3952</c:v>
                </c:pt>
                <c:pt idx="37">
                  <c:v>0.3952</c:v>
                </c:pt>
                <c:pt idx="38">
                  <c:v>0.3952</c:v>
                </c:pt>
                <c:pt idx="39">
                  <c:v>0.3952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A-44FF-B820-197C523F5F1E}"/>
            </c:ext>
          </c:extLst>
        </c:ser>
        <c:ser>
          <c:idx val="1"/>
          <c:order val="1"/>
          <c:tx>
            <c:strRef>
              <c:f>'Tomate 2ª'!$D$6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'Tomate 2ª'!$B$8:$B$60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2ª'!$D$8:$D$60</c:f>
              <c:numCache>
                <c:formatCode>#,##0.00</c:formatCode>
                <c:ptCount val="53"/>
                <c:pt idx="23">
                  <c:v>0.65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0.35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0.3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A-44FF-B820-197C523F5F1E}"/>
            </c:ext>
          </c:extLst>
        </c:ser>
        <c:ser>
          <c:idx val="2"/>
          <c:order val="2"/>
          <c:tx>
            <c:strRef>
              <c:f>'Tomate 2ª'!$F$6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'Tomate 2ª'!$B$8:$B$60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'Tomate 2ª'!$F$8:$F$60</c:f>
              <c:numCache>
                <c:formatCode>#,##0.00</c:formatCode>
                <c:ptCount val="53"/>
                <c:pt idx="23">
                  <c:v>2.98</c:v>
                </c:pt>
                <c:pt idx="24">
                  <c:v>1.98</c:v>
                </c:pt>
                <c:pt idx="25">
                  <c:v>1.98</c:v>
                </c:pt>
                <c:pt idx="26">
                  <c:v>1.98</c:v>
                </c:pt>
                <c:pt idx="27">
                  <c:v>1.98</c:v>
                </c:pt>
                <c:pt idx="28">
                  <c:v>1.98</c:v>
                </c:pt>
                <c:pt idx="30">
                  <c:v>1.47</c:v>
                </c:pt>
                <c:pt idx="31">
                  <c:v>1.47</c:v>
                </c:pt>
                <c:pt idx="32">
                  <c:v>1.47</c:v>
                </c:pt>
                <c:pt idx="33">
                  <c:v>1.67</c:v>
                </c:pt>
                <c:pt idx="34">
                  <c:v>1.67</c:v>
                </c:pt>
                <c:pt idx="35">
                  <c:v>1.67</c:v>
                </c:pt>
                <c:pt idx="36">
                  <c:v>1.67</c:v>
                </c:pt>
                <c:pt idx="37">
                  <c:v>1.67</c:v>
                </c:pt>
                <c:pt idx="38">
                  <c:v>1.67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A-44FF-B820-197C523F5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55264"/>
        <c:axId val="86157184"/>
      </c:lineChart>
      <c:catAx>
        <c:axId val="8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157184"/>
        <c:crosses val="autoZero"/>
        <c:auto val="1"/>
        <c:lblAlgn val="ctr"/>
        <c:lblOffset val="100"/>
        <c:noMultiLvlLbl val="0"/>
      </c:catAx>
      <c:valAx>
        <c:axId val="8615718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615526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623176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61085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8">
          <cell r="D98">
            <v>1</v>
          </cell>
          <cell r="F98" t="str">
            <v>-</v>
          </cell>
          <cell r="G98">
            <v>3.01</v>
          </cell>
        </row>
        <row r="99">
          <cell r="D99">
            <v>0.65</v>
          </cell>
          <cell r="F99" t="str">
            <v>-</v>
          </cell>
          <cell r="G99">
            <v>2.98</v>
          </cell>
        </row>
      </sheetData>
      <sheetData sheetId="24">
        <row r="98">
          <cell r="D98">
            <v>1</v>
          </cell>
          <cell r="F98" t="str">
            <v>-</v>
          </cell>
          <cell r="G98">
            <v>2.86</v>
          </cell>
        </row>
        <row r="99">
          <cell r="D99">
            <v>0.5</v>
          </cell>
          <cell r="F99" t="str">
            <v>-</v>
          </cell>
          <cell r="G99">
            <v>1.98</v>
          </cell>
        </row>
      </sheetData>
      <sheetData sheetId="25">
        <row r="98">
          <cell r="D98">
            <v>0.9</v>
          </cell>
          <cell r="F98" t="str">
            <v>-</v>
          </cell>
          <cell r="G98">
            <v>2.65</v>
          </cell>
        </row>
        <row r="99">
          <cell r="D99">
            <v>0.5</v>
          </cell>
          <cell r="F99" t="str">
            <v>-</v>
          </cell>
          <cell r="G99">
            <v>1.98</v>
          </cell>
        </row>
      </sheetData>
      <sheetData sheetId="26">
        <row r="98">
          <cell r="D98">
            <v>0.8</v>
          </cell>
          <cell r="F98" t="str">
            <v>-</v>
          </cell>
          <cell r="G98">
            <v>2.5499999999999998</v>
          </cell>
        </row>
        <row r="99">
          <cell r="D99">
            <v>0.5</v>
          </cell>
          <cell r="F99" t="str">
            <v>-</v>
          </cell>
          <cell r="G99">
            <v>1.98</v>
          </cell>
        </row>
      </sheetData>
      <sheetData sheetId="27">
        <row r="98">
          <cell r="D98">
            <v>0.8</v>
          </cell>
          <cell r="F98" t="str">
            <v>-</v>
          </cell>
          <cell r="G98">
            <v>2.65</v>
          </cell>
        </row>
        <row r="99">
          <cell r="D99">
            <v>0.5</v>
          </cell>
          <cell r="F99" t="str">
            <v>-</v>
          </cell>
          <cell r="G99">
            <v>1.98</v>
          </cell>
        </row>
      </sheetData>
      <sheetData sheetId="28">
        <row r="98">
          <cell r="D98">
            <v>0.75</v>
          </cell>
          <cell r="F98" t="str">
            <v>-</v>
          </cell>
          <cell r="G98">
            <v>2.85</v>
          </cell>
        </row>
        <row r="99">
          <cell r="D99">
            <v>0.35</v>
          </cell>
          <cell r="F99" t="str">
            <v>-</v>
          </cell>
          <cell r="G99">
            <v>1.98</v>
          </cell>
        </row>
      </sheetData>
      <sheetData sheetId="29">
        <row r="98">
          <cell r="D98">
            <v>0.75</v>
          </cell>
          <cell r="F98" t="str">
            <v>-</v>
          </cell>
          <cell r="G98">
            <v>2.54</v>
          </cell>
        </row>
        <row r="99">
          <cell r="D99">
            <v>0.4</v>
          </cell>
          <cell r="F99" t="str">
            <v>-</v>
          </cell>
        </row>
      </sheetData>
      <sheetData sheetId="30">
        <row r="98">
          <cell r="D98">
            <v>0.75</v>
          </cell>
          <cell r="F98" t="str">
            <v>-</v>
          </cell>
          <cell r="G98">
            <v>2.56</v>
          </cell>
        </row>
        <row r="99">
          <cell r="D99">
            <v>0.4</v>
          </cell>
          <cell r="F99" t="str">
            <v>-</v>
          </cell>
          <cell r="G99">
            <v>1.47</v>
          </cell>
        </row>
      </sheetData>
      <sheetData sheetId="31">
        <row r="98">
          <cell r="D98">
            <v>0.75</v>
          </cell>
          <cell r="F98" t="str">
            <v>-</v>
          </cell>
          <cell r="G98">
            <v>2.38</v>
          </cell>
        </row>
        <row r="99">
          <cell r="D99">
            <v>0.4</v>
          </cell>
          <cell r="F99" t="str">
            <v>-</v>
          </cell>
          <cell r="G99">
            <v>1.47</v>
          </cell>
        </row>
      </sheetData>
      <sheetData sheetId="32">
        <row r="98">
          <cell r="D98">
            <v>0.65</v>
          </cell>
          <cell r="F98" t="str">
            <v>-</v>
          </cell>
          <cell r="G98">
            <v>2.39</v>
          </cell>
        </row>
        <row r="99">
          <cell r="D99">
            <v>0.3</v>
          </cell>
          <cell r="F99" t="str">
            <v>-</v>
          </cell>
          <cell r="G99">
            <v>1.47</v>
          </cell>
        </row>
      </sheetData>
      <sheetData sheetId="33">
        <row r="98">
          <cell r="D98">
            <v>0.6</v>
          </cell>
          <cell r="F98" t="str">
            <v>-</v>
          </cell>
          <cell r="G98">
            <v>2.35</v>
          </cell>
        </row>
        <row r="99">
          <cell r="D99">
            <v>0.4</v>
          </cell>
          <cell r="F99" t="str">
            <v>-</v>
          </cell>
          <cell r="G99">
            <v>1.67</v>
          </cell>
        </row>
      </sheetData>
      <sheetData sheetId="34">
        <row r="98">
          <cell r="D98">
            <v>0.6</v>
          </cell>
          <cell r="F98" t="str">
            <v>-</v>
          </cell>
          <cell r="G98">
            <v>2.2599999999999998</v>
          </cell>
        </row>
        <row r="99">
          <cell r="D99">
            <v>0.4</v>
          </cell>
          <cell r="F99" t="str">
            <v>-</v>
          </cell>
          <cell r="G99">
            <v>1.67</v>
          </cell>
        </row>
      </sheetData>
      <sheetData sheetId="35">
        <row r="98">
          <cell r="D98">
            <v>0.6</v>
          </cell>
          <cell r="F98" t="str">
            <v>-</v>
          </cell>
        </row>
        <row r="99">
          <cell r="D99">
            <v>0.4</v>
          </cell>
          <cell r="F99" t="str">
            <v>-</v>
          </cell>
        </row>
      </sheetData>
      <sheetData sheetId="36">
        <row r="98">
          <cell r="D98">
            <v>0.6</v>
          </cell>
          <cell r="F98" t="str">
            <v>-</v>
          </cell>
          <cell r="G98">
            <v>2.27</v>
          </cell>
        </row>
        <row r="99">
          <cell r="D99">
            <v>0.4</v>
          </cell>
          <cell r="F99" t="str">
            <v>-</v>
          </cell>
          <cell r="G99">
            <v>1.67</v>
          </cell>
        </row>
      </sheetData>
      <sheetData sheetId="37">
        <row r="98">
          <cell r="F98" t="str">
            <v>-</v>
          </cell>
          <cell r="G98">
            <v>2.56</v>
          </cell>
        </row>
        <row r="99">
          <cell r="F99" t="str">
            <v>-</v>
          </cell>
          <cell r="G99">
            <v>1.67</v>
          </cell>
        </row>
      </sheetData>
      <sheetData sheetId="38">
        <row r="98">
          <cell r="F98" t="str">
            <v>-</v>
          </cell>
          <cell r="G98">
            <v>2.38</v>
          </cell>
        </row>
        <row r="99">
          <cell r="F99" t="str">
            <v>-</v>
          </cell>
          <cell r="G99">
            <v>1.67</v>
          </cell>
        </row>
      </sheetData>
      <sheetData sheetId="39">
        <row r="98">
          <cell r="F98" t="str">
            <v>-</v>
          </cell>
          <cell r="G98">
            <v>3.13</v>
          </cell>
        </row>
        <row r="99">
          <cell r="F99" t="str">
            <v>-</v>
          </cell>
          <cell r="G99" t="str">
            <v>-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tabSelected="1" view="pageBreakPreview" zoomScale="85" zoomScaleNormal="160" zoomScaleSheetLayoutView="85" workbookViewId="0">
      <selection activeCell="Q40" sqref="Q4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4.5703125" customWidth="1"/>
    <col min="14" max="14" width="3.285156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25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/>
      <c r="Y23" s="6"/>
      <c r="Z23" s="9">
        <v>0.6</v>
      </c>
      <c r="AA23" s="6">
        <v>0.63749999999999996</v>
      </c>
      <c r="AB23" s="6">
        <v>0.58749999999999991</v>
      </c>
      <c r="AC23" s="6">
        <v>0.52</v>
      </c>
      <c r="AD23" s="6">
        <v>0.57499999999999996</v>
      </c>
      <c r="AE23" s="6"/>
      <c r="AF23" s="6"/>
      <c r="AG23" s="10">
        <f t="shared" ref="AG23:AG28" si="0">AVERAGE(U23:AF23)</f>
        <v>0.58399999999999996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/>
      <c r="Z24" s="9">
        <v>0.65</v>
      </c>
      <c r="AA24" s="6">
        <v>0.625</v>
      </c>
      <c r="AB24" s="6">
        <v>0.6</v>
      </c>
      <c r="AC24" s="6">
        <v>0.70000000000000007</v>
      </c>
      <c r="AD24" s="6">
        <v>0.86250000000000004</v>
      </c>
      <c r="AE24" s="6"/>
      <c r="AF24" s="6"/>
      <c r="AG24" s="10">
        <f t="shared" si="0"/>
        <v>0.6875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0.67500000000000004</v>
      </c>
      <c r="AA25" s="6">
        <v>0.55000000000000004</v>
      </c>
      <c r="AB25" s="6">
        <v>0.49000000000000005</v>
      </c>
      <c r="AC25" s="6">
        <v>0.6</v>
      </c>
      <c r="AD25" s="6"/>
      <c r="AE25" s="6"/>
      <c r="AF25" s="6"/>
      <c r="AG25" s="10">
        <f t="shared" si="0"/>
        <v>0.57874999999999999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/>
      <c r="Y26" s="6"/>
      <c r="Z26" s="9">
        <v>0.69999999999999984</v>
      </c>
      <c r="AA26" s="6">
        <v>0.625</v>
      </c>
      <c r="AB26" s="6">
        <v>0.65</v>
      </c>
      <c r="AC26" s="6">
        <v>0.6</v>
      </c>
      <c r="AD26" s="6">
        <v>0.64999999999999991</v>
      </c>
      <c r="AE26" s="6"/>
      <c r="AF26" s="6"/>
      <c r="AG26" s="10">
        <f t="shared" si="0"/>
        <v>0.64499999999999991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2020</v>
      </c>
      <c r="U27" s="6"/>
      <c r="V27" s="6"/>
      <c r="W27" s="6"/>
      <c r="X27" s="6"/>
      <c r="Y27" s="6"/>
      <c r="Z27" s="9">
        <v>0.80000000000000016</v>
      </c>
      <c r="AA27" s="6">
        <v>0.55999999999999994</v>
      </c>
      <c r="AB27" s="6">
        <v>0.57499999999999996</v>
      </c>
      <c r="AC27" s="6">
        <v>0.66249999999999998</v>
      </c>
      <c r="AD27" s="6">
        <v>1</v>
      </c>
      <c r="AE27" s="6"/>
      <c r="AF27" s="6"/>
      <c r="AG27" s="10">
        <f t="shared" si="0"/>
        <v>0.71950000000000003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2021</v>
      </c>
      <c r="U28" s="6"/>
      <c r="V28" s="6"/>
      <c r="W28" s="6"/>
      <c r="X28" s="6"/>
      <c r="Y28" s="6"/>
      <c r="Z28" s="9">
        <v>0.63333333333333341</v>
      </c>
      <c r="AA28" s="6">
        <v>0.61</v>
      </c>
      <c r="AB28" s="6">
        <v>0.6</v>
      </c>
      <c r="AC28" s="6">
        <v>0.72</v>
      </c>
      <c r="AD28" s="6">
        <v>0.9</v>
      </c>
      <c r="AE28" s="6"/>
      <c r="AF28" s="6"/>
      <c r="AG28" s="10">
        <f t="shared" si="0"/>
        <v>0.69266666666666665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21</v>
      </c>
      <c r="U29" s="6"/>
      <c r="V29" s="6"/>
      <c r="W29" s="6"/>
      <c r="X29" s="6"/>
      <c r="Y29" s="6"/>
      <c r="Z29" s="6">
        <f>MAX(Z23:Z28)</f>
        <v>0.80000000000000016</v>
      </c>
      <c r="AA29" s="6">
        <f t="shared" ref="AA29:AD29" si="1">MAX(AA23:AA28)</f>
        <v>0.63749999999999996</v>
      </c>
      <c r="AB29" s="6">
        <f>MAX(AB23:AB28)</f>
        <v>0.65</v>
      </c>
      <c r="AC29" s="6">
        <f t="shared" si="1"/>
        <v>0.72</v>
      </c>
      <c r="AD29" s="6">
        <f t="shared" si="1"/>
        <v>1</v>
      </c>
      <c r="AE29" s="6"/>
      <c r="AF29" s="6"/>
      <c r="AG29" s="10">
        <f t="shared" ref="AG29:AG31" si="2">AVERAGE(U29:AF29)</f>
        <v>0.76150000000000007</v>
      </c>
    </row>
    <row r="30" spans="2:33" x14ac:dyDescent="0.25">
      <c r="B30" s="26">
        <v>23</v>
      </c>
      <c r="C30" s="23"/>
      <c r="D30" s="23"/>
      <c r="E30" s="23" t="s">
        <v>28</v>
      </c>
      <c r="F30" s="23"/>
      <c r="S30" s="2"/>
      <c r="T30" s="5" t="s">
        <v>22</v>
      </c>
      <c r="U30" s="6"/>
      <c r="V30" s="6"/>
      <c r="W30" s="6"/>
      <c r="X30" s="6"/>
      <c r="Y30" s="6"/>
      <c r="Z30" s="6">
        <f>MIN(Z23:Z28)</f>
        <v>0.6</v>
      </c>
      <c r="AA30" s="6">
        <f t="shared" ref="AA30:AD30" si="3">MIN(AA23:AA28)</f>
        <v>0.55000000000000004</v>
      </c>
      <c r="AB30" s="6">
        <f t="shared" si="3"/>
        <v>0.49000000000000005</v>
      </c>
      <c r="AC30" s="6">
        <f>MIN(AC23:AC28)</f>
        <v>0.52</v>
      </c>
      <c r="AD30" s="6">
        <f t="shared" si="3"/>
        <v>0.57499999999999996</v>
      </c>
      <c r="AE30" s="6"/>
      <c r="AF30" s="6"/>
      <c r="AG30" s="10">
        <f t="shared" si="2"/>
        <v>0.54700000000000004</v>
      </c>
    </row>
    <row r="31" spans="2:33" x14ac:dyDescent="0.25">
      <c r="B31" s="24">
        <v>24</v>
      </c>
      <c r="C31" s="25">
        <v>0.3952</v>
      </c>
      <c r="D31" s="25">
        <f>'[1]24'!$D$98</f>
        <v>1</v>
      </c>
      <c r="E31" s="25" t="str">
        <f>'[1]24'!$F$98</f>
        <v>-</v>
      </c>
      <c r="F31" s="25">
        <f>'[1]24'!$G$98</f>
        <v>3.01</v>
      </c>
      <c r="S31" s="2"/>
      <c r="T31" s="5" t="s">
        <v>23</v>
      </c>
      <c r="U31" s="6"/>
      <c r="V31" s="6"/>
      <c r="W31" s="6"/>
      <c r="X31" s="6"/>
      <c r="Y31" s="6"/>
      <c r="Z31" s="6">
        <f>AVERAGE(Z23:Z28)</f>
        <v>0.67638888888888893</v>
      </c>
      <c r="AA31" s="6">
        <f t="shared" ref="AA31:AD31" si="4">AVERAGE(AA23:AA28)</f>
        <v>0.60124999999999995</v>
      </c>
      <c r="AB31" s="6">
        <f t="shared" si="4"/>
        <v>0.58374999999999999</v>
      </c>
      <c r="AC31" s="6">
        <f t="shared" si="4"/>
        <v>0.63375000000000004</v>
      </c>
      <c r="AD31" s="6">
        <f t="shared" si="4"/>
        <v>0.79749999999999999</v>
      </c>
      <c r="AE31" s="6"/>
      <c r="AF31" s="6"/>
      <c r="AG31" s="10">
        <f t="shared" si="2"/>
        <v>0.65852777777777771</v>
      </c>
    </row>
    <row r="32" spans="2:33" x14ac:dyDescent="0.25">
      <c r="B32" s="26">
        <v>25</v>
      </c>
      <c r="C32" s="23">
        <v>0.3952</v>
      </c>
      <c r="D32" s="23">
        <f>'[1]25'!$D$98</f>
        <v>1</v>
      </c>
      <c r="E32" s="23" t="str">
        <f>'[1]25'!$F$98</f>
        <v>-</v>
      </c>
      <c r="F32" s="23">
        <f>'[1]25'!$G$98</f>
        <v>2.86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0.3952</v>
      </c>
      <c r="D33" s="25">
        <f>'[1]26'!$D$98</f>
        <v>0.9</v>
      </c>
      <c r="E33" s="25" t="str">
        <f>'[1]26'!$F$98</f>
        <v>-</v>
      </c>
      <c r="F33" s="25">
        <f>'[1]26'!$G$98</f>
        <v>2.65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0.3952</v>
      </c>
      <c r="D34" s="23">
        <f>'[1]27'!$D$98</f>
        <v>0.8</v>
      </c>
      <c r="E34" s="23" t="str">
        <f>'[1]27'!$F$98</f>
        <v>-</v>
      </c>
      <c r="F34" s="23">
        <f>'[1]27'!$G$98</f>
        <v>2.5499999999999998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0.3952</v>
      </c>
      <c r="D35" s="25">
        <f>'[1]28'!$D$98</f>
        <v>0.8</v>
      </c>
      <c r="E35" s="25" t="str">
        <f>'[1]28'!$F$98</f>
        <v>-</v>
      </c>
      <c r="F35" s="25">
        <f>'[1]28'!$G$98</f>
        <v>2.65</v>
      </c>
      <c r="S35" s="2"/>
      <c r="T35" s="5" t="s">
        <v>24</v>
      </c>
      <c r="U35" s="6"/>
      <c r="V35" s="6"/>
      <c r="W35" s="6"/>
      <c r="X35" s="6"/>
      <c r="Y35" s="6"/>
      <c r="Z35" s="6">
        <f>Z29</f>
        <v>0.80000000000000016</v>
      </c>
      <c r="AA35" s="6">
        <f t="shared" ref="AA35:AB35" si="5">AA29</f>
        <v>0.63749999999999996</v>
      </c>
      <c r="AB35" s="6">
        <f t="shared" si="5"/>
        <v>0.65</v>
      </c>
      <c r="AC35" s="6">
        <f t="shared" ref="AC35:AD37" si="6">AC29</f>
        <v>0.72</v>
      </c>
      <c r="AD35" s="6">
        <f t="shared" si="6"/>
        <v>1</v>
      </c>
      <c r="AE35" s="6"/>
      <c r="AF35" s="6"/>
      <c r="AG35" s="4"/>
    </row>
    <row r="36" spans="2:33" x14ac:dyDescent="0.25">
      <c r="B36" s="26">
        <v>29</v>
      </c>
      <c r="C36" s="23">
        <v>0.3952</v>
      </c>
      <c r="D36" s="23">
        <f>'[1]29'!$D$98</f>
        <v>0.75</v>
      </c>
      <c r="E36" s="23" t="str">
        <f>'[1]29'!$F$98</f>
        <v>-</v>
      </c>
      <c r="F36" s="23">
        <f>'[1]29'!$G$98</f>
        <v>2.85</v>
      </c>
      <c r="S36" s="2"/>
      <c r="T36" s="5"/>
      <c r="U36" s="6"/>
      <c r="V36" s="6"/>
      <c r="W36" s="6"/>
      <c r="X36" s="6"/>
      <c r="Y36" s="6"/>
      <c r="Z36" s="6">
        <f>Z30</f>
        <v>0.6</v>
      </c>
      <c r="AA36" s="6">
        <f t="shared" ref="AA36:AB36" si="7">AA30</f>
        <v>0.55000000000000004</v>
      </c>
      <c r="AB36" s="6">
        <f t="shared" si="7"/>
        <v>0.49000000000000005</v>
      </c>
      <c r="AC36" s="6">
        <f t="shared" si="6"/>
        <v>0.52</v>
      </c>
      <c r="AD36" s="6">
        <f t="shared" si="6"/>
        <v>0.57499999999999996</v>
      </c>
      <c r="AE36" s="6"/>
      <c r="AF36" s="6"/>
      <c r="AG36" s="4"/>
    </row>
    <row r="37" spans="2:33" x14ac:dyDescent="0.25">
      <c r="B37" s="24">
        <v>30</v>
      </c>
      <c r="C37" s="25">
        <v>0.3952</v>
      </c>
      <c r="D37" s="25">
        <f>'[1]30'!$D$98</f>
        <v>0.75</v>
      </c>
      <c r="E37" s="25" t="str">
        <f>'[1]30'!$F$98</f>
        <v>-</v>
      </c>
      <c r="F37" s="25">
        <f>'[1]30'!$G$98</f>
        <v>2.54</v>
      </c>
      <c r="S37" s="2"/>
      <c r="T37" s="7" t="str">
        <f>T31</f>
        <v>Promedio 2016 - 2021</v>
      </c>
      <c r="U37" s="11"/>
      <c r="V37" s="11"/>
      <c r="W37" s="11"/>
      <c r="X37" s="11"/>
      <c r="Y37" s="11"/>
      <c r="Z37" s="11">
        <f>Z31</f>
        <v>0.67638888888888893</v>
      </c>
      <c r="AA37" s="11">
        <f t="shared" ref="AA37:AB37" si="8">AA31</f>
        <v>0.60124999999999995</v>
      </c>
      <c r="AB37" s="11">
        <f t="shared" si="8"/>
        <v>0.58374999999999999</v>
      </c>
      <c r="AC37" s="11">
        <f t="shared" si="6"/>
        <v>0.63375000000000004</v>
      </c>
      <c r="AD37" s="11">
        <f t="shared" si="6"/>
        <v>0.79749999999999999</v>
      </c>
      <c r="AE37" s="11"/>
      <c r="AF37" s="11"/>
      <c r="AG37" s="4"/>
    </row>
    <row r="38" spans="2:33" x14ac:dyDescent="0.25">
      <c r="B38" s="26">
        <v>31</v>
      </c>
      <c r="C38" s="23">
        <v>0.3952</v>
      </c>
      <c r="D38" s="23">
        <f>'[1]31'!$D$98</f>
        <v>0.75</v>
      </c>
      <c r="E38" s="23" t="str">
        <f>'[1]31'!$F$98</f>
        <v>-</v>
      </c>
      <c r="F38" s="23">
        <f>'[1]31'!$G$98</f>
        <v>2.56</v>
      </c>
      <c r="S38" s="2"/>
      <c r="T38" s="5">
        <v>2022</v>
      </c>
      <c r="U38" s="12"/>
      <c r="V38" s="12"/>
      <c r="W38" s="12"/>
      <c r="X38" s="12"/>
      <c r="Y38" s="12"/>
      <c r="Z38" s="12">
        <f>AVERAGE(D29:D33)</f>
        <v>0.96666666666666667</v>
      </c>
      <c r="AA38" s="12">
        <f>AVERAGE(D34:D37)</f>
        <v>0.77500000000000002</v>
      </c>
      <c r="AB38" s="12">
        <f>AVERAGE(D38:D41)</f>
        <v>0.6875</v>
      </c>
      <c r="AC38" s="12">
        <f>AVERAGE(D42:D45)</f>
        <v>0.6</v>
      </c>
      <c r="AD38" s="12"/>
      <c r="AE38" s="12"/>
      <c r="AF38" s="12"/>
      <c r="AG38" s="4"/>
    </row>
    <row r="39" spans="2:33" x14ac:dyDescent="0.25">
      <c r="B39" s="24">
        <v>32</v>
      </c>
      <c r="C39" s="25">
        <v>0.3952</v>
      </c>
      <c r="D39" s="25">
        <f>'[1]32'!$D$98</f>
        <v>0.75</v>
      </c>
      <c r="E39" s="25" t="str">
        <f>'[1]32'!$F$98</f>
        <v>-</v>
      </c>
      <c r="F39" s="25">
        <f>'[1]32'!$G$98</f>
        <v>2.38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0.3952</v>
      </c>
      <c r="D40" s="23">
        <f>'[1]33'!$D$98</f>
        <v>0.65</v>
      </c>
      <c r="E40" s="23" t="str">
        <f>'[1]33'!$F$98</f>
        <v>-</v>
      </c>
      <c r="F40" s="23">
        <f>'[1]33'!$G$98</f>
        <v>2.39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0.3952</v>
      </c>
      <c r="D41" s="25">
        <f>'[1]34'!$D$98</f>
        <v>0.6</v>
      </c>
      <c r="E41" s="25" t="str">
        <f>'[1]34'!$F$98</f>
        <v>-</v>
      </c>
      <c r="F41" s="25">
        <f>'[1]34'!$G$98</f>
        <v>2.35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0.3952</v>
      </c>
      <c r="D42" s="23">
        <f>'[1]35'!$D$98</f>
        <v>0.6</v>
      </c>
      <c r="E42" s="23" t="str">
        <f>'[1]35'!$F$98</f>
        <v>-</v>
      </c>
      <c r="F42" s="23">
        <f>'[1]35'!$G$98</f>
        <v>2.2599999999999998</v>
      </c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0.3952</v>
      </c>
      <c r="D43" s="25">
        <f>'[1]36'!$D$98</f>
        <v>0.6</v>
      </c>
      <c r="E43" s="25" t="str">
        <f>'[1]36'!$F$98</f>
        <v>-</v>
      </c>
      <c r="F43" s="25">
        <f>'[1]37'!$G$98</f>
        <v>2.27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0.3952</v>
      </c>
      <c r="D44" s="23">
        <f>'[1]37'!$D$98</f>
        <v>0.6</v>
      </c>
      <c r="E44" s="23" t="str">
        <f>'[1]37'!$F$98</f>
        <v>-</v>
      </c>
      <c r="F44" s="23">
        <f>'[1]37'!$G$98</f>
        <v>2.27</v>
      </c>
      <c r="S44" s="2"/>
      <c r="T44" s="5">
        <v>2016</v>
      </c>
      <c r="U44" s="6"/>
      <c r="V44" s="6"/>
      <c r="W44" s="6"/>
      <c r="X44" s="6"/>
      <c r="Y44" s="6"/>
      <c r="Z44" s="9">
        <v>2.9228015873015871</v>
      </c>
      <c r="AA44" s="6">
        <v>1.7080208333333333</v>
      </c>
      <c r="AB44" s="6">
        <v>1.5898015873015874</v>
      </c>
      <c r="AC44" s="6">
        <v>1.5915428571428571</v>
      </c>
      <c r="AD44" s="6">
        <v>1.874222222222222</v>
      </c>
      <c r="AE44" s="6"/>
      <c r="AF44" s="6"/>
      <c r="AG44" s="10">
        <f>AVERAGE(U44:AF44)</f>
        <v>1.9372778174603176</v>
      </c>
    </row>
    <row r="45" spans="2:33" x14ac:dyDescent="0.25">
      <c r="B45" s="24">
        <v>38</v>
      </c>
      <c r="C45" s="25">
        <v>0.3952</v>
      </c>
      <c r="D45" s="25"/>
      <c r="E45" s="25" t="str">
        <f>'[1]38'!$F$98</f>
        <v>-</v>
      </c>
      <c r="F45" s="25">
        <f>'[1]38'!$G$98</f>
        <v>2.56</v>
      </c>
      <c r="S45" s="2"/>
      <c r="T45" s="5">
        <v>2017</v>
      </c>
      <c r="U45" s="6"/>
      <c r="V45" s="6"/>
      <c r="W45" s="6"/>
      <c r="X45" s="6"/>
      <c r="Y45" s="6"/>
      <c r="Z45" s="9">
        <v>1.8287500000000001</v>
      </c>
      <c r="AA45" s="6">
        <v>1.6405654761904762</v>
      </c>
      <c r="AB45" s="6">
        <v>1.7141170634920633</v>
      </c>
      <c r="AC45" s="6">
        <v>1.8144444444444445</v>
      </c>
      <c r="AD45" s="6">
        <v>1.9141875000000002</v>
      </c>
      <c r="AE45" s="6"/>
      <c r="AF45" s="6"/>
      <c r="AG45" s="10">
        <f t="shared" ref="AG45:AG52" si="9">AVERAGE(U45:AF45)</f>
        <v>1.7824128968253969</v>
      </c>
    </row>
    <row r="46" spans="2:33" x14ac:dyDescent="0.25">
      <c r="B46" s="26">
        <v>39</v>
      </c>
      <c r="C46" s="23">
        <v>0.3952</v>
      </c>
      <c r="D46" s="23"/>
      <c r="E46" s="23" t="str">
        <f>'[1]39'!$F$98</f>
        <v>-</v>
      </c>
      <c r="F46" s="23">
        <f>'[1]39'!$G$98</f>
        <v>2.38</v>
      </c>
      <c r="S46" s="2"/>
      <c r="T46" s="5">
        <v>2018</v>
      </c>
      <c r="U46" s="6"/>
      <c r="V46" s="6"/>
      <c r="W46" s="6"/>
      <c r="X46" s="6"/>
      <c r="Y46" s="6"/>
      <c r="Z46" s="9"/>
      <c r="AA46" s="6">
        <v>1.9639252136752134</v>
      </c>
      <c r="AB46" s="6">
        <v>1.803294871794872</v>
      </c>
      <c r="AC46" s="6">
        <v>1.8733717948717947</v>
      </c>
      <c r="AD46" s="6">
        <v>2.1722321428571427</v>
      </c>
      <c r="AE46" s="6"/>
      <c r="AF46" s="6"/>
      <c r="AG46" s="10">
        <f t="shared" si="9"/>
        <v>1.9532060057997556</v>
      </c>
    </row>
    <row r="47" spans="2:33" x14ac:dyDescent="0.25">
      <c r="B47" s="24">
        <v>40</v>
      </c>
      <c r="C47" s="25">
        <v>0.3952</v>
      </c>
      <c r="D47" s="25"/>
      <c r="E47" s="25" t="str">
        <f>'[1]40'!$F$98</f>
        <v>-</v>
      </c>
      <c r="F47" s="25">
        <f>'[1]40'!$G$98</f>
        <v>3.13</v>
      </c>
      <c r="S47" s="2"/>
      <c r="T47" s="5">
        <v>2019</v>
      </c>
      <c r="U47" s="6"/>
      <c r="V47" s="6"/>
      <c r="W47" s="6"/>
      <c r="X47" s="6"/>
      <c r="Y47" s="6"/>
      <c r="Z47" s="9"/>
      <c r="AA47" s="6">
        <v>2.139046245421246</v>
      </c>
      <c r="AB47" s="6">
        <v>2.0357006105006104</v>
      </c>
      <c r="AC47" s="6">
        <v>1.9617045454545454</v>
      </c>
      <c r="AD47" s="6">
        <v>1.9764743589743587</v>
      </c>
      <c r="AE47" s="6"/>
      <c r="AF47" s="6"/>
      <c r="AG47" s="10">
        <f t="shared" si="9"/>
        <v>2.0282314400876902</v>
      </c>
    </row>
    <row r="48" spans="2:33" x14ac:dyDescent="0.25">
      <c r="B48" s="26">
        <v>41</v>
      </c>
      <c r="C48" s="23"/>
      <c r="D48" s="23"/>
      <c r="E48" s="23" t="s">
        <v>31</v>
      </c>
      <c r="F48" s="23"/>
      <c r="S48" s="2"/>
      <c r="T48" s="5">
        <v>2020</v>
      </c>
      <c r="U48" s="6"/>
      <c r="V48" s="6"/>
      <c r="W48" s="6"/>
      <c r="X48" s="6"/>
      <c r="Y48" s="6"/>
      <c r="Z48" s="9"/>
      <c r="AA48" s="6">
        <v>2.3784119658119658</v>
      </c>
      <c r="AB48" s="6">
        <v>2.0506410256410255</v>
      </c>
      <c r="AC48" s="6">
        <v>1.9131794871794867</v>
      </c>
      <c r="AD48" s="6">
        <v>2.1259884615384612</v>
      </c>
      <c r="AE48" s="6"/>
      <c r="AF48" s="6"/>
      <c r="AG48" s="10">
        <f t="shared" si="9"/>
        <v>2.1170552350427347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/>
      <c r="X49" s="6"/>
      <c r="Y49" s="6"/>
      <c r="AA49" s="9">
        <v>2.1857611994938537</v>
      </c>
      <c r="AB49" s="6">
        <v>1.9096683599419448</v>
      </c>
      <c r="AC49" s="6">
        <v>1.8937264150943396</v>
      </c>
      <c r="AD49" s="6">
        <v>1.8598519593613936</v>
      </c>
      <c r="AE49" s="6"/>
      <c r="AF49" s="6"/>
      <c r="AG49" s="10">
        <f t="shared" si="9"/>
        <v>1.9622519834728829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/>
      <c r="V50" s="6"/>
      <c r="W50" s="6"/>
      <c r="X50" s="6"/>
      <c r="Y50" s="6"/>
      <c r="Z50" s="6">
        <f>MAX(Z44:Z49)</f>
        <v>2.9228015873015871</v>
      </c>
      <c r="AA50" s="6">
        <f t="shared" ref="AA50:AC50" si="10">MAX(AA44:AA49)</f>
        <v>2.3784119658119658</v>
      </c>
      <c r="AB50" s="6">
        <f t="shared" si="10"/>
        <v>2.0506410256410255</v>
      </c>
      <c r="AC50" s="6">
        <f t="shared" si="10"/>
        <v>1.9617045454545454</v>
      </c>
      <c r="AD50" s="6">
        <f>MAX(AD44:AD49)</f>
        <v>2.1722321428571427</v>
      </c>
      <c r="AE50" s="6"/>
      <c r="AF50" s="6"/>
      <c r="AG50" s="10">
        <f t="shared" si="9"/>
        <v>2.2971582534132531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/>
      <c r="V51" s="6"/>
      <c r="W51" s="6"/>
      <c r="X51" s="6"/>
      <c r="Y51" s="6"/>
      <c r="Z51" s="6">
        <f>MIN(Z44:Z49)</f>
        <v>1.8287500000000001</v>
      </c>
      <c r="AA51" s="6">
        <f t="shared" ref="AA51:AC51" si="11">MIN(AA44:AA49)</f>
        <v>1.6405654761904762</v>
      </c>
      <c r="AB51" s="6">
        <f t="shared" si="11"/>
        <v>1.5898015873015874</v>
      </c>
      <c r="AC51" s="6">
        <f t="shared" si="11"/>
        <v>1.5915428571428571</v>
      </c>
      <c r="AD51" s="6">
        <f>MIN(AD44:AD49)</f>
        <v>1.8598519593613936</v>
      </c>
      <c r="AE51" s="6"/>
      <c r="AF51" s="6"/>
      <c r="AG51" s="10">
        <f t="shared" si="9"/>
        <v>1.7021023759992626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/>
      <c r="V52" s="6"/>
      <c r="W52" s="6"/>
      <c r="X52" s="6"/>
      <c r="Y52" s="6"/>
      <c r="Z52" s="6">
        <f>AVERAGE(Z44:Z49)</f>
        <v>2.3757757936507935</v>
      </c>
      <c r="AA52" s="6">
        <f t="shared" ref="AA52:AC52" si="12">AVERAGE(AA44:AA49)</f>
        <v>2.0026218223210148</v>
      </c>
      <c r="AB52" s="6">
        <f t="shared" si="12"/>
        <v>1.850537253112017</v>
      </c>
      <c r="AC52" s="6">
        <f t="shared" si="12"/>
        <v>1.8413282573645782</v>
      </c>
      <c r="AD52" s="6">
        <f>AVERAGE(AD44:AD49)</f>
        <v>1.9871594408255966</v>
      </c>
      <c r="AE52" s="6"/>
      <c r="AF52" s="6"/>
      <c r="AG52" s="10">
        <f t="shared" si="9"/>
        <v>2.0114845134547998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20</v>
      </c>
      <c r="U56" s="6"/>
      <c r="V56" s="6"/>
      <c r="W56" s="6"/>
      <c r="X56" s="6"/>
      <c r="Y56" s="6"/>
      <c r="Z56" s="6">
        <f>Z50</f>
        <v>2.9228015873015871</v>
      </c>
      <c r="AA56" s="6">
        <f t="shared" ref="AA56:AB56" si="13">AA50</f>
        <v>2.3784119658119658</v>
      </c>
      <c r="AB56" s="6">
        <f t="shared" si="13"/>
        <v>2.0506410256410255</v>
      </c>
      <c r="AC56" s="6">
        <f t="shared" ref="AC56:AD58" si="14">AC50</f>
        <v>1.9617045454545454</v>
      </c>
      <c r="AD56" s="6">
        <f t="shared" si="14"/>
        <v>2.1722321428571427</v>
      </c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/>
      <c r="Z57" s="6">
        <f t="shared" ref="Z57:AB57" si="15">Z51</f>
        <v>1.8287500000000001</v>
      </c>
      <c r="AA57" s="6">
        <f t="shared" si="15"/>
        <v>1.6405654761904762</v>
      </c>
      <c r="AB57" s="6">
        <f t="shared" si="15"/>
        <v>1.5898015873015874</v>
      </c>
      <c r="AC57" s="6">
        <f t="shared" si="14"/>
        <v>1.5915428571428571</v>
      </c>
      <c r="AD57" s="6">
        <f t="shared" si="14"/>
        <v>1.8598519593613936</v>
      </c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/>
      <c r="V58" s="11"/>
      <c r="W58" s="11"/>
      <c r="X58" s="11"/>
      <c r="Y58" s="11"/>
      <c r="Z58" s="11">
        <f t="shared" ref="Z58:AB58" si="16">Z52</f>
        <v>2.3757757936507935</v>
      </c>
      <c r="AA58" s="11">
        <f t="shared" si="16"/>
        <v>2.0026218223210148</v>
      </c>
      <c r="AB58" s="11">
        <f t="shared" si="16"/>
        <v>1.850537253112017</v>
      </c>
      <c r="AC58" s="11">
        <f t="shared" si="14"/>
        <v>1.8413282573645782</v>
      </c>
      <c r="AD58" s="11">
        <f t="shared" si="14"/>
        <v>1.9871594408255966</v>
      </c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2022</v>
      </c>
      <c r="U59" s="12"/>
      <c r="V59" s="12"/>
      <c r="W59" s="12"/>
      <c r="X59" s="12"/>
      <c r="Y59" s="12"/>
      <c r="Z59" s="12">
        <f>AVERAGE(F29:F33)</f>
        <v>2.84</v>
      </c>
      <c r="AA59" s="12">
        <f>AVERAGE(F34:F37)</f>
        <v>2.6475</v>
      </c>
      <c r="AB59" s="12">
        <f>AVERAGE(F38:F41)</f>
        <v>2.42</v>
      </c>
      <c r="AC59" s="12">
        <f>AVERAGE(F42:F45)</f>
        <v>2.34</v>
      </c>
      <c r="AD59" s="12">
        <f>AVERAGE(F46:F50)</f>
        <v>2.7549999999999999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7" t="e">
        <f>(D29-C29)/C29</f>
        <v>#DIV/0!</v>
      </c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5" t="s">
        <v>32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7" t="e">
        <f>(D30-C30)/C30</f>
        <v>#DIV/0!</v>
      </c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5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7">
        <f>(D31-C31)/C31</f>
        <v>1.5303643724696356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5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7">
        <f>(D32-C32)/C32</f>
        <v>1.5303643724696356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7">
        <f>(D33-C33)/C33</f>
        <v>1.2773279352226721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7">
        <f t="shared" ref="T67:T89" si="17">(D34-C34)/C34</f>
        <v>1.0242914979757087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7">
        <f t="shared" si="17"/>
        <v>1.0242914979757087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7">
        <f t="shared" si="17"/>
        <v>0.89777327935222673</v>
      </c>
    </row>
    <row r="70" spans="2:32" x14ac:dyDescent="0.25">
      <c r="T70" s="37">
        <f t="shared" si="17"/>
        <v>0.89777327935222673</v>
      </c>
    </row>
    <row r="71" spans="2:32" x14ac:dyDescent="0.25">
      <c r="T71" s="37">
        <f t="shared" si="17"/>
        <v>0.89777327935222673</v>
      </c>
    </row>
    <row r="72" spans="2:32" x14ac:dyDescent="0.25">
      <c r="T72" s="37">
        <f t="shared" si="17"/>
        <v>0.89777327935222673</v>
      </c>
    </row>
    <row r="73" spans="2:32" x14ac:dyDescent="0.25">
      <c r="T73" s="37">
        <f t="shared" si="17"/>
        <v>0.64473684210526327</v>
      </c>
    </row>
    <row r="74" spans="2:32" x14ac:dyDescent="0.25">
      <c r="T74" s="37">
        <f t="shared" si="17"/>
        <v>0.51821862348178138</v>
      </c>
    </row>
    <row r="75" spans="2:32" x14ac:dyDescent="0.25">
      <c r="T75" s="37">
        <f t="shared" si="17"/>
        <v>0.51821862348178138</v>
      </c>
    </row>
    <row r="76" spans="2:32" x14ac:dyDescent="0.25">
      <c r="T76" s="37">
        <f t="shared" si="17"/>
        <v>0.51821862348178138</v>
      </c>
    </row>
    <row r="77" spans="2:32" x14ac:dyDescent="0.25">
      <c r="T77" s="37">
        <f>(D44-C44)/C44</f>
        <v>0.51821862348178138</v>
      </c>
    </row>
    <row r="78" spans="2:32" x14ac:dyDescent="0.25">
      <c r="T78" s="37">
        <f t="shared" si="17"/>
        <v>-1</v>
      </c>
    </row>
    <row r="79" spans="2:32" x14ac:dyDescent="0.25">
      <c r="T79" s="37">
        <f t="shared" si="17"/>
        <v>-1</v>
      </c>
    </row>
    <row r="80" spans="2:32" x14ac:dyDescent="0.25">
      <c r="T80" s="37">
        <f t="shared" si="17"/>
        <v>-1</v>
      </c>
    </row>
    <row r="81" spans="20:20" x14ac:dyDescent="0.25">
      <c r="T81" s="37" t="e">
        <f t="shared" si="17"/>
        <v>#DIV/0!</v>
      </c>
    </row>
    <row r="82" spans="20:20" x14ac:dyDescent="0.25">
      <c r="T82" s="37" t="e">
        <f t="shared" si="17"/>
        <v>#DIV/0!</v>
      </c>
    </row>
    <row r="83" spans="20:20" x14ac:dyDescent="0.25">
      <c r="T83" s="37" t="e">
        <f t="shared" si="17"/>
        <v>#DIV/0!</v>
      </c>
    </row>
    <row r="84" spans="20:20" x14ac:dyDescent="0.25">
      <c r="T84" s="37" t="e">
        <f t="shared" si="17"/>
        <v>#DIV/0!</v>
      </c>
    </row>
    <row r="85" spans="20:20" x14ac:dyDescent="0.25">
      <c r="T85" s="37" t="e">
        <f t="shared" si="17"/>
        <v>#DIV/0!</v>
      </c>
    </row>
    <row r="86" spans="20:20" x14ac:dyDescent="0.25">
      <c r="T86" s="37" t="e">
        <f t="shared" si="17"/>
        <v>#DIV/0!</v>
      </c>
    </row>
    <row r="87" spans="20:20" x14ac:dyDescent="0.25">
      <c r="T87" s="37" t="e">
        <f t="shared" si="17"/>
        <v>#DIV/0!</v>
      </c>
    </row>
    <row r="88" spans="20:20" x14ac:dyDescent="0.25">
      <c r="T88" s="37" t="e">
        <f t="shared" si="17"/>
        <v>#DIV/0!</v>
      </c>
    </row>
    <row r="89" spans="20:20" x14ac:dyDescent="0.25">
      <c r="T89" s="37" t="e">
        <f t="shared" si="17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1" orientation="portrait" r:id="rId1"/>
  <ignoredErrors>
    <ignoredError sqref="AG23:AG29 AG44:AG4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view="pageBreakPreview" topLeftCell="A28" zoomScale="85" zoomScaleNormal="160" zoomScaleSheetLayoutView="85" workbookViewId="0">
      <selection activeCell="Q60" sqref="Q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4.5703125" customWidth="1"/>
    <col min="14" max="14" width="3.285156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25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/>
      <c r="Y23" s="6"/>
      <c r="Z23" s="9">
        <v>0.6</v>
      </c>
      <c r="AA23" s="6">
        <v>0.63749999999999996</v>
      </c>
      <c r="AB23" s="6">
        <v>0.58749999999999991</v>
      </c>
      <c r="AC23" s="6">
        <v>0.52</v>
      </c>
      <c r="AD23" s="6">
        <v>0.57499999999999996</v>
      </c>
      <c r="AE23" s="6"/>
      <c r="AF23" s="6"/>
      <c r="AG23" s="10">
        <f t="shared" ref="AG23:AG31" si="0">AVERAGE(U23:AF23)</f>
        <v>0.58399999999999996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/>
      <c r="Z24" s="9">
        <v>0.65</v>
      </c>
      <c r="AA24" s="6">
        <v>0.625</v>
      </c>
      <c r="AB24" s="6">
        <v>0.6</v>
      </c>
      <c r="AC24" s="6">
        <v>0.70000000000000007</v>
      </c>
      <c r="AD24" s="6">
        <v>0.86250000000000004</v>
      </c>
      <c r="AE24" s="6"/>
      <c r="AF24" s="6"/>
      <c r="AG24" s="10">
        <f t="shared" si="0"/>
        <v>0.6875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0.67500000000000004</v>
      </c>
      <c r="AA25" s="6">
        <v>0.55000000000000004</v>
      </c>
      <c r="AB25" s="6">
        <v>0.49000000000000005</v>
      </c>
      <c r="AC25" s="6">
        <v>0.6</v>
      </c>
      <c r="AD25" s="6"/>
      <c r="AE25" s="6"/>
      <c r="AF25" s="6"/>
      <c r="AG25" s="10">
        <f t="shared" si="0"/>
        <v>0.57874999999999999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/>
      <c r="Y26" s="6"/>
      <c r="Z26" s="9">
        <v>0.69999999999999984</v>
      </c>
      <c r="AA26" s="6">
        <v>0.625</v>
      </c>
      <c r="AB26" s="6">
        <v>0.65</v>
      </c>
      <c r="AC26" s="6">
        <v>0.6</v>
      </c>
      <c r="AD26" s="6">
        <v>0.64999999999999991</v>
      </c>
      <c r="AE26" s="6"/>
      <c r="AF26" s="6"/>
      <c r="AG26" s="10">
        <f t="shared" si="0"/>
        <v>0.64499999999999991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2020</v>
      </c>
      <c r="U27" s="6"/>
      <c r="V27" s="6"/>
      <c r="W27" s="6"/>
      <c r="X27" s="6"/>
      <c r="Y27" s="6"/>
      <c r="Z27" s="9">
        <v>0.80000000000000016</v>
      </c>
      <c r="AA27" s="6">
        <v>0.55999999999999994</v>
      </c>
      <c r="AB27" s="6">
        <v>0.57499999999999996</v>
      </c>
      <c r="AC27" s="6">
        <v>0.66249999999999998</v>
      </c>
      <c r="AD27" s="6">
        <v>1</v>
      </c>
      <c r="AE27" s="6"/>
      <c r="AF27" s="6"/>
      <c r="AG27" s="10">
        <f t="shared" si="0"/>
        <v>0.71950000000000003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2021</v>
      </c>
      <c r="U28" s="6"/>
      <c r="V28" s="6"/>
      <c r="W28" s="6"/>
      <c r="X28" s="6"/>
      <c r="Y28" s="6"/>
      <c r="Z28" s="9">
        <v>0.3</v>
      </c>
      <c r="AA28" s="6">
        <v>0.34</v>
      </c>
      <c r="AB28" s="6">
        <v>0.3</v>
      </c>
      <c r="AC28" s="6">
        <v>0.34</v>
      </c>
      <c r="AD28" s="6">
        <v>0.4</v>
      </c>
      <c r="AE28" s="6"/>
      <c r="AF28" s="6"/>
      <c r="AG28" s="10">
        <f t="shared" si="0"/>
        <v>0.33600000000000002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21</v>
      </c>
      <c r="U29" s="6"/>
      <c r="V29" s="6"/>
      <c r="W29" s="6"/>
      <c r="X29" s="6"/>
      <c r="Y29" s="6"/>
      <c r="Z29" s="6">
        <f>MAX(Z23:Z28)</f>
        <v>0.80000000000000016</v>
      </c>
      <c r="AA29" s="6">
        <f t="shared" ref="AA29:AD29" si="1">MAX(AA23:AA28)</f>
        <v>0.63749999999999996</v>
      </c>
      <c r="AB29" s="6">
        <f>MAX(AB23:AB28)</f>
        <v>0.65</v>
      </c>
      <c r="AC29" s="6">
        <f t="shared" si="1"/>
        <v>0.70000000000000007</v>
      </c>
      <c r="AD29" s="6">
        <f t="shared" si="1"/>
        <v>1</v>
      </c>
      <c r="AE29" s="6"/>
      <c r="AF29" s="6"/>
      <c r="AG29" s="10">
        <f t="shared" si="0"/>
        <v>0.75750000000000006</v>
      </c>
    </row>
    <row r="30" spans="2:33" x14ac:dyDescent="0.25">
      <c r="B30" s="26">
        <v>23</v>
      </c>
      <c r="C30" s="23"/>
      <c r="D30" s="23"/>
      <c r="E30" s="23" t="s">
        <v>28</v>
      </c>
      <c r="F30" s="23"/>
      <c r="S30" s="2"/>
      <c r="T30" s="5" t="s">
        <v>22</v>
      </c>
      <c r="U30" s="6"/>
      <c r="V30" s="6"/>
      <c r="W30" s="6"/>
      <c r="X30" s="6"/>
      <c r="Y30" s="6"/>
      <c r="Z30" s="6">
        <f>MIN(Z23:Z28)</f>
        <v>0.3</v>
      </c>
      <c r="AA30" s="6">
        <f t="shared" ref="AA30:AD30" si="2">MIN(AA23:AA28)</f>
        <v>0.34</v>
      </c>
      <c r="AB30" s="6">
        <f t="shared" si="2"/>
        <v>0.3</v>
      </c>
      <c r="AC30" s="6">
        <f>MIN(AC23:AC28)</f>
        <v>0.34</v>
      </c>
      <c r="AD30" s="6">
        <f t="shared" si="2"/>
        <v>0.4</v>
      </c>
      <c r="AE30" s="6"/>
      <c r="AF30" s="6"/>
      <c r="AG30" s="10">
        <f t="shared" si="0"/>
        <v>0.33600000000000002</v>
      </c>
    </row>
    <row r="31" spans="2:33" x14ac:dyDescent="0.25">
      <c r="B31" s="24">
        <v>24</v>
      </c>
      <c r="C31" s="25">
        <v>0.3952</v>
      </c>
      <c r="D31" s="25">
        <f>'[1]24'!$D$99</f>
        <v>0.65</v>
      </c>
      <c r="E31" s="25" t="str">
        <f>'[1]24'!$F$99</f>
        <v>-</v>
      </c>
      <c r="F31" s="25">
        <f>'[1]24'!$G$99</f>
        <v>2.98</v>
      </c>
      <c r="S31" s="2"/>
      <c r="T31" s="5" t="s">
        <v>23</v>
      </c>
      <c r="U31" s="6"/>
      <c r="V31" s="6"/>
      <c r="W31" s="6"/>
      <c r="X31" s="6"/>
      <c r="Y31" s="6"/>
      <c r="Z31" s="6">
        <f>AVERAGE(Z23:Z28)</f>
        <v>0.62083333333333335</v>
      </c>
      <c r="AA31" s="6">
        <f t="shared" ref="AA31:AD31" si="3">AVERAGE(AA23:AA28)</f>
        <v>0.55625000000000002</v>
      </c>
      <c r="AB31" s="6">
        <f t="shared" si="3"/>
        <v>0.53374999999999995</v>
      </c>
      <c r="AC31" s="6">
        <f t="shared" si="3"/>
        <v>0.57041666666666668</v>
      </c>
      <c r="AD31" s="6">
        <f t="shared" si="3"/>
        <v>0.69750000000000001</v>
      </c>
      <c r="AE31" s="6"/>
      <c r="AF31" s="6"/>
      <c r="AG31" s="10">
        <f t="shared" si="0"/>
        <v>0.59575</v>
      </c>
    </row>
    <row r="32" spans="2:33" x14ac:dyDescent="0.25">
      <c r="B32" s="26">
        <v>25</v>
      </c>
      <c r="C32" s="23">
        <v>0.3952</v>
      </c>
      <c r="D32" s="23">
        <f>'[1]25'!$D$99</f>
        <v>0.5</v>
      </c>
      <c r="E32" s="23" t="str">
        <f>'[1]25'!$F$99</f>
        <v>-</v>
      </c>
      <c r="F32" s="23">
        <f>'[1]25'!$G$99</f>
        <v>1.98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0.3952</v>
      </c>
      <c r="D33" s="25">
        <f>'[1]26'!$D$99</f>
        <v>0.5</v>
      </c>
      <c r="E33" s="25" t="str">
        <f>'[1]26'!$F$99</f>
        <v>-</v>
      </c>
      <c r="F33" s="25">
        <f>'[1]26'!$G$99</f>
        <v>1.98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0.3952</v>
      </c>
      <c r="D34" s="23">
        <f>'[1]27'!$D$99</f>
        <v>0.5</v>
      </c>
      <c r="E34" s="23" t="str">
        <f>'[1]27'!$F$99</f>
        <v>-</v>
      </c>
      <c r="F34" s="23">
        <f>'[1]27'!$G$99</f>
        <v>1.98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0.3952</v>
      </c>
      <c r="D35" s="25">
        <f>'[1]28'!$D$99</f>
        <v>0.5</v>
      </c>
      <c r="E35" s="25" t="str">
        <f>'[1]28'!$F$99</f>
        <v>-</v>
      </c>
      <c r="F35" s="25">
        <f>'[1]28'!$G$99</f>
        <v>1.98</v>
      </c>
      <c r="S35" s="2"/>
      <c r="T35" s="5" t="s">
        <v>24</v>
      </c>
      <c r="U35" s="6"/>
      <c r="V35" s="6"/>
      <c r="W35" s="6"/>
      <c r="X35" s="6"/>
      <c r="Y35" s="6"/>
      <c r="Z35" s="6">
        <f>Z29</f>
        <v>0.80000000000000016</v>
      </c>
      <c r="AA35" s="6">
        <f t="shared" ref="AA35:AD37" si="4">AA29</f>
        <v>0.63749999999999996</v>
      </c>
      <c r="AB35" s="6">
        <f t="shared" si="4"/>
        <v>0.65</v>
      </c>
      <c r="AC35" s="6">
        <f t="shared" si="4"/>
        <v>0.70000000000000007</v>
      </c>
      <c r="AD35" s="6">
        <f t="shared" si="4"/>
        <v>1</v>
      </c>
      <c r="AE35" s="6"/>
      <c r="AF35" s="6"/>
      <c r="AG35" s="4"/>
    </row>
    <row r="36" spans="2:33" x14ac:dyDescent="0.25">
      <c r="B36" s="26">
        <v>29</v>
      </c>
      <c r="C36" s="23">
        <v>0.3952</v>
      </c>
      <c r="D36" s="23">
        <f>'[1]29'!$D$99</f>
        <v>0.35</v>
      </c>
      <c r="E36" s="23" t="str">
        <f>'[1]29'!$F$99</f>
        <v>-</v>
      </c>
      <c r="F36" s="23">
        <f>'[1]29'!$G$99</f>
        <v>1.98</v>
      </c>
      <c r="S36" s="2"/>
      <c r="T36" s="5"/>
      <c r="U36" s="6"/>
      <c r="V36" s="6"/>
      <c r="W36" s="6"/>
      <c r="X36" s="6"/>
      <c r="Y36" s="6"/>
      <c r="Z36" s="6">
        <f>Z30</f>
        <v>0.3</v>
      </c>
      <c r="AA36" s="6">
        <f t="shared" si="4"/>
        <v>0.34</v>
      </c>
      <c r="AB36" s="6">
        <f t="shared" si="4"/>
        <v>0.3</v>
      </c>
      <c r="AC36" s="6">
        <f t="shared" si="4"/>
        <v>0.34</v>
      </c>
      <c r="AD36" s="6">
        <f t="shared" si="4"/>
        <v>0.4</v>
      </c>
      <c r="AE36" s="6"/>
      <c r="AF36" s="6"/>
      <c r="AG36" s="4"/>
    </row>
    <row r="37" spans="2:33" x14ac:dyDescent="0.25">
      <c r="B37" s="24">
        <v>30</v>
      </c>
      <c r="C37" s="25">
        <v>0.3952</v>
      </c>
      <c r="D37" s="25">
        <f>'[1]30'!$D$99</f>
        <v>0.4</v>
      </c>
      <c r="E37" s="25" t="str">
        <f>'[1]30'!$F$99</f>
        <v>-</v>
      </c>
      <c r="F37" s="25"/>
      <c r="S37" s="2"/>
      <c r="T37" s="7" t="str">
        <f>T31</f>
        <v>Promedio 2016 - 2021</v>
      </c>
      <c r="U37" s="11"/>
      <c r="V37" s="11"/>
      <c r="W37" s="11"/>
      <c r="X37" s="11"/>
      <c r="Y37" s="11"/>
      <c r="Z37" s="11">
        <f>Z31</f>
        <v>0.62083333333333335</v>
      </c>
      <c r="AA37" s="11">
        <f t="shared" si="4"/>
        <v>0.55625000000000002</v>
      </c>
      <c r="AB37" s="11">
        <f t="shared" si="4"/>
        <v>0.53374999999999995</v>
      </c>
      <c r="AC37" s="11">
        <f t="shared" si="4"/>
        <v>0.57041666666666668</v>
      </c>
      <c r="AD37" s="11">
        <f t="shared" si="4"/>
        <v>0.69750000000000001</v>
      </c>
      <c r="AE37" s="11"/>
      <c r="AF37" s="11"/>
      <c r="AG37" s="4"/>
    </row>
    <row r="38" spans="2:33" x14ac:dyDescent="0.25">
      <c r="B38" s="26">
        <v>31</v>
      </c>
      <c r="C38" s="23">
        <v>0.3952</v>
      </c>
      <c r="D38" s="23">
        <f>'[1]31'!$D$99</f>
        <v>0.4</v>
      </c>
      <c r="E38" s="23" t="str">
        <f>'[1]31'!$F$99</f>
        <v>-</v>
      </c>
      <c r="F38" s="23">
        <f>'[1]31'!$G$99</f>
        <v>1.47</v>
      </c>
      <c r="S38" s="2"/>
      <c r="T38" s="5">
        <v>2022</v>
      </c>
      <c r="U38" s="12"/>
      <c r="V38" s="12"/>
      <c r="W38" s="12"/>
      <c r="X38" s="12"/>
      <c r="Y38" s="12"/>
      <c r="Z38" s="12">
        <f>AVERAGE(D29:D33)</f>
        <v>0.54999999999999993</v>
      </c>
      <c r="AA38" s="12">
        <f>AVERAGE(D34:D37)</f>
        <v>0.4375</v>
      </c>
      <c r="AB38" s="12">
        <f>AVERAGE(D38:D41)</f>
        <v>0.375</v>
      </c>
      <c r="AC38" s="12">
        <f>AVERAGE(D42:D45)</f>
        <v>0.40000000000000008</v>
      </c>
      <c r="AD38" s="12"/>
      <c r="AE38" s="12"/>
      <c r="AF38" s="12"/>
      <c r="AG38" s="4"/>
    </row>
    <row r="39" spans="2:33" x14ac:dyDescent="0.25">
      <c r="B39" s="24">
        <v>32</v>
      </c>
      <c r="C39" s="25">
        <v>0.3952</v>
      </c>
      <c r="D39" s="25">
        <f>'[1]32'!$D$99</f>
        <v>0.4</v>
      </c>
      <c r="E39" s="25" t="str">
        <f>'[1]32'!$F$99</f>
        <v>-</v>
      </c>
      <c r="F39" s="25">
        <f>'[1]32'!$G$99</f>
        <v>1.47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0.3952</v>
      </c>
      <c r="D40" s="23">
        <f>'[1]33'!$D$99</f>
        <v>0.3</v>
      </c>
      <c r="E40" s="23" t="str">
        <f>'[1]33'!$F$99</f>
        <v>-</v>
      </c>
      <c r="F40" s="23">
        <f>'[1]33'!$G$99</f>
        <v>1.47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0.3952</v>
      </c>
      <c r="D41" s="25">
        <f>'[1]34'!$D$99</f>
        <v>0.4</v>
      </c>
      <c r="E41" s="25" t="str">
        <f>'[1]34'!$F$99</f>
        <v>-</v>
      </c>
      <c r="F41" s="25">
        <f>'[1]34'!$G$99</f>
        <v>1.67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0.3952</v>
      </c>
      <c r="D42" s="23">
        <f>'[1]35'!$D$99</f>
        <v>0.4</v>
      </c>
      <c r="E42" s="23" t="str">
        <f>'[1]35'!$F$99</f>
        <v>-</v>
      </c>
      <c r="F42" s="23">
        <f>'[1]35'!$G$99</f>
        <v>1.67</v>
      </c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0.3952</v>
      </c>
      <c r="D43" s="25">
        <f>'[1]36'!$D$99</f>
        <v>0.4</v>
      </c>
      <c r="E43" s="25" t="str">
        <f>'[1]36'!$F$99</f>
        <v>-</v>
      </c>
      <c r="F43" s="25">
        <f>'[1]37'!$G$99</f>
        <v>1.67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0.3952</v>
      </c>
      <c r="D44" s="23">
        <f>'[1]37'!$D$99</f>
        <v>0.4</v>
      </c>
      <c r="E44" s="23" t="str">
        <f>'[1]37'!$F$99</f>
        <v>-</v>
      </c>
      <c r="F44" s="23">
        <f>'[1]37'!$G$99</f>
        <v>1.67</v>
      </c>
      <c r="S44" s="2"/>
      <c r="T44" s="5">
        <v>2016</v>
      </c>
      <c r="U44" s="6"/>
      <c r="V44" s="6"/>
      <c r="W44" s="6"/>
      <c r="X44" s="6"/>
      <c r="Y44" s="6"/>
      <c r="Z44" s="9">
        <v>2.9228015873015871</v>
      </c>
      <c r="AA44" s="6">
        <v>1.7080208333333333</v>
      </c>
      <c r="AB44" s="6">
        <v>1.5898015873015874</v>
      </c>
      <c r="AC44" s="6">
        <v>1.5915428571428571</v>
      </c>
      <c r="AD44" s="6">
        <v>1.874222222222222</v>
      </c>
      <c r="AE44" s="6"/>
      <c r="AF44" s="6"/>
      <c r="AG44" s="10">
        <f>AVERAGE(U44:AF44)</f>
        <v>1.9372778174603176</v>
      </c>
    </row>
    <row r="45" spans="2:33" x14ac:dyDescent="0.25">
      <c r="B45" s="24">
        <v>38</v>
      </c>
      <c r="C45" s="25">
        <v>0.3952</v>
      </c>
      <c r="D45" s="25"/>
      <c r="E45" s="25" t="str">
        <f>'[1]38'!$F$99</f>
        <v>-</v>
      </c>
      <c r="F45" s="25">
        <f>'[1]38'!$G$99</f>
        <v>1.67</v>
      </c>
      <c r="S45" s="2"/>
      <c r="T45" s="5">
        <v>2017</v>
      </c>
      <c r="U45" s="6"/>
      <c r="V45" s="6"/>
      <c r="W45" s="6"/>
      <c r="X45" s="6"/>
      <c r="Y45" s="6"/>
      <c r="Z45" s="9">
        <v>1.8287500000000001</v>
      </c>
      <c r="AA45" s="6">
        <v>1.6405654761904762</v>
      </c>
      <c r="AB45" s="6">
        <v>1.7141170634920633</v>
      </c>
      <c r="AC45" s="6">
        <v>1.8144444444444445</v>
      </c>
      <c r="AD45" s="6">
        <v>1.9141875000000002</v>
      </c>
      <c r="AE45" s="6"/>
      <c r="AF45" s="6"/>
      <c r="AG45" s="10">
        <f t="shared" ref="AG45:AG52" si="5">AVERAGE(U45:AF45)</f>
        <v>1.7824128968253969</v>
      </c>
    </row>
    <row r="46" spans="2:33" x14ac:dyDescent="0.25">
      <c r="B46" s="26">
        <v>39</v>
      </c>
      <c r="C46" s="23">
        <v>0.3952</v>
      </c>
      <c r="D46" s="23"/>
      <c r="E46" s="23" t="str">
        <f>'[1]39'!$F$99</f>
        <v>-</v>
      </c>
      <c r="F46" s="23">
        <f>'[1]39'!$G$99</f>
        <v>1.67</v>
      </c>
      <c r="S46" s="2"/>
      <c r="T46" s="5">
        <v>2018</v>
      </c>
      <c r="U46" s="6"/>
      <c r="V46" s="6"/>
      <c r="W46" s="6"/>
      <c r="X46" s="6"/>
      <c r="Y46" s="6"/>
      <c r="Z46" s="9"/>
      <c r="AA46" s="6">
        <v>1.9639252136752134</v>
      </c>
      <c r="AB46" s="6">
        <v>1.803294871794872</v>
      </c>
      <c r="AC46" s="6">
        <v>1.8733717948717947</v>
      </c>
      <c r="AD46" s="6">
        <v>2.1722321428571427</v>
      </c>
      <c r="AE46" s="6"/>
      <c r="AF46" s="6"/>
      <c r="AG46" s="10">
        <f t="shared" si="5"/>
        <v>1.9532060057997556</v>
      </c>
    </row>
    <row r="47" spans="2:33" x14ac:dyDescent="0.25">
      <c r="B47" s="24">
        <v>40</v>
      </c>
      <c r="C47" s="25">
        <v>0.3952</v>
      </c>
      <c r="D47" s="25"/>
      <c r="E47" s="25" t="str">
        <f>'[1]40'!$F$99</f>
        <v>-</v>
      </c>
      <c r="F47" s="25" t="str">
        <f>'[1]40'!$G$99</f>
        <v>-</v>
      </c>
      <c r="S47" s="2"/>
      <c r="T47" s="5">
        <v>2019</v>
      </c>
      <c r="U47" s="6"/>
      <c r="V47" s="6"/>
      <c r="W47" s="6"/>
      <c r="X47" s="6"/>
      <c r="Y47" s="6"/>
      <c r="Z47" s="9"/>
      <c r="AA47" s="6">
        <v>2.139046245421246</v>
      </c>
      <c r="AB47" s="6">
        <v>2.0357006105006104</v>
      </c>
      <c r="AC47" s="6">
        <v>1.9617045454545454</v>
      </c>
      <c r="AD47" s="6">
        <v>1.9764743589743587</v>
      </c>
      <c r="AE47" s="6"/>
      <c r="AF47" s="6"/>
      <c r="AG47" s="10">
        <f t="shared" si="5"/>
        <v>2.0282314400876902</v>
      </c>
    </row>
    <row r="48" spans="2:33" x14ac:dyDescent="0.25">
      <c r="B48" s="26">
        <v>41</v>
      </c>
      <c r="C48" s="23"/>
      <c r="D48" s="23"/>
      <c r="E48" s="23" t="s">
        <v>31</v>
      </c>
      <c r="F48" s="23"/>
      <c r="S48" s="2"/>
      <c r="T48" s="5">
        <v>2020</v>
      </c>
      <c r="U48" s="6"/>
      <c r="V48" s="6"/>
      <c r="W48" s="6"/>
      <c r="X48" s="6"/>
      <c r="Y48" s="6"/>
      <c r="Z48" s="9"/>
      <c r="AA48" s="6">
        <v>2.3784119658119658</v>
      </c>
      <c r="AB48" s="6">
        <v>2.0506410256410255</v>
      </c>
      <c r="AC48" s="6">
        <v>1.9131794871794867</v>
      </c>
      <c r="AD48" s="6">
        <v>2.1259884615384612</v>
      </c>
      <c r="AE48" s="6"/>
      <c r="AF48" s="6"/>
      <c r="AG48" s="10">
        <f t="shared" si="5"/>
        <v>2.1170552350427347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2021</v>
      </c>
      <c r="U49" s="6"/>
      <c r="V49" s="6"/>
      <c r="W49" s="6"/>
      <c r="X49" s="6"/>
      <c r="Y49" s="6"/>
      <c r="AA49" s="9">
        <v>1.6551750634831683</v>
      </c>
      <c r="AB49" s="6">
        <v>1.6492505820755889</v>
      </c>
      <c r="AC49" s="6"/>
      <c r="AD49" s="6"/>
      <c r="AE49" s="6"/>
      <c r="AF49" s="6"/>
      <c r="AG49" s="10">
        <f t="shared" si="5"/>
        <v>1.6522128227793786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/>
      <c r="V50" s="6"/>
      <c r="W50" s="6"/>
      <c r="X50" s="6"/>
      <c r="Y50" s="6"/>
      <c r="Z50" s="6">
        <f>MAX(Z44:Z49)</f>
        <v>2.9228015873015871</v>
      </c>
      <c r="AA50" s="6">
        <f t="shared" ref="AA50:AC50" si="6">MAX(AA44:AA49)</f>
        <v>2.3784119658119658</v>
      </c>
      <c r="AB50" s="6">
        <f t="shared" si="6"/>
        <v>2.0506410256410255</v>
      </c>
      <c r="AC50" s="6">
        <f t="shared" si="6"/>
        <v>1.9617045454545454</v>
      </c>
      <c r="AD50" s="6">
        <f>MAX(AD44:AD49)</f>
        <v>2.1722321428571427</v>
      </c>
      <c r="AE50" s="6"/>
      <c r="AF50" s="6"/>
      <c r="AG50" s="10">
        <f t="shared" si="5"/>
        <v>2.2971582534132531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/>
      <c r="V51" s="6"/>
      <c r="W51" s="6"/>
      <c r="X51" s="6"/>
      <c r="Y51" s="6"/>
      <c r="Z51" s="6">
        <f>MIN(Z44:Z49)</f>
        <v>1.8287500000000001</v>
      </c>
      <c r="AA51" s="6">
        <f t="shared" ref="AA51:AC51" si="7">MIN(AA44:AA49)</f>
        <v>1.6405654761904762</v>
      </c>
      <c r="AB51" s="6">
        <f t="shared" si="7"/>
        <v>1.5898015873015874</v>
      </c>
      <c r="AC51" s="6">
        <f t="shared" si="7"/>
        <v>1.5915428571428571</v>
      </c>
      <c r="AD51" s="6">
        <f>MIN(AD44:AD49)</f>
        <v>1.874222222222222</v>
      </c>
      <c r="AE51" s="6"/>
      <c r="AF51" s="6"/>
      <c r="AG51" s="10">
        <f t="shared" si="5"/>
        <v>1.7049764285714286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/>
      <c r="V52" s="6"/>
      <c r="W52" s="6"/>
      <c r="X52" s="6"/>
      <c r="Y52" s="6"/>
      <c r="Z52" s="6">
        <f>AVERAGE(Z44:Z49)</f>
        <v>2.3757757936507935</v>
      </c>
      <c r="AA52" s="6">
        <f t="shared" ref="AA52:AC52" si="8">AVERAGE(AA44:AA49)</f>
        <v>1.9141907996525671</v>
      </c>
      <c r="AB52" s="6">
        <f t="shared" si="8"/>
        <v>1.8071342901342913</v>
      </c>
      <c r="AC52" s="6">
        <f t="shared" si="8"/>
        <v>1.8308486258186256</v>
      </c>
      <c r="AD52" s="6">
        <f>AVERAGE(AD44:AD49)</f>
        <v>2.0126209371184371</v>
      </c>
      <c r="AE52" s="6"/>
      <c r="AF52" s="6"/>
      <c r="AG52" s="10">
        <f t="shared" si="5"/>
        <v>1.9881140892749429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20</v>
      </c>
      <c r="U56" s="6"/>
      <c r="V56" s="6"/>
      <c r="W56" s="6"/>
      <c r="X56" s="6"/>
      <c r="Y56" s="6"/>
      <c r="Z56" s="6">
        <f>Z50</f>
        <v>2.9228015873015871</v>
      </c>
      <c r="AA56" s="6">
        <f t="shared" ref="AA56:AD58" si="9">AA50</f>
        <v>2.3784119658119658</v>
      </c>
      <c r="AB56" s="6">
        <f t="shared" si="9"/>
        <v>2.0506410256410255</v>
      </c>
      <c r="AC56" s="6">
        <f t="shared" si="9"/>
        <v>1.9617045454545454</v>
      </c>
      <c r="AD56" s="6">
        <f t="shared" si="9"/>
        <v>2.1722321428571427</v>
      </c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/>
      <c r="Z57" s="6">
        <f t="shared" ref="Z57:AB58" si="10">Z51</f>
        <v>1.8287500000000001</v>
      </c>
      <c r="AA57" s="6">
        <f t="shared" si="10"/>
        <v>1.6405654761904762</v>
      </c>
      <c r="AB57" s="6">
        <f t="shared" si="10"/>
        <v>1.5898015873015874</v>
      </c>
      <c r="AC57" s="6">
        <f t="shared" si="9"/>
        <v>1.5915428571428571</v>
      </c>
      <c r="AD57" s="6">
        <f t="shared" si="9"/>
        <v>1.874222222222222</v>
      </c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/>
      <c r="V58" s="11"/>
      <c r="W58" s="11"/>
      <c r="X58" s="11"/>
      <c r="Y58" s="11"/>
      <c r="Z58" s="11">
        <f t="shared" si="10"/>
        <v>2.3757757936507935</v>
      </c>
      <c r="AA58" s="11">
        <f t="shared" si="10"/>
        <v>1.9141907996525671</v>
      </c>
      <c r="AB58" s="11">
        <f t="shared" si="10"/>
        <v>1.8071342901342913</v>
      </c>
      <c r="AC58" s="11">
        <f t="shared" si="9"/>
        <v>1.8308486258186256</v>
      </c>
      <c r="AD58" s="11">
        <f t="shared" si="9"/>
        <v>2.0126209371184371</v>
      </c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2022</v>
      </c>
      <c r="U59" s="12"/>
      <c r="V59" s="12"/>
      <c r="W59" s="12"/>
      <c r="X59" s="12"/>
      <c r="Y59" s="12"/>
      <c r="Z59" s="12">
        <f>AVERAGE(F29:F33)</f>
        <v>2.313333333333333</v>
      </c>
      <c r="AA59" s="12">
        <f>AVERAGE(F34:F37)</f>
        <v>1.9799999999999998</v>
      </c>
      <c r="AB59" s="12">
        <f>AVERAGE(F38:F41)</f>
        <v>1.52</v>
      </c>
      <c r="AC59" s="12">
        <f>AVERAGE(F42:F45)</f>
        <v>1.67</v>
      </c>
      <c r="AD59" s="12">
        <f>AVERAGE(F46:F50)</f>
        <v>1.67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7" t="e">
        <f>(D29-C29)/C29</f>
        <v>#DIV/0!</v>
      </c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5" t="s">
        <v>32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7" t="e">
        <f>(D30-C30)/C30</f>
        <v>#DIV/0!</v>
      </c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5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7">
        <f>(D31-C31)/C31</f>
        <v>0.64473684210526327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5" t="s">
        <v>35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7">
        <f>(D32-C32)/C32</f>
        <v>0.26518218623481782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7">
        <f>(D33-C33)/C33</f>
        <v>0.26518218623481782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7">
        <f t="shared" ref="T67:T89" si="11">(D34-C34)/C34</f>
        <v>0.26518218623481782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7">
        <f t="shared" si="11"/>
        <v>0.26518218623481782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7">
        <f t="shared" si="11"/>
        <v>-0.11437246963562758</v>
      </c>
    </row>
    <row r="70" spans="2:32" x14ac:dyDescent="0.25">
      <c r="T70" s="37">
        <f t="shared" si="11"/>
        <v>1.2145748987854319E-2</v>
      </c>
    </row>
    <row r="71" spans="2:32" x14ac:dyDescent="0.25">
      <c r="T71" s="37">
        <f>(D38-C38)/C38</f>
        <v>1.2145748987854319E-2</v>
      </c>
    </row>
    <row r="72" spans="2:32" x14ac:dyDescent="0.25">
      <c r="T72" s="37">
        <f t="shared" si="11"/>
        <v>1.2145748987854319E-2</v>
      </c>
    </row>
    <row r="73" spans="2:32" x14ac:dyDescent="0.25">
      <c r="T73" s="37">
        <f>(D40-C40)/C40</f>
        <v>-0.24089068825910934</v>
      </c>
    </row>
    <row r="74" spans="2:32" x14ac:dyDescent="0.25">
      <c r="T74" s="37">
        <f t="shared" si="11"/>
        <v>1.2145748987854319E-2</v>
      </c>
    </row>
    <row r="75" spans="2:32" x14ac:dyDescent="0.25">
      <c r="T75" s="37">
        <f t="shared" si="11"/>
        <v>1.2145748987854319E-2</v>
      </c>
    </row>
    <row r="76" spans="2:32" x14ac:dyDescent="0.25">
      <c r="T76" s="37">
        <f t="shared" si="11"/>
        <v>1.2145748987854319E-2</v>
      </c>
    </row>
    <row r="77" spans="2:32" x14ac:dyDescent="0.25">
      <c r="T77" s="37">
        <f>(D44-C44)/C44</f>
        <v>1.2145748987854319E-2</v>
      </c>
    </row>
    <row r="78" spans="2:32" x14ac:dyDescent="0.25">
      <c r="T78" s="37">
        <f>(D45-C45)/C45</f>
        <v>-1</v>
      </c>
    </row>
    <row r="79" spans="2:32" x14ac:dyDescent="0.25">
      <c r="T79" s="37">
        <f t="shared" si="11"/>
        <v>-1</v>
      </c>
    </row>
    <row r="80" spans="2:32" x14ac:dyDescent="0.25">
      <c r="T80" s="37">
        <f t="shared" si="11"/>
        <v>-1</v>
      </c>
    </row>
    <row r="81" spans="20:20" x14ac:dyDescent="0.25">
      <c r="T81" s="37" t="e">
        <f t="shared" si="11"/>
        <v>#DIV/0!</v>
      </c>
    </row>
    <row r="82" spans="20:20" x14ac:dyDescent="0.25">
      <c r="T82" s="37" t="e">
        <f t="shared" si="11"/>
        <v>#DIV/0!</v>
      </c>
    </row>
    <row r="83" spans="20:20" x14ac:dyDescent="0.25">
      <c r="T83" s="37" t="e">
        <f t="shared" si="11"/>
        <v>#DIV/0!</v>
      </c>
    </row>
    <row r="84" spans="20:20" x14ac:dyDescent="0.25">
      <c r="T84" s="37" t="e">
        <f t="shared" si="11"/>
        <v>#DIV/0!</v>
      </c>
    </row>
    <row r="85" spans="20:20" x14ac:dyDescent="0.25">
      <c r="T85" s="37" t="e">
        <f t="shared" si="11"/>
        <v>#DIV/0!</v>
      </c>
    </row>
    <row r="86" spans="20:20" x14ac:dyDescent="0.25">
      <c r="T86" s="37" t="e">
        <f t="shared" si="11"/>
        <v>#DIV/0!</v>
      </c>
    </row>
    <row r="87" spans="20:20" x14ac:dyDescent="0.25">
      <c r="T87" s="37" t="e">
        <f t="shared" si="11"/>
        <v>#DIV/0!</v>
      </c>
    </row>
    <row r="88" spans="20:20" x14ac:dyDescent="0.25">
      <c r="T88" s="37" t="e">
        <f t="shared" si="11"/>
        <v>#DIV/0!</v>
      </c>
    </row>
    <row r="89" spans="20:20" x14ac:dyDescent="0.25">
      <c r="T89" s="37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Tomate 1ª</vt:lpstr>
      <vt:lpstr>Tomate 2ª</vt:lpstr>
      <vt:lpstr>'Tomate 1ª'!Área_de_impresión</vt:lpstr>
      <vt:lpstr>'Tomate 2ª'!Área_de_impresión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2020-11-03T12:18:21Z</cp:lastPrinted>
  <dcterms:created xsi:type="dcterms:W3CDTF">2020-02-25T07:23:09Z</dcterms:created>
  <dcterms:modified xsi:type="dcterms:W3CDTF">2022-10-18T12:12:23Z</dcterms:modified>
</cp:coreProperties>
</file>