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2\FICHAS PRODUCTOS\FIN DE CAMPAÑA\"/>
    </mc:Choice>
  </mc:AlternateContent>
  <bookViews>
    <workbookView xWindow="0" yWindow="0" windowWidth="19440" windowHeight="7650"/>
  </bookViews>
  <sheets>
    <sheet name="Espárrago IGP" sheetId="4" r:id="rId1"/>
  </sheets>
  <externalReferences>
    <externalReference r:id="rId2"/>
  </externalReferences>
  <definedNames>
    <definedName name="_xlnm.Print_Area" localSheetId="0">'Espárrago IGP'!$A$1:$N$66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5" i="4" l="1"/>
  <c r="T76" i="4" l="1"/>
  <c r="F30" i="4" l="1"/>
  <c r="E30" i="4"/>
  <c r="F29" i="4" l="1"/>
  <c r="Z59" i="4" s="1"/>
  <c r="E29" i="4"/>
  <c r="F28" i="4" l="1"/>
  <c r="E28" i="4"/>
  <c r="D28" i="4"/>
  <c r="F27" i="4" l="1"/>
  <c r="E27" i="4"/>
  <c r="D27" i="4"/>
  <c r="F26" i="4" l="1"/>
  <c r="E26" i="4"/>
  <c r="D26" i="4"/>
  <c r="F25" i="4" l="1"/>
  <c r="Y59" i="4" s="1"/>
  <c r="E25" i="4"/>
  <c r="D25" i="4"/>
  <c r="Y38" i="4" s="1"/>
  <c r="F24" i="4" l="1"/>
  <c r="E24" i="4"/>
  <c r="D24" i="4"/>
  <c r="F23" i="4" l="1"/>
  <c r="E23" i="4"/>
  <c r="D23" i="4"/>
  <c r="F22" i="4" l="1"/>
  <c r="E22" i="4"/>
  <c r="D22" i="4"/>
  <c r="F21" i="4" l="1"/>
  <c r="X59" i="4" s="1"/>
  <c r="E21" i="4"/>
  <c r="D21" i="4"/>
  <c r="X38" i="4" s="1"/>
  <c r="F20" i="4" l="1"/>
  <c r="E20" i="4"/>
  <c r="D20" i="4"/>
  <c r="W31" i="4" l="1"/>
  <c r="W37" i="4"/>
  <c r="T67" i="4"/>
  <c r="T68" i="4"/>
  <c r="T69" i="4"/>
  <c r="T70" i="4"/>
  <c r="T71" i="4"/>
  <c r="T72" i="4"/>
  <c r="T73" i="4"/>
  <c r="T74" i="4"/>
  <c r="T77" i="4"/>
  <c r="T78" i="4"/>
  <c r="T79" i="4"/>
  <c r="T80" i="4"/>
  <c r="T81" i="4"/>
  <c r="T82" i="4"/>
  <c r="F19" i="4"/>
  <c r="E19" i="4"/>
  <c r="D19" i="4"/>
  <c r="T66" i="4" s="1"/>
  <c r="E18" i="4"/>
  <c r="D18" i="4"/>
  <c r="W38" i="4" l="1"/>
  <c r="W59" i="4"/>
  <c r="T65" i="4"/>
  <c r="W29" i="4"/>
  <c r="W35" i="4" s="1"/>
  <c r="Y29" i="4"/>
  <c r="Z29" i="4"/>
  <c r="X29" i="4"/>
  <c r="AG44" i="4" l="1"/>
  <c r="W50" i="4"/>
  <c r="X50" i="4"/>
  <c r="Y50" i="4"/>
  <c r="Z50" i="4"/>
  <c r="AA50" i="4"/>
  <c r="W51" i="4"/>
  <c r="X51" i="4"/>
  <c r="Y51" i="4"/>
  <c r="Z51" i="4"/>
  <c r="AA51" i="4"/>
  <c r="W52" i="4"/>
  <c r="X52" i="4"/>
  <c r="Y52" i="4"/>
  <c r="Z52" i="4"/>
  <c r="T37" i="4" l="1"/>
  <c r="T58" i="4"/>
  <c r="Z31" i="4" l="1"/>
  <c r="Y31" i="4"/>
  <c r="X31" i="4"/>
  <c r="Z30" i="4"/>
  <c r="Y30" i="4"/>
  <c r="X30" i="4"/>
  <c r="W30" i="4"/>
  <c r="Y58" i="4" l="1"/>
  <c r="X58" i="4"/>
  <c r="W58" i="4"/>
  <c r="Y57" i="4"/>
  <c r="X57" i="4"/>
  <c r="W57" i="4"/>
  <c r="Y56" i="4"/>
  <c r="X56" i="4"/>
  <c r="W56" i="4"/>
  <c r="AG49" i="4"/>
  <c r="AG48" i="4"/>
  <c r="AG47" i="4"/>
  <c r="AG46" i="4"/>
  <c r="AG45" i="4"/>
  <c r="Y37" i="4"/>
  <c r="X37" i="4"/>
  <c r="Y36" i="4"/>
  <c r="X36" i="4"/>
  <c r="W36" i="4"/>
  <c r="Y35" i="4"/>
  <c r="X35" i="4"/>
  <c r="AG28" i="4"/>
  <c r="AG27" i="4"/>
  <c r="AG26" i="4"/>
  <c r="AG25" i="4"/>
  <c r="AG24" i="4"/>
  <c r="AG23" i="4"/>
  <c r="AG50" i="4" l="1"/>
  <c r="AG51" i="4"/>
  <c r="AG29" i="4"/>
  <c r="AG52" i="4"/>
  <c r="AG31" i="4"/>
  <c r="AG30" i="4"/>
</calcChain>
</file>

<file path=xl/sharedStrings.xml><?xml version="1.0" encoding="utf-8"?>
<sst xmlns="http://schemas.openxmlformats.org/spreadsheetml/2006/main" count="74" uniqueCount="32">
  <si>
    <t>Precio Percibido Agricultor</t>
  </si>
  <si>
    <t>Semana</t>
  </si>
  <si>
    <t>Coste Producción Medio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</si>
  <si>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</si>
  <si>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</si>
  <si>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</si>
  <si>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</si>
  <si>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</si>
  <si>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</si>
  <si>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</si>
  <si>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</si>
  <si>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</si>
  <si>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</si>
  <si>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</si>
  <si>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</si>
  <si>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</si>
  <si>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</si>
  <si>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Precio Salida Almacén en origen</t>
  </si>
  <si>
    <t>Precio Pagado Consumidor</t>
  </si>
  <si>
    <t>(€/kg)</t>
  </si>
  <si>
    <t>Máximo mensual entre 2016 y 2021</t>
  </si>
  <si>
    <t>Mínimo mensual entre 2016 y 2021</t>
  </si>
  <si>
    <t>Promedio 2016 - 2021</t>
  </si>
  <si>
    <t>Rango de precios 2016 - 2021</t>
  </si>
  <si>
    <t>Año 2022</t>
  </si>
  <si>
    <t>HORTALIZAS. Espárrago IGP</t>
  </si>
  <si>
    <t>Espárrago IGP. Precios Percibidos Agricultor. €/kg</t>
  </si>
  <si>
    <t>Espárrago IGP. Precios Pagados Consumidor €/kg</t>
  </si>
  <si>
    <t>FIN DE CAMPAÑA</t>
  </si>
  <si>
    <t>INICIO DE CAMPAÑA</t>
  </si>
  <si>
    <t>El coste medio de producción del Espárrago IGP en La Rioja en el año 2021 se ha calculado en 219,21 €/100 kg para un rendimiento medio de 4.250 kg/ha.</t>
  </si>
  <si>
    <t>Durante la última campaña, el precio medio percibido por el agricultor se ha encontrado un 32,7% por encima del coste de producción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</si>
</sst>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9"/>
      <color theme="0"/>
      <name val="Clan Offc Pro Narrow Medium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1"/>
      <name val="Clan Offc Pro Narrow"/>
      <family val="2"/>
    </font>
    <font>
      <b/>
      <sz val="9"/>
      <name val="Clan Offc Pro Narrow"/>
      <family val="2"/>
    </font>
    <font>
      <sz val="9"/>
      <name val="Clan Offc Pro Narrow"/>
      <family val="2"/>
    </font>
    <font>
      <b/>
      <sz val="9"/>
      <color theme="0"/>
      <name val="Clan Offc Pro Narrow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11"/>
      <color theme="0"/>
      <name val="Clan Offc Pro Medium"/>
      <family val="2"/>
    </font>
    <font>
      <sz val="16"/>
      <color theme="0"/>
      <name val="Clan Offc Pro Medium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43C"/>
        <bgColor indexed="64"/>
      </patternFill>
    </fill>
    <fill>
      <patternFill patternType="solid">
        <fgColor rgb="FF004E38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46">
    <xf numFmtId="0" fontId="0" fillId="0" borderId="0" xfId="0"/>
    <xf numFmtId="0" fontId="3" fillId="0" borderId="0" xfId="0" applyFont="1" applyAlignment="1">
      <alignment horizontal="right" indent="2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 wrapText="1"/>
    </xf>
    <xf numFmtId="2" fontId="6" fillId="0" borderId="3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2" fontId="7" fillId="0" borderId="3" xfId="1" applyNumberFormat="1" applyFont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0" fillId="0" borderId="0" xfId="0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1"/>
    </xf>
    <xf numFmtId="0" fontId="10" fillId="3" borderId="0" xfId="0" applyFont="1" applyFill="1" applyBorder="1" applyAlignment="1">
      <alignment horizontal="right" indent="2"/>
    </xf>
    <xf numFmtId="4" fontId="10" fillId="3" borderId="0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indent="2"/>
    </xf>
    <xf numFmtId="4" fontId="10" fillId="0" borderId="0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indent="1"/>
    </xf>
    <xf numFmtId="2" fontId="0" fillId="0" borderId="0" xfId="0" applyNumberFormat="1"/>
    <xf numFmtId="10" fontId="0" fillId="0" borderId="0" xfId="0" applyNumberFormat="1"/>
    <xf numFmtId="0" fontId="0" fillId="0" borderId="7" xfId="0" applyFont="1" applyBorder="1" applyAlignment="1">
      <alignment horizontal="left" indent="1"/>
    </xf>
    <xf numFmtId="0" fontId="0" fillId="0" borderId="9" xfId="0" applyFont="1" applyBorder="1" applyAlignment="1">
      <alignment horizontal="left" indent="1"/>
    </xf>
    <xf numFmtId="4" fontId="10" fillId="7" borderId="0" xfId="0" applyNumberFormat="1" applyFont="1" applyFill="1" applyBorder="1" applyAlignment="1">
      <alignment horizontal="right" indent="1"/>
    </xf>
    <xf numFmtId="164" fontId="0" fillId="0" borderId="0" xfId="0" applyNumberFormat="1"/>
    <xf numFmtId="0" fontId="0" fillId="0" borderId="0" xfId="0" applyAlignment="1">
      <alignment horizontal="left"/>
    </xf>
    <xf numFmtId="0" fontId="9" fillId="0" borderId="0" xfId="0" applyFont="1" applyFill="1" applyAlignment="1">
      <alignment horizontal="left" vertical="center" indent="2"/>
    </xf>
    <xf numFmtId="0" fontId="12" fillId="6" borderId="0" xfId="0" applyFont="1" applyFill="1" applyAlignment="1">
      <alignment horizontal="left" vertical="center" indent="2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004E3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'Espárrago IGP'!$T$35</c:f>
              <c:strCache>
                <c:ptCount val="1"/>
                <c:pt idx="0">
                  <c:v>Rango de precios 2016 - 2021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'Espárrago IGP'!$U$34:$AF$34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'Espárrago IGP'!$U$35:$AF$35</c:f>
              <c:numCache>
                <c:formatCode>0.00</c:formatCode>
                <c:ptCount val="12"/>
                <c:pt idx="2">
                  <c:v>4</c:v>
                </c:pt>
                <c:pt idx="3">
                  <c:v>3.875</c:v>
                </c:pt>
                <c:pt idx="4">
                  <c:v>3.375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'Espárrago IGP'!$T$36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'Espárrago IGP'!$U$34:$AF$34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'Espárrago IGP'!$U$36:$AF$36</c:f>
              <c:numCache>
                <c:formatCode>0.00</c:formatCode>
                <c:ptCount val="12"/>
                <c:pt idx="2">
                  <c:v>3.3333333333333335</c:v>
                </c:pt>
                <c:pt idx="3">
                  <c:v>2.5</c:v>
                </c:pt>
                <c:pt idx="4">
                  <c:v>2.4500000000000002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814976"/>
        <c:axId val="94816896"/>
      </c:areaChart>
      <c:lineChart>
        <c:grouping val="standard"/>
        <c:varyColors val="0"/>
        <c:ser>
          <c:idx val="2"/>
          <c:order val="2"/>
          <c:tx>
            <c:strRef>
              <c:f>'Espárrago IGP'!$T$37</c:f>
              <c:strCache>
                <c:ptCount val="1"/>
                <c:pt idx="0">
                  <c:v>Promedio 2016 - 2021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'Espárrago IGP'!$U$34:$AF$34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'Espárrago IGP'!$U$37:$AF$37</c:f>
              <c:numCache>
                <c:formatCode>0.00</c:formatCode>
                <c:ptCount val="12"/>
                <c:pt idx="2">
                  <c:v>3.666666666666667</c:v>
                </c:pt>
                <c:pt idx="3">
                  <c:v>2.9590277777777776</c:v>
                </c:pt>
                <c:pt idx="4">
                  <c:v>2.7974999999999999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'Espárrago IGP'!$T$38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'Espárrago IGP'!$U$34:$AF$34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'Espárrago IGP'!$U$38:$AF$38</c:f>
              <c:numCache>
                <c:formatCode>0.00</c:formatCode>
                <c:ptCount val="12"/>
                <c:pt idx="2">
                  <c:v>3.6</c:v>
                </c:pt>
                <c:pt idx="3">
                  <c:v>2.8</c:v>
                </c:pt>
                <c:pt idx="4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23168"/>
        <c:axId val="94824704"/>
      </c:lineChart>
      <c:catAx>
        <c:axId val="9481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4816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81689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4814976"/>
        <c:crosses val="autoZero"/>
        <c:crossBetween val="midCat"/>
      </c:valAx>
      <c:catAx>
        <c:axId val="94823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824704"/>
        <c:crosses val="autoZero"/>
        <c:auto val="0"/>
        <c:lblAlgn val="ctr"/>
        <c:lblOffset val="100"/>
        <c:noMultiLvlLbl val="0"/>
      </c:catAx>
      <c:valAx>
        <c:axId val="9482470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823168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'Espárrago IGP'!$T$56</c:f>
              <c:strCache>
                <c:ptCount val="1"/>
                <c:pt idx="0">
                  <c:v>Rango de precios 2016 - 2021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'Espárrago IGP'!$U$55:$AF$55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'Espárrago IGP'!$U$56:$AF$56</c:f>
              <c:numCache>
                <c:formatCode>0.00</c:formatCode>
                <c:ptCount val="12"/>
                <c:pt idx="2">
                  <c:v>12.826166666666667</c:v>
                </c:pt>
                <c:pt idx="3">
                  <c:v>8.7794583333333343</c:v>
                </c:pt>
                <c:pt idx="4">
                  <c:v>7.461666666666666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'Espárrago IGP'!$T$57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'Espárrago IGP'!$U$55:$AF$55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'Espárrago IGP'!$U$57:$AF$57</c:f>
              <c:numCache>
                <c:formatCode>0.00</c:formatCode>
                <c:ptCount val="12"/>
                <c:pt idx="2">
                  <c:v>7.8869642857142868</c:v>
                </c:pt>
                <c:pt idx="3">
                  <c:v>6.1428571428571432</c:v>
                </c:pt>
                <c:pt idx="4">
                  <c:v>5.7827380952380958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189824"/>
        <c:axId val="96196096"/>
      </c:areaChart>
      <c:lineChart>
        <c:grouping val="standard"/>
        <c:varyColors val="0"/>
        <c:ser>
          <c:idx val="2"/>
          <c:order val="2"/>
          <c:tx>
            <c:strRef>
              <c:f>'Espárrago IGP'!$T$58</c:f>
              <c:strCache>
                <c:ptCount val="1"/>
                <c:pt idx="0">
                  <c:v>Promedio 2016 - 2021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'Espárrago IGP'!$U$55:$AF$55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'Espárrago IGP'!$U$58:$AF$58</c:f>
              <c:numCache>
                <c:formatCode>0.00</c:formatCode>
                <c:ptCount val="12"/>
                <c:pt idx="2">
                  <c:v>10.723356279424252</c:v>
                </c:pt>
                <c:pt idx="3">
                  <c:v>7.5579742095519409</c:v>
                </c:pt>
                <c:pt idx="4">
                  <c:v>6.3455187558412236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'Espárrago IGP'!$T$59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'Espárrago IGP'!$U$55:$AF$55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'Espárrago IGP'!$U$59:$AF$59</c:f>
              <c:numCache>
                <c:formatCode>0.00</c:formatCode>
                <c:ptCount val="12"/>
                <c:pt idx="2">
                  <c:v>7.73</c:v>
                </c:pt>
                <c:pt idx="3">
                  <c:v>7.7925000000000004</c:v>
                </c:pt>
                <c:pt idx="4">
                  <c:v>6.1825000000000001</c:v>
                </c:pt>
                <c:pt idx="5">
                  <c:v>6.2949999999999999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98016"/>
        <c:axId val="97911936"/>
      </c:lineChart>
      <c:catAx>
        <c:axId val="9618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6196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619609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6189824"/>
        <c:crosses val="autoZero"/>
        <c:crossBetween val="midCat"/>
      </c:valAx>
      <c:catAx>
        <c:axId val="96198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7911936"/>
        <c:crosses val="autoZero"/>
        <c:auto val="0"/>
        <c:lblAlgn val="ctr"/>
        <c:lblOffset val="100"/>
        <c:noMultiLvlLbl val="0"/>
      </c:catAx>
      <c:valAx>
        <c:axId val="9791193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6198016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'Espárrago IGP'!$C$6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'Espárrago IGP'!$B$8:$B$60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'Espárrago IGP'!$C$8:$C$60</c:f>
              <c:numCache>
                <c:formatCode>#,##0.00</c:formatCode>
                <c:ptCount val="53"/>
                <c:pt idx="10">
                  <c:v>2.1920999999999999</c:v>
                </c:pt>
                <c:pt idx="11">
                  <c:v>2.1920999999999999</c:v>
                </c:pt>
                <c:pt idx="12">
                  <c:v>2.1920999999999999</c:v>
                </c:pt>
                <c:pt idx="13">
                  <c:v>2.1920999999999999</c:v>
                </c:pt>
                <c:pt idx="14">
                  <c:v>2.1920999999999999</c:v>
                </c:pt>
                <c:pt idx="15">
                  <c:v>2.1920999999999999</c:v>
                </c:pt>
                <c:pt idx="16">
                  <c:v>2.1920999999999999</c:v>
                </c:pt>
                <c:pt idx="17">
                  <c:v>2.1920999999999999</c:v>
                </c:pt>
                <c:pt idx="18">
                  <c:v>2.1920999999999999</c:v>
                </c:pt>
                <c:pt idx="19">
                  <c:v>2.1920999999999999</c:v>
                </c:pt>
                <c:pt idx="20">
                  <c:v>2.1920999999999999</c:v>
                </c:pt>
                <c:pt idx="21">
                  <c:v>2.1920999999999999</c:v>
                </c:pt>
                <c:pt idx="22">
                  <c:v>2.1920999999999999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C-4FBB-A4C5-B4EEE711341C}"/>
            </c:ext>
          </c:extLst>
        </c:ser>
        <c:ser>
          <c:idx val="1"/>
          <c:order val="1"/>
          <c:tx>
            <c:strRef>
              <c:f>'Espárrago IGP'!$D$6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'Espárrago IGP'!$B$8:$B$60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'Espárrago IGP'!$D$8:$D$60</c:f>
              <c:numCache>
                <c:formatCode>#,##0.00</c:formatCode>
                <c:ptCount val="53"/>
                <c:pt idx="10">
                  <c:v>4</c:v>
                </c:pt>
                <c:pt idx="11">
                  <c:v>3.8</c:v>
                </c:pt>
                <c:pt idx="12">
                  <c:v>3</c:v>
                </c:pt>
                <c:pt idx="13">
                  <c:v>3</c:v>
                </c:pt>
                <c:pt idx="14">
                  <c:v>2.75</c:v>
                </c:pt>
                <c:pt idx="15">
                  <c:v>2.6</c:v>
                </c:pt>
                <c:pt idx="16">
                  <c:v>2.85</c:v>
                </c:pt>
                <c:pt idx="17">
                  <c:v>2.5</c:v>
                </c:pt>
                <c:pt idx="18">
                  <c:v>2.5</c:v>
                </c:pt>
                <c:pt idx="19">
                  <c:v>2.5</c:v>
                </c:pt>
                <c:pt idx="20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C-4FBB-A4C5-B4EEE711341C}"/>
            </c:ext>
          </c:extLst>
        </c:ser>
        <c:ser>
          <c:idx val="2"/>
          <c:order val="2"/>
          <c:tx>
            <c:strRef>
              <c:f>'Espárrago IGP'!$F$6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'Espárrago IGP'!$B$8:$B$60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'Espárrago IGP'!$F$8:$F$60</c:f>
              <c:numCache>
                <c:formatCode>#,##0.00</c:formatCode>
                <c:ptCount val="53"/>
                <c:pt idx="11">
                  <c:v>7.2</c:v>
                </c:pt>
                <c:pt idx="12">
                  <c:v>8.26</c:v>
                </c:pt>
                <c:pt idx="13">
                  <c:v>8.9700000000000006</c:v>
                </c:pt>
                <c:pt idx="14">
                  <c:v>7.89</c:v>
                </c:pt>
                <c:pt idx="15">
                  <c:v>7.71</c:v>
                </c:pt>
                <c:pt idx="16">
                  <c:v>6.6</c:v>
                </c:pt>
                <c:pt idx="17">
                  <c:v>6.28</c:v>
                </c:pt>
                <c:pt idx="18">
                  <c:v>6.18</c:v>
                </c:pt>
                <c:pt idx="19">
                  <c:v>6.16</c:v>
                </c:pt>
                <c:pt idx="20">
                  <c:v>6.11</c:v>
                </c:pt>
                <c:pt idx="21">
                  <c:v>6.31</c:v>
                </c:pt>
                <c:pt idx="22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5C-4FBB-A4C5-B4EEE7113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934720"/>
        <c:axId val="97953280"/>
      </c:lineChart>
      <c:catAx>
        <c:axId val="9793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7953280"/>
        <c:crosses val="autoZero"/>
        <c:auto val="1"/>
        <c:lblAlgn val="ctr"/>
        <c:lblOffset val="100"/>
        <c:noMultiLvlLbl val="0"/>
      </c:catAx>
      <c:valAx>
        <c:axId val="97953280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7934720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160686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2/Observatorio%20Preci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5">
          <cell r="D85">
            <v>4</v>
          </cell>
          <cell r="F85" t="str">
            <v>-</v>
          </cell>
        </row>
      </sheetData>
      <sheetData sheetId="11">
        <row r="85">
          <cell r="D85">
            <v>3.8</v>
          </cell>
          <cell r="F85" t="str">
            <v>-</v>
          </cell>
          <cell r="G85">
            <v>7.2</v>
          </cell>
        </row>
      </sheetData>
      <sheetData sheetId="12">
        <row r="85">
          <cell r="D85">
            <v>3</v>
          </cell>
          <cell r="F85">
            <v>4.2</v>
          </cell>
          <cell r="G85">
            <v>8.26</v>
          </cell>
        </row>
      </sheetData>
      <sheetData sheetId="13">
        <row r="85">
          <cell r="D85">
            <v>3</v>
          </cell>
          <cell r="F85">
            <v>4</v>
          </cell>
          <cell r="G85">
            <v>8.9700000000000006</v>
          </cell>
        </row>
      </sheetData>
      <sheetData sheetId="14">
        <row r="85">
          <cell r="D85">
            <v>2.75</v>
          </cell>
          <cell r="F85">
            <v>3.75</v>
          </cell>
          <cell r="G85">
            <v>7.89</v>
          </cell>
        </row>
      </sheetData>
      <sheetData sheetId="15">
        <row r="85">
          <cell r="D85">
            <v>2.6</v>
          </cell>
          <cell r="F85">
            <v>3.6</v>
          </cell>
          <cell r="G85">
            <v>7.71</v>
          </cell>
        </row>
      </sheetData>
      <sheetData sheetId="16">
        <row r="85">
          <cell r="D85">
            <v>2.85</v>
          </cell>
          <cell r="F85">
            <v>3.85</v>
          </cell>
          <cell r="G85">
            <v>6.6</v>
          </cell>
        </row>
      </sheetData>
      <sheetData sheetId="17">
        <row r="85">
          <cell r="D85">
            <v>2.5</v>
          </cell>
          <cell r="F85">
            <v>3.5</v>
          </cell>
          <cell r="G85">
            <v>6.28</v>
          </cell>
        </row>
      </sheetData>
      <sheetData sheetId="18">
        <row r="85">
          <cell r="D85">
            <v>2.5</v>
          </cell>
          <cell r="F85">
            <v>3.5</v>
          </cell>
          <cell r="G85">
            <v>6.18</v>
          </cell>
        </row>
      </sheetData>
      <sheetData sheetId="19">
        <row r="85">
          <cell r="D85">
            <v>2.5</v>
          </cell>
          <cell r="F85">
            <v>3.5</v>
          </cell>
          <cell r="G85">
            <v>6.16</v>
          </cell>
        </row>
      </sheetData>
      <sheetData sheetId="20">
        <row r="85">
          <cell r="D85">
            <v>2.5</v>
          </cell>
          <cell r="F85">
            <v>3.5</v>
          </cell>
          <cell r="G85">
            <v>6.11</v>
          </cell>
        </row>
      </sheetData>
      <sheetData sheetId="21">
        <row r="85">
          <cell r="F85" t="str">
            <v>-</v>
          </cell>
          <cell r="G85">
            <v>6.31</v>
          </cell>
        </row>
      </sheetData>
      <sheetData sheetId="22">
        <row r="85">
          <cell r="F85" t="str">
            <v>-</v>
          </cell>
          <cell r="G85">
            <v>6.28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86"/>
  <sheetViews>
    <sheetView tabSelected="1" view="pageBreakPreview" zoomScale="85" zoomScaleNormal="160" zoomScaleSheetLayoutView="85" workbookViewId="0">
      <selection activeCell="E48" sqref="E48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4.710937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42" t="s">
        <v>25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33" t="s">
        <v>24</v>
      </c>
      <c r="N3" s="30"/>
    </row>
    <row r="6" spans="1:33" ht="42" customHeight="1" x14ac:dyDescent="0.25">
      <c r="B6" s="43" t="s">
        <v>1</v>
      </c>
      <c r="C6" s="31" t="s">
        <v>2</v>
      </c>
      <c r="D6" s="31" t="s">
        <v>0</v>
      </c>
      <c r="E6" s="31" t="s">
        <v>17</v>
      </c>
      <c r="F6" s="32" t="s">
        <v>18</v>
      </c>
      <c r="U6" s="40"/>
      <c r="V6" s="34"/>
      <c r="W6" s="34"/>
      <c r="X6" s="34"/>
      <c r="Y6" s="34"/>
      <c r="Z6" s="34"/>
    </row>
    <row r="7" spans="1:33" x14ac:dyDescent="0.25">
      <c r="B7" s="43"/>
      <c r="C7" s="44" t="s">
        <v>19</v>
      </c>
      <c r="D7" s="44"/>
      <c r="E7" s="44"/>
      <c r="F7" s="45"/>
      <c r="U7" s="40"/>
      <c r="V7" s="34"/>
      <c r="W7" s="34"/>
      <c r="X7" s="34"/>
      <c r="Y7" s="34"/>
      <c r="Z7" s="34"/>
    </row>
    <row r="8" spans="1:33" x14ac:dyDescent="0.25">
      <c r="B8" s="22">
        <v>1</v>
      </c>
      <c r="C8" s="23"/>
      <c r="D8" s="23"/>
      <c r="E8" s="23"/>
      <c r="F8" s="23"/>
      <c r="U8" s="40"/>
      <c r="V8" s="34"/>
      <c r="W8" s="34"/>
      <c r="X8" s="34"/>
      <c r="Y8" s="34"/>
      <c r="Z8" s="34"/>
    </row>
    <row r="9" spans="1:33" x14ac:dyDescent="0.25">
      <c r="B9" s="24">
        <v>2</v>
      </c>
      <c r="C9" s="25"/>
      <c r="D9" s="25"/>
      <c r="E9" s="25"/>
      <c r="F9" s="25"/>
      <c r="U9" s="40"/>
      <c r="V9" s="34"/>
      <c r="W9" s="34"/>
      <c r="X9" s="34"/>
      <c r="Y9" s="34"/>
      <c r="Z9" s="34"/>
    </row>
    <row r="10" spans="1:33" x14ac:dyDescent="0.25">
      <c r="B10" s="26">
        <v>3</v>
      </c>
      <c r="C10" s="23"/>
      <c r="D10" s="23"/>
      <c r="E10" s="38"/>
      <c r="F10" s="23"/>
      <c r="U10" s="40"/>
      <c r="V10" s="34"/>
      <c r="W10" s="34"/>
      <c r="X10" s="34"/>
      <c r="Y10" s="34"/>
      <c r="Z10" s="34"/>
    </row>
    <row r="11" spans="1:33" x14ac:dyDescent="0.25">
      <c r="B11" s="24">
        <v>4</v>
      </c>
      <c r="C11" s="25"/>
      <c r="D11" s="25"/>
      <c r="E11" s="25"/>
      <c r="F11" s="25"/>
      <c r="U11" s="40"/>
      <c r="V11" s="34"/>
      <c r="W11" s="34"/>
      <c r="X11" s="34"/>
      <c r="Y11" s="34"/>
      <c r="Z11" s="34"/>
    </row>
    <row r="12" spans="1:33" x14ac:dyDescent="0.25">
      <c r="B12" s="26">
        <v>5</v>
      </c>
      <c r="C12" s="23"/>
      <c r="D12" s="23"/>
      <c r="E12" s="38"/>
      <c r="F12" s="23"/>
    </row>
    <row r="13" spans="1:33" x14ac:dyDescent="0.25">
      <c r="B13" s="24">
        <v>6</v>
      </c>
      <c r="C13" s="25"/>
      <c r="D13" s="25"/>
      <c r="E13" s="25"/>
      <c r="F13" s="25"/>
    </row>
    <row r="14" spans="1:33" x14ac:dyDescent="0.25">
      <c r="B14" s="26">
        <v>7</v>
      </c>
      <c r="C14" s="23"/>
      <c r="D14" s="23"/>
      <c r="E14" s="23"/>
      <c r="F14" s="23"/>
    </row>
    <row r="15" spans="1:33" x14ac:dyDescent="0.25">
      <c r="B15" s="24">
        <v>8</v>
      </c>
      <c r="C15" s="25"/>
      <c r="D15" s="25"/>
      <c r="E15" s="25"/>
      <c r="F15" s="25"/>
    </row>
    <row r="16" spans="1:33" x14ac:dyDescent="0.25">
      <c r="B16" s="26">
        <v>9</v>
      </c>
      <c r="C16" s="23"/>
      <c r="D16" s="23"/>
      <c r="E16" s="23"/>
      <c r="F16" s="23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/>
      <c r="D17" s="25"/>
      <c r="E17" s="25" t="s">
        <v>29</v>
      </c>
      <c r="F17" s="25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>
        <v>2.1920999999999999</v>
      </c>
      <c r="D18" s="23">
        <f>'[1]11'!$D$85</f>
        <v>4</v>
      </c>
      <c r="E18" s="23" t="str">
        <f>'[1]11'!$F$85</f>
        <v>-</v>
      </c>
      <c r="F18" s="23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>
        <v>2.1920999999999999</v>
      </c>
      <c r="D19" s="25">
        <f>'[1]12'!$D$85</f>
        <v>3.8</v>
      </c>
      <c r="E19" s="25" t="str">
        <f>'[1]12'!$F$85</f>
        <v>-</v>
      </c>
      <c r="F19" s="25">
        <f>'[1]12'!$G$85</f>
        <v>7.2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>
        <v>2.1920999999999999</v>
      </c>
      <c r="D20" s="23">
        <f>'[1]13'!$D$85</f>
        <v>3</v>
      </c>
      <c r="E20" s="23">
        <f>'[1]13'!$F$85</f>
        <v>4.2</v>
      </c>
      <c r="F20" s="23">
        <f>'[1]13'!$G$85</f>
        <v>8.26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>
        <v>2.1920999999999999</v>
      </c>
      <c r="D21" s="25">
        <f>'[1]14'!$D$85</f>
        <v>3</v>
      </c>
      <c r="E21" s="25">
        <f>'[1]14'!$F$85</f>
        <v>4</v>
      </c>
      <c r="F21" s="25">
        <f>'[1]14'!$G$85</f>
        <v>8.9700000000000006</v>
      </c>
      <c r="S21" s="2"/>
      <c r="T21" s="3" t="s">
        <v>26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>
        <v>2.1920999999999999</v>
      </c>
      <c r="D22" s="23">
        <f>'[1]15'!$D$85</f>
        <v>2.75</v>
      </c>
      <c r="E22" s="23">
        <f>'[1]15'!$F$85</f>
        <v>3.75</v>
      </c>
      <c r="F22" s="23">
        <f>'[1]15'!$G$85</f>
        <v>7.89</v>
      </c>
      <c r="S22" s="2"/>
      <c r="T22" s="4"/>
      <c r="U22" s="8" t="s">
        <v>4</v>
      </c>
      <c r="V22" s="8" t="s">
        <v>5</v>
      </c>
      <c r="W22" s="8" t="s">
        <v>6</v>
      </c>
      <c r="X22" s="8" t="s">
        <v>7</v>
      </c>
      <c r="Y22" s="8" t="s">
        <v>8</v>
      </c>
      <c r="Z22" s="8" t="s">
        <v>9</v>
      </c>
      <c r="AA22" s="8" t="s">
        <v>10</v>
      </c>
      <c r="AB22" s="8" t="s">
        <v>11</v>
      </c>
      <c r="AC22" s="8" t="s">
        <v>12</v>
      </c>
      <c r="AD22" s="8" t="s">
        <v>13</v>
      </c>
      <c r="AE22" s="8" t="s">
        <v>14</v>
      </c>
      <c r="AF22" s="8" t="s">
        <v>15</v>
      </c>
      <c r="AG22" s="8" t="s">
        <v>16</v>
      </c>
    </row>
    <row r="23" spans="2:33" x14ac:dyDescent="0.25">
      <c r="B23" s="24">
        <v>16</v>
      </c>
      <c r="C23" s="25">
        <v>2.1920999999999999</v>
      </c>
      <c r="D23" s="25">
        <f>'[1]16'!$D$85</f>
        <v>2.6</v>
      </c>
      <c r="E23" s="25">
        <f>'[1]16'!$F$85</f>
        <v>3.6</v>
      </c>
      <c r="F23" s="25">
        <f>'[1]16'!$G$85</f>
        <v>7.71</v>
      </c>
      <c r="S23" s="2"/>
      <c r="T23" s="5">
        <v>2016</v>
      </c>
      <c r="U23" s="6"/>
      <c r="V23" s="6"/>
      <c r="W23" s="6">
        <v>4</v>
      </c>
      <c r="X23" s="6">
        <v>3.875</v>
      </c>
      <c r="Y23" s="6">
        <v>3.375</v>
      </c>
      <c r="Z23" s="9">
        <v>2.8</v>
      </c>
      <c r="AA23" s="6"/>
      <c r="AB23" s="6"/>
      <c r="AC23" s="6"/>
      <c r="AD23" s="6"/>
      <c r="AE23" s="6"/>
      <c r="AF23" s="6"/>
      <c r="AG23" s="10">
        <f>AVERAGE(U23:AF23)</f>
        <v>3.5125000000000002</v>
      </c>
    </row>
    <row r="24" spans="2:33" x14ac:dyDescent="0.25">
      <c r="B24" s="26">
        <v>17</v>
      </c>
      <c r="C24" s="23">
        <v>2.1920999999999999</v>
      </c>
      <c r="D24" s="23">
        <f>'[1]17'!$D$85</f>
        <v>2.85</v>
      </c>
      <c r="E24" s="23">
        <f>'[1]17'!$F$85</f>
        <v>3.85</v>
      </c>
      <c r="F24" s="23">
        <f>'[1]17'!$G$85</f>
        <v>6.6</v>
      </c>
      <c r="S24" s="2"/>
      <c r="T24" s="5">
        <v>2017</v>
      </c>
      <c r="U24" s="6"/>
      <c r="V24" s="6"/>
      <c r="W24" s="6">
        <v>3.3333333333333335</v>
      </c>
      <c r="X24" s="6">
        <v>3.0375000000000001</v>
      </c>
      <c r="Y24" s="6">
        <v>3</v>
      </c>
      <c r="Z24" s="9">
        <v>3</v>
      </c>
      <c r="AA24" s="6"/>
      <c r="AB24" s="6"/>
      <c r="AC24" s="6"/>
      <c r="AD24" s="6"/>
      <c r="AE24" s="6"/>
      <c r="AF24" s="6"/>
      <c r="AG24" s="10">
        <f t="shared" ref="AG24:AG31" si="0">AVERAGE(U24:AF24)</f>
        <v>3.0927083333333334</v>
      </c>
    </row>
    <row r="25" spans="2:33" x14ac:dyDescent="0.25">
      <c r="B25" s="24">
        <v>18</v>
      </c>
      <c r="C25" s="25">
        <v>2.1920999999999999</v>
      </c>
      <c r="D25" s="25">
        <f>'[1]18'!$D$85</f>
        <v>2.5</v>
      </c>
      <c r="E25" s="25">
        <f>'[1]18'!$F$85</f>
        <v>3.5</v>
      </c>
      <c r="F25" s="25">
        <f>'[1]18'!$G$85</f>
        <v>6.28</v>
      </c>
      <c r="G25" s="1"/>
      <c r="S25" s="2"/>
      <c r="T25" s="5">
        <v>2018</v>
      </c>
      <c r="U25" s="6"/>
      <c r="V25" s="6"/>
      <c r="W25" s="6"/>
      <c r="X25" s="6">
        <v>3.2374999999999998</v>
      </c>
      <c r="Y25" s="6">
        <v>3</v>
      </c>
      <c r="Z25" s="9">
        <v>2.7</v>
      </c>
      <c r="AA25" s="6"/>
      <c r="AB25" s="6"/>
      <c r="AC25" s="6"/>
      <c r="AD25" s="6"/>
      <c r="AE25" s="6"/>
      <c r="AF25" s="6"/>
      <c r="AG25" s="10">
        <f t="shared" si="0"/>
        <v>2.9791666666666665</v>
      </c>
    </row>
    <row r="26" spans="2:33" x14ac:dyDescent="0.25">
      <c r="B26" s="26">
        <v>19</v>
      </c>
      <c r="C26" s="23">
        <v>2.1920999999999999</v>
      </c>
      <c r="D26" s="23">
        <f>'[1]19'!$D$85</f>
        <v>2.5</v>
      </c>
      <c r="E26" s="23">
        <f>'[1]19'!$F$85</f>
        <v>3.5</v>
      </c>
      <c r="F26" s="23">
        <f>'[1]19'!$G$85</f>
        <v>6.18</v>
      </c>
      <c r="S26" s="2"/>
      <c r="T26" s="5">
        <v>2019</v>
      </c>
      <c r="U26" s="6"/>
      <c r="V26" s="6"/>
      <c r="W26" s="6"/>
      <c r="X26" s="6">
        <v>2.5874999999999999</v>
      </c>
      <c r="Y26" s="6">
        <v>2.46</v>
      </c>
      <c r="Z26" s="9"/>
      <c r="AA26" s="6"/>
      <c r="AB26" s="6"/>
      <c r="AC26" s="6"/>
      <c r="AD26" s="6"/>
      <c r="AE26" s="6"/>
      <c r="AF26" s="6"/>
      <c r="AG26" s="10">
        <f t="shared" si="0"/>
        <v>2.5237499999999997</v>
      </c>
    </row>
    <row r="27" spans="2:33" x14ac:dyDescent="0.25">
      <c r="B27" s="24">
        <v>20</v>
      </c>
      <c r="C27" s="25">
        <v>2.1920999999999999</v>
      </c>
      <c r="D27" s="25">
        <f>'[1]20'!$D$85</f>
        <v>2.5</v>
      </c>
      <c r="E27" s="25">
        <f>'[1]20'!$F$85</f>
        <v>3.5</v>
      </c>
      <c r="F27" s="25">
        <f>'[1]20'!$G$85</f>
        <v>6.16</v>
      </c>
      <c r="S27" s="2"/>
      <c r="T27" s="5">
        <v>2020</v>
      </c>
      <c r="U27" s="6"/>
      <c r="V27" s="6"/>
      <c r="W27" s="6"/>
      <c r="X27" s="6">
        <v>2.5</v>
      </c>
      <c r="Y27" s="6">
        <v>2.5</v>
      </c>
      <c r="Z27" s="9">
        <v>2.5</v>
      </c>
      <c r="AA27" s="6"/>
      <c r="AB27" s="6"/>
      <c r="AC27" s="6"/>
      <c r="AD27" s="6"/>
      <c r="AE27" s="6"/>
      <c r="AF27" s="6"/>
      <c r="AG27" s="10">
        <f t="shared" si="0"/>
        <v>2.5</v>
      </c>
    </row>
    <row r="28" spans="2:33" x14ac:dyDescent="0.25">
      <c r="B28" s="26">
        <v>21</v>
      </c>
      <c r="C28" s="23">
        <v>2.1920999999999999</v>
      </c>
      <c r="D28" s="23">
        <f>'[1]21'!$D$85</f>
        <v>2.5</v>
      </c>
      <c r="E28" s="23">
        <f>'[1]21'!$F$85</f>
        <v>3.5</v>
      </c>
      <c r="F28" s="23">
        <f>'[1]21'!$G$85</f>
        <v>6.11</v>
      </c>
      <c r="S28" s="2"/>
      <c r="T28" s="5">
        <v>2021</v>
      </c>
      <c r="U28" s="12"/>
      <c r="V28" s="12"/>
      <c r="W28" s="12"/>
      <c r="X28" s="12">
        <v>2.5166666666666666</v>
      </c>
      <c r="Y28" s="12">
        <v>2.4500000000000002</v>
      </c>
      <c r="Z28" s="12">
        <v>2.5</v>
      </c>
      <c r="AA28" s="12"/>
      <c r="AB28" s="12"/>
      <c r="AC28" s="12"/>
      <c r="AD28" s="12"/>
      <c r="AE28" s="12"/>
      <c r="AF28" s="12"/>
      <c r="AG28" s="10">
        <f t="shared" si="0"/>
        <v>2.4888888888888889</v>
      </c>
    </row>
    <row r="29" spans="2:33" x14ac:dyDescent="0.25">
      <c r="B29" s="24">
        <v>22</v>
      </c>
      <c r="C29" s="25">
        <v>2.1920999999999999</v>
      </c>
      <c r="D29" s="25"/>
      <c r="E29" s="25" t="str">
        <f>'[1]22'!$F$85</f>
        <v>-</v>
      </c>
      <c r="F29" s="25">
        <f>'[1]22'!$G$85</f>
        <v>6.31</v>
      </c>
      <c r="S29" s="2"/>
      <c r="T29" s="5" t="s">
        <v>20</v>
      </c>
      <c r="U29" s="6"/>
      <c r="V29" s="6"/>
      <c r="W29" s="6">
        <f t="shared" ref="W29" si="1">MAX(W23:W28)</f>
        <v>4</v>
      </c>
      <c r="X29" s="6">
        <f>MAX(X23:X28)</f>
        <v>3.875</v>
      </c>
      <c r="Y29" s="6">
        <f t="shared" ref="Y29:Z29" si="2">MAX(Y23:Y28)</f>
        <v>3.375</v>
      </c>
      <c r="Z29" s="6">
        <f t="shared" si="2"/>
        <v>3</v>
      </c>
      <c r="AA29" s="6"/>
      <c r="AB29" s="6"/>
      <c r="AC29" s="6"/>
      <c r="AD29" s="6"/>
      <c r="AE29" s="6"/>
      <c r="AF29" s="6"/>
      <c r="AG29" s="10">
        <f t="shared" si="0"/>
        <v>3.5625</v>
      </c>
    </row>
    <row r="30" spans="2:33" x14ac:dyDescent="0.25">
      <c r="B30" s="26">
        <v>23</v>
      </c>
      <c r="C30" s="23">
        <v>2.1920999999999999</v>
      </c>
      <c r="D30" s="23"/>
      <c r="E30" s="23" t="str">
        <f>'[1]23'!$F$85</f>
        <v>-</v>
      </c>
      <c r="F30" s="23">
        <f>'[1]23'!$G$85</f>
        <v>6.28</v>
      </c>
      <c r="S30" s="2"/>
      <c r="T30" s="5" t="s">
        <v>21</v>
      </c>
      <c r="U30" s="6"/>
      <c r="V30" s="6"/>
      <c r="W30" s="6">
        <f t="shared" ref="W30:Z30" si="3">MIN(W23:W28)</f>
        <v>3.3333333333333335</v>
      </c>
      <c r="X30" s="6">
        <f t="shared" si="3"/>
        <v>2.5</v>
      </c>
      <c r="Y30" s="6">
        <f t="shared" si="3"/>
        <v>2.4500000000000002</v>
      </c>
      <c r="Z30" s="6">
        <f t="shared" si="3"/>
        <v>2.5</v>
      </c>
      <c r="AA30" s="6"/>
      <c r="AB30" s="6"/>
      <c r="AC30" s="6"/>
      <c r="AD30" s="6"/>
      <c r="AE30" s="6"/>
      <c r="AF30" s="6"/>
      <c r="AG30" s="10">
        <f t="shared" si="0"/>
        <v>2.6958333333333337</v>
      </c>
    </row>
    <row r="31" spans="2:33" x14ac:dyDescent="0.25">
      <c r="B31" s="24">
        <v>24</v>
      </c>
      <c r="C31" s="25"/>
      <c r="D31" s="25"/>
      <c r="E31" s="25" t="s">
        <v>28</v>
      </c>
      <c r="F31" s="25"/>
      <c r="S31" s="2"/>
      <c r="T31" s="5" t="s">
        <v>22</v>
      </c>
      <c r="U31" s="6"/>
      <c r="V31" s="6"/>
      <c r="W31" s="6">
        <f>AVERAGE(W23:W28)</f>
        <v>3.666666666666667</v>
      </c>
      <c r="X31" s="6">
        <f t="shared" ref="X31:Z31" si="4">AVERAGE(X23:X28)</f>
        <v>2.9590277777777776</v>
      </c>
      <c r="Y31" s="6">
        <f t="shared" si="4"/>
        <v>2.7974999999999999</v>
      </c>
      <c r="Z31" s="6">
        <f t="shared" si="4"/>
        <v>2.7</v>
      </c>
      <c r="AA31" s="6"/>
      <c r="AB31" s="6"/>
      <c r="AC31" s="6"/>
      <c r="AD31" s="6"/>
      <c r="AE31" s="6"/>
      <c r="AF31" s="6"/>
      <c r="AG31" s="10">
        <f t="shared" si="0"/>
        <v>3.0307986111111109</v>
      </c>
    </row>
    <row r="32" spans="2:33" x14ac:dyDescent="0.25">
      <c r="B32" s="26">
        <v>25</v>
      </c>
      <c r="C32" s="23"/>
      <c r="D32" s="23"/>
      <c r="E32" s="23"/>
      <c r="F32" s="23"/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/>
      <c r="D33" s="25"/>
      <c r="E33" s="25"/>
      <c r="F33" s="25"/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/>
      <c r="D34" s="23"/>
      <c r="E34" s="23"/>
      <c r="F34" s="23"/>
      <c r="S34" s="2"/>
      <c r="T34" s="4"/>
      <c r="U34" s="8" t="s">
        <v>4</v>
      </c>
      <c r="V34" s="8" t="s">
        <v>5</v>
      </c>
      <c r="W34" s="8" t="s">
        <v>6</v>
      </c>
      <c r="X34" s="8" t="s">
        <v>7</v>
      </c>
      <c r="Y34" s="8" t="s">
        <v>8</v>
      </c>
      <c r="Z34" s="8" t="s">
        <v>9</v>
      </c>
      <c r="AA34" s="8" t="s">
        <v>10</v>
      </c>
      <c r="AB34" s="8" t="s">
        <v>11</v>
      </c>
      <c r="AC34" s="8" t="s">
        <v>12</v>
      </c>
      <c r="AD34" s="8" t="s">
        <v>13</v>
      </c>
      <c r="AE34" s="8" t="s">
        <v>14</v>
      </c>
      <c r="AF34" s="8" t="s">
        <v>15</v>
      </c>
      <c r="AG34" s="4"/>
    </row>
    <row r="35" spans="2:33" x14ac:dyDescent="0.25">
      <c r="B35" s="24">
        <v>28</v>
      </c>
      <c r="C35" s="25"/>
      <c r="D35" s="25"/>
      <c r="E35" s="25"/>
      <c r="F35" s="25"/>
      <c r="S35" s="2"/>
      <c r="T35" s="5" t="s">
        <v>23</v>
      </c>
      <c r="U35" s="6"/>
      <c r="V35" s="6"/>
      <c r="W35" s="6">
        <f>W29</f>
        <v>4</v>
      </c>
      <c r="X35" s="6">
        <f t="shared" ref="W35:Y37" si="5">X29</f>
        <v>3.875</v>
      </c>
      <c r="Y35" s="6">
        <f t="shared" si="5"/>
        <v>3.375</v>
      </c>
      <c r="Z35" s="6"/>
      <c r="AA35" s="6"/>
      <c r="AB35" s="6"/>
      <c r="AC35" s="6"/>
      <c r="AD35" s="6"/>
      <c r="AE35" s="6"/>
      <c r="AF35" s="6"/>
      <c r="AG35" s="4"/>
    </row>
    <row r="36" spans="2:33" x14ac:dyDescent="0.25">
      <c r="B36" s="26">
        <v>29</v>
      </c>
      <c r="C36" s="23"/>
      <c r="D36" s="23"/>
      <c r="E36" s="23"/>
      <c r="F36" s="23"/>
      <c r="S36" s="2"/>
      <c r="T36" s="5"/>
      <c r="U36" s="6"/>
      <c r="V36" s="6"/>
      <c r="W36" s="6">
        <f t="shared" si="5"/>
        <v>3.3333333333333335</v>
      </c>
      <c r="X36" s="6">
        <f t="shared" si="5"/>
        <v>2.5</v>
      </c>
      <c r="Y36" s="6">
        <f t="shared" si="5"/>
        <v>2.4500000000000002</v>
      </c>
      <c r="Z36" s="6"/>
      <c r="AA36" s="6"/>
      <c r="AB36" s="6"/>
      <c r="AC36" s="6"/>
      <c r="AD36" s="6"/>
      <c r="AE36" s="6"/>
      <c r="AF36" s="6"/>
      <c r="AG36" s="4"/>
    </row>
    <row r="37" spans="2:33" x14ac:dyDescent="0.25">
      <c r="B37" s="24">
        <v>30</v>
      </c>
      <c r="C37" s="25"/>
      <c r="D37" s="25"/>
      <c r="E37" s="25"/>
      <c r="F37" s="25"/>
      <c r="S37" s="2"/>
      <c r="T37" s="7" t="str">
        <f>T31</f>
        <v>Promedio 2016 - 2021</v>
      </c>
      <c r="U37" s="11"/>
      <c r="V37" s="11"/>
      <c r="W37" s="11">
        <f>W31</f>
        <v>3.666666666666667</v>
      </c>
      <c r="X37" s="11">
        <f t="shared" si="5"/>
        <v>2.9590277777777776</v>
      </c>
      <c r="Y37" s="11">
        <f t="shared" si="5"/>
        <v>2.7974999999999999</v>
      </c>
      <c r="Z37" s="11"/>
      <c r="AA37" s="11"/>
      <c r="AB37" s="11"/>
      <c r="AC37" s="11"/>
      <c r="AD37" s="11"/>
      <c r="AE37" s="11"/>
      <c r="AF37" s="11"/>
      <c r="AG37" s="4"/>
    </row>
    <row r="38" spans="2:33" x14ac:dyDescent="0.25">
      <c r="B38" s="26">
        <v>31</v>
      </c>
      <c r="C38" s="23"/>
      <c r="D38" s="23"/>
      <c r="E38" s="23"/>
      <c r="F38" s="23"/>
      <c r="S38" s="2"/>
      <c r="T38" s="5">
        <v>2022</v>
      </c>
      <c r="U38" s="12"/>
      <c r="V38" s="12"/>
      <c r="W38" s="12">
        <f>AVERAGE(D16:D20)</f>
        <v>3.6</v>
      </c>
      <c r="X38" s="12">
        <f>AVERAGE(D21:D24)</f>
        <v>2.8</v>
      </c>
      <c r="Y38" s="12">
        <f>AVERAGE(D25:D28)</f>
        <v>2.5</v>
      </c>
      <c r="Z38" s="12"/>
      <c r="AA38" s="12"/>
      <c r="AB38" s="12"/>
      <c r="AC38" s="12"/>
      <c r="AD38" s="12"/>
      <c r="AE38" s="12"/>
      <c r="AF38" s="12"/>
      <c r="AG38" s="4"/>
    </row>
    <row r="39" spans="2:33" x14ac:dyDescent="0.25">
      <c r="B39" s="24">
        <v>32</v>
      </c>
      <c r="C39" s="25"/>
      <c r="D39" s="25"/>
      <c r="E39" s="25"/>
      <c r="F39" s="25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/>
      <c r="D40" s="23"/>
      <c r="E40" s="23"/>
      <c r="F40" s="23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/>
      <c r="D41" s="25"/>
      <c r="E41" s="25"/>
      <c r="F41" s="25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/>
      <c r="D42" s="23"/>
      <c r="E42" s="23"/>
      <c r="F42" s="23"/>
      <c r="S42" s="2"/>
      <c r="T42" s="3" t="s">
        <v>27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/>
      <c r="D43" s="25"/>
      <c r="E43" s="25"/>
      <c r="F43" s="25"/>
      <c r="S43" s="2"/>
      <c r="T43" s="4"/>
      <c r="U43" s="13" t="s">
        <v>4</v>
      </c>
      <c r="V43" s="13" t="s">
        <v>5</v>
      </c>
      <c r="W43" s="13" t="s">
        <v>6</v>
      </c>
      <c r="X43" s="13" t="s">
        <v>7</v>
      </c>
      <c r="Y43" s="13" t="s">
        <v>8</v>
      </c>
      <c r="Z43" s="13" t="s">
        <v>9</v>
      </c>
      <c r="AA43" s="13" t="s">
        <v>10</v>
      </c>
      <c r="AB43" s="13" t="s">
        <v>11</v>
      </c>
      <c r="AC43" s="13" t="s">
        <v>12</v>
      </c>
      <c r="AD43" s="13" t="s">
        <v>13</v>
      </c>
      <c r="AE43" s="13" t="s">
        <v>14</v>
      </c>
      <c r="AF43" s="13" t="s">
        <v>15</v>
      </c>
      <c r="AG43" s="13" t="s">
        <v>16</v>
      </c>
    </row>
    <row r="44" spans="2:33" x14ac:dyDescent="0.25">
      <c r="B44" s="26">
        <v>37</v>
      </c>
      <c r="C44" s="23"/>
      <c r="D44" s="23"/>
      <c r="E44" s="23"/>
      <c r="F44" s="23"/>
      <c r="S44" s="2"/>
      <c r="T44" s="5">
        <v>2016</v>
      </c>
      <c r="U44" s="6"/>
      <c r="V44" s="6"/>
      <c r="W44" s="6">
        <v>12.826166666666667</v>
      </c>
      <c r="X44" s="6">
        <v>8.7794583333333343</v>
      </c>
      <c r="Y44" s="6">
        <v>6.3947321428571433</v>
      </c>
      <c r="Z44" s="9">
        <v>6.2563968253968252</v>
      </c>
      <c r="AA44" s="6">
        <v>8.1535778769841283</v>
      </c>
      <c r="AB44" s="6"/>
      <c r="AC44" s="6"/>
      <c r="AD44" s="6"/>
      <c r="AE44" s="6"/>
      <c r="AF44" s="6"/>
      <c r="AG44" s="10">
        <f>AVERAGE(U44:AF44)</f>
        <v>8.4820663690476206</v>
      </c>
    </row>
    <row r="45" spans="2:33" x14ac:dyDescent="0.25">
      <c r="B45" s="24">
        <v>38</v>
      </c>
      <c r="C45" s="25"/>
      <c r="D45" s="25"/>
      <c r="E45" s="25"/>
      <c r="F45" s="25"/>
      <c r="S45" s="2"/>
      <c r="T45" s="5">
        <v>2017</v>
      </c>
      <c r="U45" s="6"/>
      <c r="V45" s="6"/>
      <c r="W45" s="6">
        <v>7.8869642857142868</v>
      </c>
      <c r="X45" s="6">
        <v>6.7435239703989707</v>
      </c>
      <c r="Y45" s="6">
        <v>7.461666666666666</v>
      </c>
      <c r="Z45" s="9">
        <v>6.4004761904761907</v>
      </c>
      <c r="AA45" s="6">
        <v>7.1713365508365525</v>
      </c>
      <c r="AB45" s="6"/>
      <c r="AC45" s="6"/>
      <c r="AD45" s="6"/>
      <c r="AE45" s="6"/>
      <c r="AF45" s="6"/>
      <c r="AG45" s="10">
        <f t="shared" ref="AG45:AG52" si="6">AVERAGE(U45:AF45)</f>
        <v>7.1327935328185337</v>
      </c>
    </row>
    <row r="46" spans="2:33" x14ac:dyDescent="0.25">
      <c r="B46" s="26">
        <v>39</v>
      </c>
      <c r="C46" s="23"/>
      <c r="D46" s="23"/>
      <c r="E46" s="28"/>
      <c r="F46" s="23"/>
      <c r="S46" s="2"/>
      <c r="T46" s="5">
        <v>2018</v>
      </c>
      <c r="U46" s="6"/>
      <c r="V46" s="6"/>
      <c r="W46" s="6">
        <v>11.287500000000001</v>
      </c>
      <c r="X46" s="6">
        <v>8.2752394480519484</v>
      </c>
      <c r="Y46" s="6">
        <v>6.3798717948717956</v>
      </c>
      <c r="Z46" s="9">
        <v>6.2759785714285723</v>
      </c>
      <c r="AA46" s="6">
        <v>7.2348455592027028</v>
      </c>
      <c r="AB46" s="6"/>
      <c r="AC46" s="6"/>
      <c r="AD46" s="6"/>
      <c r="AE46" s="6"/>
      <c r="AF46" s="6"/>
      <c r="AG46" s="10">
        <f t="shared" si="6"/>
        <v>7.8906870747110052</v>
      </c>
    </row>
    <row r="47" spans="2:33" x14ac:dyDescent="0.25">
      <c r="B47" s="24">
        <v>40</v>
      </c>
      <c r="C47" s="25"/>
      <c r="D47" s="25"/>
      <c r="E47" s="25"/>
      <c r="F47" s="25"/>
      <c r="S47" s="2"/>
      <c r="T47" s="5">
        <v>2019</v>
      </c>
      <c r="U47" s="6"/>
      <c r="V47" s="6"/>
      <c r="W47" s="6"/>
      <c r="X47" s="6"/>
      <c r="Y47" s="6">
        <v>6.0071712121212126</v>
      </c>
      <c r="Z47" s="9">
        <v>5.8570000000000011</v>
      </c>
      <c r="AA47" s="6"/>
      <c r="AB47" s="6"/>
      <c r="AC47" s="6"/>
      <c r="AD47" s="6"/>
      <c r="AE47" s="6"/>
      <c r="AF47" s="6"/>
      <c r="AG47" s="10">
        <f t="shared" si="6"/>
        <v>5.9320856060606069</v>
      </c>
    </row>
    <row r="48" spans="2:33" x14ac:dyDescent="0.25">
      <c r="B48" s="26">
        <v>41</v>
      </c>
      <c r="C48" s="23"/>
      <c r="D48" s="23"/>
      <c r="E48" s="23"/>
      <c r="F48" s="23"/>
      <c r="S48" s="2"/>
      <c r="T48" s="5">
        <v>2020</v>
      </c>
      <c r="U48" s="6"/>
      <c r="V48" s="6"/>
      <c r="W48" s="6"/>
      <c r="X48" s="6">
        <v>6.1428571428571432</v>
      </c>
      <c r="Y48" s="6">
        <v>5.7827380952380958</v>
      </c>
      <c r="Z48" s="9">
        <v>5.5843749999999996</v>
      </c>
      <c r="AA48" s="6">
        <v>5.8871130952380959</v>
      </c>
      <c r="AB48" s="6"/>
      <c r="AC48" s="6"/>
      <c r="AD48" s="6"/>
      <c r="AE48" s="6"/>
      <c r="AF48" s="6"/>
      <c r="AG48" s="10">
        <f t="shared" si="6"/>
        <v>5.8492708333333336</v>
      </c>
    </row>
    <row r="49" spans="2:33" x14ac:dyDescent="0.25">
      <c r="B49" s="24">
        <v>42</v>
      </c>
      <c r="C49" s="25"/>
      <c r="D49" s="25"/>
      <c r="E49" s="25"/>
      <c r="F49" s="25"/>
      <c r="S49" s="2"/>
      <c r="T49" s="5">
        <v>2021</v>
      </c>
      <c r="U49" s="6"/>
      <c r="V49" s="6"/>
      <c r="W49" s="6">
        <v>10.892794165316047</v>
      </c>
      <c r="X49" s="6">
        <v>7.8487921531183051</v>
      </c>
      <c r="Y49" s="6">
        <v>6.0469326232924292</v>
      </c>
      <c r="Z49" s="9">
        <v>6.0149213389600131</v>
      </c>
      <c r="AA49" s="6">
        <v>7.1961940084997762</v>
      </c>
      <c r="AB49" s="6"/>
      <c r="AC49" s="6"/>
      <c r="AD49" s="6"/>
      <c r="AE49" s="6"/>
      <c r="AF49" s="6"/>
      <c r="AG49" s="10">
        <f t="shared" si="6"/>
        <v>7.5999268578373131</v>
      </c>
    </row>
    <row r="50" spans="2:33" x14ac:dyDescent="0.25">
      <c r="B50" s="26">
        <v>43</v>
      </c>
      <c r="C50" s="23"/>
      <c r="D50" s="23"/>
      <c r="E50" s="23"/>
      <c r="F50" s="23"/>
      <c r="S50" s="2"/>
      <c r="T50" s="5" t="s">
        <v>20</v>
      </c>
      <c r="U50" s="6"/>
      <c r="V50" s="6"/>
      <c r="W50" s="6">
        <f t="shared" ref="W50:AA50" si="7">MAX(W44:W49)</f>
        <v>12.826166666666667</v>
      </c>
      <c r="X50" s="6">
        <f t="shared" si="7"/>
        <v>8.7794583333333343</v>
      </c>
      <c r="Y50" s="6">
        <f t="shared" si="7"/>
        <v>7.461666666666666</v>
      </c>
      <c r="Z50" s="6">
        <f t="shared" si="7"/>
        <v>6.4004761904761907</v>
      </c>
      <c r="AA50" s="6">
        <f t="shared" si="7"/>
        <v>8.1535778769841283</v>
      </c>
      <c r="AB50" s="6"/>
      <c r="AC50" s="6"/>
      <c r="AD50" s="6"/>
      <c r="AE50" s="6"/>
      <c r="AF50" s="6"/>
      <c r="AG50" s="10">
        <f t="shared" si="6"/>
        <v>8.7242691468253977</v>
      </c>
    </row>
    <row r="51" spans="2:33" x14ac:dyDescent="0.25">
      <c r="B51" s="24">
        <v>44</v>
      </c>
      <c r="C51" s="25"/>
      <c r="D51" s="25"/>
      <c r="E51" s="25"/>
      <c r="F51" s="25"/>
      <c r="S51" s="2"/>
      <c r="T51" s="5" t="s">
        <v>21</v>
      </c>
      <c r="U51" s="6"/>
      <c r="V51" s="6"/>
      <c r="W51" s="6">
        <f t="shared" ref="W51:AA51" si="8">MIN(W44:W49)</f>
        <v>7.8869642857142868</v>
      </c>
      <c r="X51" s="6">
        <f t="shared" si="8"/>
        <v>6.1428571428571432</v>
      </c>
      <c r="Y51" s="6">
        <f t="shared" si="8"/>
        <v>5.7827380952380958</v>
      </c>
      <c r="Z51" s="6">
        <f t="shared" si="8"/>
        <v>5.5843749999999996</v>
      </c>
      <c r="AA51" s="6">
        <f t="shared" si="8"/>
        <v>5.8871130952380959</v>
      </c>
      <c r="AB51" s="6"/>
      <c r="AC51" s="6"/>
      <c r="AD51" s="6"/>
      <c r="AE51" s="6"/>
      <c r="AF51" s="6"/>
      <c r="AG51" s="10">
        <f t="shared" si="6"/>
        <v>6.2568095238095243</v>
      </c>
    </row>
    <row r="52" spans="2:33" x14ac:dyDescent="0.25">
      <c r="B52" s="26">
        <v>45</v>
      </c>
      <c r="C52" s="23"/>
      <c r="D52" s="23"/>
      <c r="E52" s="23"/>
      <c r="F52" s="23"/>
      <c r="S52" s="2"/>
      <c r="T52" s="5" t="s">
        <v>22</v>
      </c>
      <c r="U52" s="6"/>
      <c r="V52" s="6"/>
      <c r="W52" s="6">
        <f t="shared" ref="W52:Z52" si="9">AVERAGE(W44:W49)</f>
        <v>10.723356279424252</v>
      </c>
      <c r="X52" s="6">
        <f t="shared" si="9"/>
        <v>7.5579742095519409</v>
      </c>
      <c r="Y52" s="6">
        <f t="shared" si="9"/>
        <v>6.3455187558412236</v>
      </c>
      <c r="Z52" s="6">
        <f t="shared" si="9"/>
        <v>6.0648579877102682</v>
      </c>
      <c r="AA52" s="6"/>
      <c r="AB52" s="6"/>
      <c r="AC52" s="6"/>
      <c r="AD52" s="6"/>
      <c r="AE52" s="6"/>
      <c r="AF52" s="6"/>
      <c r="AG52" s="10">
        <f t="shared" si="6"/>
        <v>7.6729268081319209</v>
      </c>
    </row>
    <row r="53" spans="2:33" x14ac:dyDescent="0.25">
      <c r="B53" s="24">
        <v>46</v>
      </c>
      <c r="C53" s="25"/>
      <c r="D53" s="25"/>
      <c r="E53" s="25"/>
      <c r="F53" s="25"/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/>
      <c r="D54" s="23"/>
      <c r="E54" s="23"/>
      <c r="F54" s="23"/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/>
      <c r="D55" s="25"/>
      <c r="E55" s="25"/>
      <c r="F55" s="25"/>
      <c r="S55" s="2"/>
      <c r="T55" s="4"/>
      <c r="U55" s="13" t="s">
        <v>4</v>
      </c>
      <c r="V55" s="13" t="s">
        <v>5</v>
      </c>
      <c r="W55" s="13" t="s">
        <v>6</v>
      </c>
      <c r="X55" s="13" t="s">
        <v>7</v>
      </c>
      <c r="Y55" s="13" t="s">
        <v>8</v>
      </c>
      <c r="Z55" s="13" t="s">
        <v>9</v>
      </c>
      <c r="AA55" s="13" t="s">
        <v>10</v>
      </c>
      <c r="AB55" s="13" t="s">
        <v>11</v>
      </c>
      <c r="AC55" s="13" t="s">
        <v>12</v>
      </c>
      <c r="AD55" s="13" t="s">
        <v>13</v>
      </c>
      <c r="AE55" s="13" t="s">
        <v>14</v>
      </c>
      <c r="AF55" s="13" t="s">
        <v>15</v>
      </c>
      <c r="AG55" s="4"/>
    </row>
    <row r="56" spans="2:33" x14ac:dyDescent="0.25">
      <c r="B56" s="26">
        <v>49</v>
      </c>
      <c r="C56" s="23"/>
      <c r="D56" s="23"/>
      <c r="E56" s="28"/>
      <c r="F56" s="23"/>
      <c r="S56" s="2"/>
      <c r="T56" s="5" t="s">
        <v>23</v>
      </c>
      <c r="U56" s="6"/>
      <c r="V56" s="6"/>
      <c r="W56" s="6">
        <f t="shared" ref="W56:Y58" si="10">W50</f>
        <v>12.826166666666667</v>
      </c>
      <c r="X56" s="6">
        <f t="shared" si="10"/>
        <v>8.7794583333333343</v>
      </c>
      <c r="Y56" s="6">
        <f t="shared" si="10"/>
        <v>7.461666666666666</v>
      </c>
      <c r="Z56" s="6"/>
      <c r="AA56" s="6"/>
      <c r="AB56" s="6"/>
      <c r="AC56" s="6"/>
      <c r="AD56" s="6"/>
      <c r="AE56" s="6"/>
      <c r="AF56" s="6"/>
      <c r="AG56" s="4"/>
    </row>
    <row r="57" spans="2:33" x14ac:dyDescent="0.25">
      <c r="B57" s="24">
        <v>50</v>
      </c>
      <c r="C57" s="25"/>
      <c r="D57" s="25"/>
      <c r="E57" s="25"/>
      <c r="F57" s="25"/>
      <c r="S57" s="2"/>
      <c r="T57" s="5"/>
      <c r="U57" s="6"/>
      <c r="V57" s="6"/>
      <c r="W57" s="6">
        <f t="shared" si="10"/>
        <v>7.8869642857142868</v>
      </c>
      <c r="X57" s="6">
        <f t="shared" si="10"/>
        <v>6.1428571428571432</v>
      </c>
      <c r="Y57" s="6">
        <f t="shared" si="10"/>
        <v>5.7827380952380958</v>
      </c>
      <c r="Z57" s="6"/>
      <c r="AA57" s="6"/>
      <c r="AB57" s="6"/>
      <c r="AC57" s="6"/>
      <c r="AD57" s="6"/>
      <c r="AE57" s="6"/>
      <c r="AF57" s="6"/>
      <c r="AG57" s="4"/>
    </row>
    <row r="58" spans="2:33" x14ac:dyDescent="0.25">
      <c r="B58" s="26">
        <v>51</v>
      </c>
      <c r="C58" s="23"/>
      <c r="D58" s="23"/>
      <c r="E58" s="23"/>
      <c r="F58" s="23"/>
      <c r="S58" s="2"/>
      <c r="T58" s="7" t="str">
        <f>T52</f>
        <v>Promedio 2016 - 2021</v>
      </c>
      <c r="U58" s="11"/>
      <c r="V58" s="11"/>
      <c r="W58" s="11">
        <f t="shared" si="10"/>
        <v>10.723356279424252</v>
      </c>
      <c r="X58" s="11">
        <f t="shared" si="10"/>
        <v>7.5579742095519409</v>
      </c>
      <c r="Y58" s="11">
        <f t="shared" si="10"/>
        <v>6.3455187558412236</v>
      </c>
      <c r="Z58" s="11"/>
      <c r="AA58" s="11"/>
      <c r="AB58" s="11"/>
      <c r="AC58" s="11"/>
      <c r="AD58" s="11"/>
      <c r="AE58" s="11"/>
      <c r="AF58" s="11"/>
      <c r="AG58" s="4"/>
    </row>
    <row r="59" spans="2:33" x14ac:dyDescent="0.25">
      <c r="B59" s="24">
        <v>52</v>
      </c>
      <c r="C59" s="25"/>
      <c r="D59" s="25"/>
      <c r="E59" s="25"/>
      <c r="F59" s="25"/>
      <c r="S59" s="2"/>
      <c r="T59" s="5">
        <v>2022</v>
      </c>
      <c r="U59" s="12"/>
      <c r="V59" s="12"/>
      <c r="W59" s="12">
        <f>AVERAGE(F16:F20)</f>
        <v>7.73</v>
      </c>
      <c r="X59" s="12">
        <f>AVERAGE(F21:F24)</f>
        <v>7.7925000000000004</v>
      </c>
      <c r="Y59" s="12">
        <f>AVERAGE(F25:F28)</f>
        <v>6.1825000000000001</v>
      </c>
      <c r="Z59" s="12">
        <f>AVERAGE(F29:F33)</f>
        <v>6.2949999999999999</v>
      </c>
      <c r="AA59" s="12"/>
      <c r="AB59" s="12"/>
      <c r="AC59" s="12"/>
      <c r="AD59" s="12"/>
      <c r="AE59" s="12"/>
      <c r="AF59" s="12"/>
      <c r="AG59" s="4"/>
    </row>
    <row r="60" spans="2:33" x14ac:dyDescent="0.25">
      <c r="B60" s="27"/>
      <c r="C60" s="28"/>
      <c r="D60" s="28"/>
      <c r="E60" s="28"/>
      <c r="F60" s="28"/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30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31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ht="15.75" thickBot="1" x14ac:dyDescent="0.3">
      <c r="B65" s="37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20"/>
      <c r="T65" s="39">
        <f>(D18-C18)/C18</f>
        <v>0.82473427307148406</v>
      </c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T66" s="39">
        <f t="shared" ref="T66:T82" si="11">(D19-C19)/C19</f>
        <v>0.73349755941790973</v>
      </c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x14ac:dyDescent="0.25">
      <c r="T67" s="39">
        <f t="shared" si="11"/>
        <v>0.36855070480361302</v>
      </c>
    </row>
    <row r="68" spans="2:32" x14ac:dyDescent="0.25">
      <c r="T68" s="39">
        <f t="shared" si="11"/>
        <v>0.36855070480361302</v>
      </c>
    </row>
    <row r="69" spans="2:32" x14ac:dyDescent="0.25">
      <c r="T69" s="39">
        <f t="shared" si="11"/>
        <v>0.25450481273664527</v>
      </c>
    </row>
    <row r="70" spans="2:32" x14ac:dyDescent="0.25">
      <c r="T70" s="39">
        <f t="shared" si="11"/>
        <v>0.18607727749646466</v>
      </c>
    </row>
    <row r="71" spans="2:32" x14ac:dyDescent="0.25">
      <c r="T71" s="39">
        <f t="shared" si="11"/>
        <v>0.30012316956343238</v>
      </c>
    </row>
    <row r="72" spans="2:32" x14ac:dyDescent="0.25">
      <c r="T72" s="39">
        <f t="shared" si="11"/>
        <v>0.14045892066967752</v>
      </c>
    </row>
    <row r="73" spans="2:32" x14ac:dyDescent="0.25">
      <c r="T73" s="39">
        <f t="shared" si="11"/>
        <v>0.14045892066967752</v>
      </c>
    </row>
    <row r="74" spans="2:32" x14ac:dyDescent="0.25">
      <c r="T74" s="39">
        <f t="shared" si="11"/>
        <v>0.14045892066967752</v>
      </c>
    </row>
    <row r="75" spans="2:32" x14ac:dyDescent="0.25">
      <c r="T75" s="39">
        <f>(D28-C28)/C28</f>
        <v>0.14045892066967752</v>
      </c>
    </row>
    <row r="76" spans="2:32" x14ac:dyDescent="0.25">
      <c r="T76" s="39">
        <f>(D29-C29)/C29</f>
        <v>-1</v>
      </c>
    </row>
    <row r="77" spans="2:32" x14ac:dyDescent="0.25">
      <c r="T77" s="39">
        <f t="shared" si="11"/>
        <v>-1</v>
      </c>
    </row>
    <row r="78" spans="2:32" x14ac:dyDescent="0.25">
      <c r="T78" s="39" t="e">
        <f t="shared" si="11"/>
        <v>#DIV/0!</v>
      </c>
    </row>
    <row r="79" spans="2:32" x14ac:dyDescent="0.25">
      <c r="T79" s="39" t="e">
        <f t="shared" si="11"/>
        <v>#DIV/0!</v>
      </c>
    </row>
    <row r="80" spans="2:32" x14ac:dyDescent="0.25">
      <c r="T80" s="39" t="e">
        <f t="shared" si="11"/>
        <v>#DIV/0!</v>
      </c>
    </row>
    <row r="81" spans="20:20" x14ac:dyDescent="0.25">
      <c r="T81" s="39" t="e">
        <f t="shared" si="11"/>
        <v>#DIV/0!</v>
      </c>
    </row>
    <row r="82" spans="20:20" x14ac:dyDescent="0.25">
      <c r="T82" s="39" t="e">
        <f t="shared" si="11"/>
        <v>#DIV/0!</v>
      </c>
    </row>
    <row r="83" spans="20:20" x14ac:dyDescent="0.25">
      <c r="T83" s="35"/>
    </row>
    <row r="84" spans="20:20" x14ac:dyDescent="0.25">
      <c r="T84" s="35"/>
    </row>
    <row r="85" spans="20:20" x14ac:dyDescent="0.25">
      <c r="T85" s="35"/>
    </row>
    <row r="86" spans="20:20" x14ac:dyDescent="0.25">
      <c r="T86" s="35"/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Espárrago IGP</vt:lpstr>
      <vt:lpstr>'Espárrago IGP'!Área_de_impresión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Lorena Briega Argomaniz</cp:lastModifiedBy>
  <cp:lastPrinted>2020-05-26T11:55:07Z</cp:lastPrinted>
  <dcterms:created xsi:type="dcterms:W3CDTF">2020-02-25T07:23:09Z</dcterms:created>
  <dcterms:modified xsi:type="dcterms:W3CDTF">2022-10-17T10:42:33Z</dcterms:modified>
</cp:coreProperties>
</file>