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Estadis\OBSERVATORIO DE PRECIOS\2021\FICHAS PRODUCTOS\FIN DE CAMPAÑA\"/>
    </mc:Choice>
  </mc:AlternateContent>
  <bookViews>
    <workbookView xWindow="0" yWindow="0" windowWidth="19440" windowHeight="7650"/>
  </bookViews>
  <sheets>
    <sheet name="Judía Verde Fresco" sheetId="4" r:id="rId1"/>
  </sheets>
  <externalReferences>
    <externalReference r:id="rId2"/>
  </externalReferences>
  <definedNames>
    <definedName name="_xlnm.Print_Area" localSheetId="0">'Judía Verde Fresco'!$A$1:$N$68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9" i="4" l="1"/>
  <c r="E49" i="4"/>
  <c r="F48" i="4" l="1"/>
  <c r="D48" i="4"/>
  <c r="E48" i="4"/>
  <c r="F47" i="4" l="1"/>
  <c r="AD59" i="4" s="1"/>
  <c r="E47" i="4"/>
  <c r="D47" i="4"/>
  <c r="AD38" i="4" s="1"/>
  <c r="F46" i="4" l="1"/>
  <c r="E46" i="4"/>
  <c r="D46" i="4"/>
  <c r="F45" i="4" l="1"/>
  <c r="E45" i="4"/>
  <c r="D45" i="4"/>
  <c r="F44" i="4" l="1"/>
  <c r="E44" i="4"/>
  <c r="D44" i="4"/>
  <c r="E43" i="4" l="1"/>
  <c r="F43" i="4"/>
  <c r="D43" i="4"/>
  <c r="F42" i="4" l="1"/>
  <c r="AC59" i="4" s="1"/>
  <c r="E42" i="4"/>
  <c r="D42" i="4"/>
  <c r="AC38" i="4" s="1"/>
  <c r="F41" i="4" l="1"/>
  <c r="E41" i="4"/>
  <c r="D41" i="4"/>
  <c r="F40" i="4" l="1"/>
  <c r="E40" i="4"/>
  <c r="D40" i="4"/>
  <c r="F39" i="4" l="1"/>
  <c r="E39" i="4"/>
  <c r="D39" i="4"/>
  <c r="F38" i="4" l="1"/>
  <c r="AB59" i="4" s="1"/>
  <c r="D38" i="4"/>
  <c r="AB38" i="4" s="1"/>
  <c r="E38" i="4"/>
  <c r="F37" i="4" l="1"/>
  <c r="E37" i="4"/>
  <c r="D37" i="4"/>
  <c r="F36" i="4" l="1"/>
  <c r="E36" i="4"/>
  <c r="D36" i="4"/>
  <c r="F35" i="4" l="1"/>
  <c r="E35" i="4"/>
  <c r="D35" i="4"/>
  <c r="F34" i="4" l="1"/>
  <c r="E34" i="4"/>
  <c r="D34" i="4"/>
  <c r="F33" i="4" l="1"/>
  <c r="AA59" i="4" s="1"/>
  <c r="E33" i="4"/>
  <c r="D33" i="4"/>
  <c r="AA38" i="4" s="1"/>
  <c r="T70" i="4" l="1"/>
  <c r="F32" i="4"/>
  <c r="E32" i="4"/>
  <c r="D32" i="4"/>
  <c r="F31" i="4" l="1"/>
  <c r="E31" i="4"/>
  <c r="D31" i="4"/>
  <c r="F30" i="4" l="1"/>
  <c r="E30" i="4"/>
  <c r="D30" i="4"/>
  <c r="T67" i="4" s="1"/>
  <c r="F29" i="4" l="1"/>
  <c r="Z59" i="4" s="1"/>
  <c r="E29" i="4"/>
  <c r="D29" i="4"/>
  <c r="Z38" i="4" s="1"/>
  <c r="T83" i="4" l="1"/>
  <c r="T84" i="4"/>
  <c r="T85" i="4"/>
  <c r="T86" i="4"/>
  <c r="T87" i="4"/>
  <c r="T88" i="4"/>
  <c r="T89" i="4"/>
  <c r="T90" i="4"/>
  <c r="T91" i="4"/>
  <c r="T66" i="4"/>
  <c r="T68" i="4"/>
  <c r="T69" i="4"/>
  <c r="T71" i="4"/>
  <c r="T72" i="4"/>
  <c r="T73" i="4"/>
  <c r="T74" i="4"/>
  <c r="T75" i="4"/>
  <c r="T76" i="4"/>
  <c r="T77" i="4"/>
  <c r="T78" i="4"/>
  <c r="T79" i="4"/>
  <c r="T80" i="4"/>
  <c r="T81" i="4"/>
  <c r="T82" i="4"/>
  <c r="AG45" i="4" l="1"/>
  <c r="AG44" i="4"/>
  <c r="T37" i="4" l="1"/>
  <c r="AD30" i="4"/>
  <c r="AD29" i="4"/>
  <c r="Y29" i="4"/>
  <c r="Y35" i="4" s="1"/>
  <c r="AG23" i="4"/>
  <c r="AG25" i="4"/>
  <c r="AG26" i="4"/>
  <c r="AG27" i="4"/>
  <c r="AG28" i="4"/>
  <c r="AG24" i="4"/>
  <c r="Y31" i="4"/>
  <c r="Y37" i="4" s="1"/>
  <c r="Z31" i="4"/>
  <c r="AA31" i="4"/>
  <c r="AB31" i="4"/>
  <c r="AC31" i="4"/>
  <c r="AD31" i="4"/>
  <c r="Y30" i="4"/>
  <c r="Y36" i="4" s="1"/>
  <c r="Z30" i="4"/>
  <c r="AA30" i="4"/>
  <c r="AG30" i="4" s="1"/>
  <c r="AB30" i="4"/>
  <c r="AC30" i="4"/>
  <c r="AA29" i="4"/>
  <c r="AB29" i="4"/>
  <c r="AC29" i="4"/>
  <c r="Z29" i="4"/>
  <c r="AG29" i="4" l="1"/>
  <c r="AG31" i="4"/>
  <c r="E28" i="4"/>
  <c r="D28" i="4"/>
  <c r="T65" i="4" s="1"/>
  <c r="E27" i="4"/>
  <c r="D27" i="4"/>
  <c r="Y38" i="4" l="1"/>
  <c r="Y59" i="4"/>
  <c r="AB37" i="4"/>
  <c r="AA37" i="4"/>
  <c r="Z37" i="4"/>
  <c r="AB36" i="4"/>
  <c r="AA36" i="4"/>
  <c r="Z36" i="4"/>
  <c r="AB35" i="4"/>
  <c r="AA35" i="4"/>
  <c r="Z35" i="4"/>
  <c r="T58" i="4" l="1"/>
  <c r="AD52" i="4"/>
  <c r="AD58" i="4" s="1"/>
  <c r="AC52" i="4"/>
  <c r="AC58" i="4" s="1"/>
  <c r="AB52" i="4"/>
  <c r="AB58" i="4" s="1"/>
  <c r="AA52" i="4"/>
  <c r="AA58" i="4" s="1"/>
  <c r="Z52" i="4"/>
  <c r="Z58" i="4" s="1"/>
  <c r="Y52" i="4"/>
  <c r="AD51" i="4"/>
  <c r="AD57" i="4" s="1"/>
  <c r="AC51" i="4"/>
  <c r="AC57" i="4" s="1"/>
  <c r="AB51" i="4"/>
  <c r="AB57" i="4" s="1"/>
  <c r="AA51" i="4"/>
  <c r="AA57" i="4" s="1"/>
  <c r="Z51" i="4"/>
  <c r="Z57" i="4" s="1"/>
  <c r="Y51" i="4"/>
  <c r="Y57" i="4" s="1"/>
  <c r="AD50" i="4"/>
  <c r="AD56" i="4" s="1"/>
  <c r="AC50" i="4"/>
  <c r="AC56" i="4" s="1"/>
  <c r="AB50" i="4"/>
  <c r="AB56" i="4" s="1"/>
  <c r="AA50" i="4"/>
  <c r="AA56" i="4" s="1"/>
  <c r="Z50" i="4"/>
  <c r="Z56" i="4" s="1"/>
  <c r="Y50" i="4"/>
  <c r="Y56" i="4" s="1"/>
  <c r="AG49" i="4"/>
  <c r="AG48" i="4"/>
  <c r="AG47" i="4"/>
  <c r="AG46" i="4"/>
  <c r="AD37" i="4"/>
  <c r="AC37" i="4"/>
  <c r="AD36" i="4"/>
  <c r="AC36" i="4"/>
  <c r="AD35" i="4"/>
  <c r="AC35" i="4"/>
  <c r="Y58" i="4" l="1"/>
  <c r="AG52" i="4"/>
  <c r="AG50" i="4"/>
  <c r="AG51" i="4"/>
</calcChain>
</file>

<file path=xl/sharedStrings.xml><?xml version="1.0" encoding="utf-8"?>
<sst xmlns="http://schemas.openxmlformats.org/spreadsheetml/2006/main" count="75" uniqueCount="34">
  <si>
    <t>Precio Percibido Agricultor</t>
  </si>
  <si>
    <t>Semana</t>
  </si>
  <si>
    <t>Coste Producción Medio</t>
  </si>
  <si>
    <t>TABLA PARA GRÁFICO DE RANGO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</si>
  <si>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</si>
  <si>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</si>
  <si>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</si>
  <si>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</si>
  <si>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</si>
  <si>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</si>
  <si>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</si>
  <si>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</si>
  <si>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</si>
  <si>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</si>
  <si>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</si>
  <si>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</si>
  <si>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Med.</t>
  </si>
  <si>
    <t>Precio Salida Almacén en origen</t>
  </si>
  <si>
    <t>Precio Pagado Consumidor</t>
  </si>
  <si>
    <t>(€/kg)</t>
  </si>
  <si>
    <t>Alubia verde para fresco. Precios Percibidos Agricultor. €/kg</t>
  </si>
  <si>
    <t>Alubia verde para fresco. Precios Pagados Consumidor €/kg</t>
  </si>
  <si>
    <t>25.300 kg/ha en invernadero (Rendimiento medio en 2019 en La Rioja).</t>
  </si>
  <si>
    <t>HORTALIZAS. Judía verde para fresco (Cultivo en invernadero)</t>
  </si>
  <si>
    <t xml:space="preserve">El coste medio de producción de Judía verde para fresco en La Rioja en el año 2019 se ha calculado en 133,85 €/100 kg para un rendimiento medio de </t>
  </si>
  <si>
    <t>INICIO DE CAMPAÑA 2021</t>
  </si>
  <si>
    <t>Año 2021</t>
  </si>
  <si>
    <t>Máximo mensual entre 2015 y 2020</t>
  </si>
  <si>
    <t>Mínimo mensual entre 2015 y 2020</t>
  </si>
  <si>
    <t>Promedio 2015 - 2020</t>
  </si>
  <si>
    <t>Rango de precios 2015- 2020</t>
  </si>
  <si>
    <t>Rango de precios 2015 - 2020</t>
  </si>
  <si>
    <t>FIN DE CAMPAÑA 2021</t>
  </si>
  <si>
    <t>Durante esta campaña el precio percibido por el agricultor, se ha encontrado de media en un 46,9% por encima del coste de producción soportado por el agricultor.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</si>
</sst>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0"/>
      <name val="Clan Offc Pro Black"/>
      <family val="2"/>
    </font>
    <font>
      <sz val="9"/>
      <color theme="0"/>
      <name val="Clan Offc Pro Narrow Medium"/>
      <family val="2"/>
    </font>
    <font>
      <sz val="11"/>
      <color theme="9" tint="-0.249977111117893"/>
      <name val="Calibri"/>
      <family val="2"/>
      <scheme val="minor"/>
    </font>
    <font>
      <sz val="10"/>
      <name val="Arial"/>
      <family val="2"/>
    </font>
    <font>
      <sz val="9"/>
      <color theme="1"/>
      <name val="Clan Offc Pro Narrow"/>
      <family val="2"/>
    </font>
    <font>
      <b/>
      <sz val="9"/>
      <name val="Clan Offc Pro Narrow"/>
      <family val="2"/>
    </font>
    <font>
      <sz val="9"/>
      <name val="Clan Offc Pro Narrow"/>
      <family val="2"/>
    </font>
    <font>
      <b/>
      <sz val="9"/>
      <color theme="0"/>
      <name val="Clan Offc Pro Narrow"/>
      <family val="2"/>
    </font>
    <font>
      <sz val="26"/>
      <color theme="0"/>
      <name val="Clan Offc Pro Black"/>
      <family val="2"/>
    </font>
    <font>
      <sz val="8"/>
      <color theme="9" tint="-0.499984740745262"/>
      <name val="Clan Offc Pro Medium"/>
      <family val="2"/>
    </font>
    <font>
      <sz val="11"/>
      <color theme="0"/>
      <name val="Clan Offc Pro Medium"/>
      <family val="2"/>
    </font>
    <font>
      <sz val="16"/>
      <color theme="0"/>
      <name val="Clan Offc Pro Medium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643C"/>
        <bgColor indexed="64"/>
      </patternFill>
    </fill>
    <fill>
      <patternFill patternType="solid">
        <fgColor rgb="FF004E38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/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/>
      <top/>
      <bottom/>
      <diagonal/>
    </border>
    <border>
      <left/>
      <right style="medium">
        <color theme="9" tint="-0.24994659260841701"/>
      </right>
      <top/>
      <bottom/>
      <diagonal/>
    </border>
    <border>
      <left style="medium">
        <color theme="9" tint="-0.24994659260841701"/>
      </left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4659260841701"/>
      </bottom>
      <diagonal/>
    </border>
    <border>
      <left/>
      <right style="medium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0" fontId="4" fillId="0" borderId="0"/>
  </cellStyleXfs>
  <cellXfs count="43">
    <xf numFmtId="0" fontId="0" fillId="0" borderId="0" xfId="0"/>
    <xf numFmtId="0" fontId="3" fillId="0" borderId="0" xfId="0" applyFont="1" applyAlignment="1">
      <alignment horizontal="right" indent="2"/>
    </xf>
    <xf numFmtId="0" fontId="5" fillId="0" borderId="0" xfId="0" applyFont="1"/>
    <xf numFmtId="0" fontId="6" fillId="0" borderId="0" xfId="1" applyFont="1"/>
    <xf numFmtId="0" fontId="7" fillId="0" borderId="0" xfId="1" applyFont="1"/>
    <xf numFmtId="0" fontId="7" fillId="0" borderId="2" xfId="1" applyFont="1" applyBorder="1" applyAlignment="1">
      <alignment horizontal="right"/>
    </xf>
    <xf numFmtId="2" fontId="7" fillId="0" borderId="3" xfId="1" applyNumberFormat="1" applyFont="1" applyBorder="1" applyAlignment="1">
      <alignment horizontal="center" wrapText="1"/>
    </xf>
    <xf numFmtId="0" fontId="7" fillId="0" borderId="3" xfId="1" applyFont="1" applyBorder="1" applyAlignment="1">
      <alignment horizontal="right"/>
    </xf>
    <xf numFmtId="0" fontId="8" fillId="2" borderId="3" xfId="1" applyFont="1" applyFill="1" applyBorder="1" applyAlignment="1">
      <alignment horizontal="center"/>
    </xf>
    <xf numFmtId="2" fontId="7" fillId="0" borderId="3" xfId="1" applyNumberFormat="1" applyFont="1" applyFill="1" applyBorder="1" applyAlignment="1">
      <alignment horizontal="center" wrapText="1"/>
    </xf>
    <xf numFmtId="2" fontId="6" fillId="0" borderId="3" xfId="1" applyNumberFormat="1" applyFont="1" applyBorder="1" applyAlignment="1">
      <alignment horizontal="center"/>
    </xf>
    <xf numFmtId="2" fontId="7" fillId="0" borderId="1" xfId="1" applyNumberFormat="1" applyFont="1" applyBorder="1" applyAlignment="1">
      <alignment horizontal="center" wrapText="1"/>
    </xf>
    <xf numFmtId="2" fontId="7" fillId="0" borderId="3" xfId="1" applyNumberFormat="1" applyFont="1" applyBorder="1" applyAlignment="1">
      <alignment horizontal="center"/>
    </xf>
    <xf numFmtId="0" fontId="8" fillId="4" borderId="3" xfId="1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0" xfId="0" applyFill="1"/>
    <xf numFmtId="0" fontId="10" fillId="0" borderId="0" xfId="0" applyNumberFormat="1" applyFont="1" applyBorder="1" applyAlignment="1">
      <alignment horizontal="right" indent="2"/>
    </xf>
    <xf numFmtId="4" fontId="10" fillId="0" borderId="0" xfId="0" applyNumberFormat="1" applyFont="1" applyBorder="1" applyAlignment="1">
      <alignment horizontal="right" indent="1"/>
    </xf>
    <xf numFmtId="0" fontId="10" fillId="3" borderId="0" xfId="0" applyFont="1" applyFill="1" applyBorder="1" applyAlignment="1">
      <alignment horizontal="right" indent="2"/>
    </xf>
    <xf numFmtId="4" fontId="10" fillId="3" borderId="0" xfId="0" applyNumberFormat="1" applyFont="1" applyFill="1" applyBorder="1" applyAlignment="1">
      <alignment horizontal="right" indent="1"/>
    </xf>
    <xf numFmtId="0" fontId="10" fillId="0" borderId="0" xfId="0" applyFont="1" applyBorder="1" applyAlignment="1">
      <alignment horizontal="right" indent="2"/>
    </xf>
    <xf numFmtId="0" fontId="10" fillId="0" borderId="0" xfId="0" applyFont="1" applyFill="1" applyBorder="1" applyAlignment="1">
      <alignment horizontal="right" indent="2"/>
    </xf>
    <xf numFmtId="4" fontId="10" fillId="0" borderId="0" xfId="0" applyNumberFormat="1" applyFont="1" applyFill="1" applyBorder="1" applyAlignment="1">
      <alignment horizontal="right" indent="1"/>
    </xf>
    <xf numFmtId="0" fontId="1" fillId="0" borderId="0" xfId="0" applyFont="1" applyFill="1" applyAlignment="1">
      <alignment horizontal="right" vertical="center" indent="1"/>
    </xf>
    <xf numFmtId="0" fontId="1" fillId="6" borderId="0" xfId="0" applyFont="1" applyFill="1" applyAlignment="1">
      <alignment horizontal="right" vertical="center" inden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right" vertical="center" indent="1"/>
    </xf>
    <xf numFmtId="2" fontId="0" fillId="0" borderId="0" xfId="0" applyNumberFormat="1"/>
    <xf numFmtId="10" fontId="0" fillId="0" borderId="0" xfId="0" applyNumberFormat="1"/>
    <xf numFmtId="0" fontId="0" fillId="0" borderId="7" xfId="0" applyFont="1" applyBorder="1" applyAlignment="1">
      <alignment horizontal="left" indent="1"/>
    </xf>
    <xf numFmtId="0" fontId="0" fillId="0" borderId="9" xfId="0" applyFont="1" applyBorder="1" applyAlignment="1">
      <alignment horizontal="left" indent="1"/>
    </xf>
    <xf numFmtId="0" fontId="9" fillId="0" borderId="0" xfId="0" applyFont="1" applyFill="1" applyAlignment="1">
      <alignment horizontal="left" vertical="center" indent="2"/>
    </xf>
    <xf numFmtId="0" fontId="12" fillId="6" borderId="0" xfId="0" applyFont="1" applyFill="1" applyAlignment="1">
      <alignment horizontal="left" vertical="center" indent="2"/>
    </xf>
    <xf numFmtId="0" fontId="2" fillId="5" borderId="16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wrapText="1"/>
    </xf>
    <xf numFmtId="0" fontId="2" fillId="5" borderId="15" xfId="0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643C"/>
      <color rgb="FF004E38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Precio</a:t>
            </a:r>
            <a:r>
              <a:rPr lang="es-ES" sz="1000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 Percibido Agricultor</a:t>
            </a:r>
            <a:endParaRPr lang="es-ES" sz="100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</a:endParaRPr>
          </a:p>
        </c:rich>
      </c:tx>
      <c:layout>
        <c:manualLayout>
          <c:xMode val="edge"/>
          <c:yMode val="edge"/>
          <c:x val="0.320120466983215"/>
          <c:y val="2.04082877086581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84974093264249E-2"/>
          <c:y val="0.15476190476190477"/>
          <c:w val="0.90051813471502595"/>
          <c:h val="0.77721088435374153"/>
        </c:manualLayout>
      </c:layout>
      <c:areaChart>
        <c:grouping val="standard"/>
        <c:varyColors val="0"/>
        <c:ser>
          <c:idx val="1"/>
          <c:order val="0"/>
          <c:tx>
            <c:strRef>
              <c:f>'Judía Verde Fresco'!$T$35</c:f>
              <c:strCache>
                <c:ptCount val="1"/>
                <c:pt idx="0">
                  <c:v>Rango de precios 2015- 2020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75000"/>
                  </a:schemeClr>
                </a:gs>
                <a:gs pos="50000">
                  <a:schemeClr val="accent6">
                    <a:lumMod val="60000"/>
                    <a:lumOff val="4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1"/>
              <a:tileRect/>
            </a:gradFill>
            <a:ln w="12700">
              <a:solidFill>
                <a:srgbClr val="C0C0C0"/>
              </a:solidFill>
              <a:prstDash val="solid"/>
            </a:ln>
          </c:spPr>
          <c:cat>
            <c:strRef>
              <c:f>'Judía Verde Fresco'!$U$34:$AF$34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'Judía Verde Fresco'!$U$35:$AF$35</c:f>
              <c:numCache>
                <c:formatCode>0.00</c:formatCode>
                <c:ptCount val="12"/>
                <c:pt idx="4">
                  <c:v>2.1</c:v>
                </c:pt>
                <c:pt idx="5">
                  <c:v>2.1875</c:v>
                </c:pt>
                <c:pt idx="6">
                  <c:v>2.12</c:v>
                </c:pt>
                <c:pt idx="7">
                  <c:v>2.375</c:v>
                </c:pt>
                <c:pt idx="8">
                  <c:v>2.5625</c:v>
                </c:pt>
                <c:pt idx="9">
                  <c:v>2.4500000000000002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'Judía Verde Fresco'!$T$36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'Judía Verde Fresco'!$U$34:$AF$34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'Judía Verde Fresco'!$U$36:$AF$36</c:f>
              <c:numCache>
                <c:formatCode>0.00</c:formatCode>
                <c:ptCount val="12"/>
                <c:pt idx="4">
                  <c:v>2</c:v>
                </c:pt>
                <c:pt idx="5">
                  <c:v>1.4500000000000002</c:v>
                </c:pt>
                <c:pt idx="6">
                  <c:v>1.6125</c:v>
                </c:pt>
                <c:pt idx="7">
                  <c:v>1.575</c:v>
                </c:pt>
                <c:pt idx="8">
                  <c:v>1.7874999999999999</c:v>
                </c:pt>
                <c:pt idx="9">
                  <c:v>1.6875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892224"/>
        <c:axId val="117894144"/>
      </c:areaChart>
      <c:lineChart>
        <c:grouping val="standard"/>
        <c:varyColors val="0"/>
        <c:ser>
          <c:idx val="2"/>
          <c:order val="2"/>
          <c:tx>
            <c:strRef>
              <c:f>'Judía Verde Fresco'!$T$37</c:f>
              <c:strCache>
                <c:ptCount val="1"/>
                <c:pt idx="0">
                  <c:v>Promedio 2015 - 2020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'Judía Verde Fresco'!$U$34:$AF$34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'Judía Verde Fresco'!$U$37:$AF$37</c:f>
              <c:numCache>
                <c:formatCode>0.00</c:formatCode>
                <c:ptCount val="12"/>
                <c:pt idx="4">
                  <c:v>2.0500000000000003</c:v>
                </c:pt>
                <c:pt idx="5">
                  <c:v>1.8229166666666667</c:v>
                </c:pt>
                <c:pt idx="6">
                  <c:v>1.8005555555555557</c:v>
                </c:pt>
                <c:pt idx="7">
                  <c:v>1.957222222222222</c:v>
                </c:pt>
                <c:pt idx="8">
                  <c:v>2.1868055555555554</c:v>
                </c:pt>
                <c:pt idx="9">
                  <c:v>1.9508333333333332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'Judía Verde Fresco'!$T$38</c:f>
              <c:strCache>
                <c:ptCount val="1"/>
                <c:pt idx="0">
                  <c:v>2021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'Judía Verde Fresco'!$U$34:$AF$34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'Judía Verde Fresco'!$U$38:$AF$38</c:f>
              <c:numCache>
                <c:formatCode>0.00</c:formatCode>
                <c:ptCount val="12"/>
                <c:pt idx="4">
                  <c:v>2.2999999999999998</c:v>
                </c:pt>
                <c:pt idx="5">
                  <c:v>2.0249999999999999</c:v>
                </c:pt>
                <c:pt idx="6">
                  <c:v>1.92</c:v>
                </c:pt>
                <c:pt idx="7">
                  <c:v>2.2375000000000003</c:v>
                </c:pt>
                <c:pt idx="8">
                  <c:v>1.9100000000000001</c:v>
                </c:pt>
                <c:pt idx="9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965952"/>
        <c:axId val="117967488"/>
      </c:lineChart>
      <c:catAx>
        <c:axId val="117892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1178941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789414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  <a:ea typeface="Arial"/>
                    <a:cs typeface="Arial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072538860103627E-2"/>
              <c:y val="8.163265306122448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117892224"/>
        <c:crosses val="autoZero"/>
        <c:crossBetween val="midCat"/>
      </c:valAx>
      <c:catAx>
        <c:axId val="117965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7967488"/>
        <c:crosses val="autoZero"/>
        <c:auto val="0"/>
        <c:lblAlgn val="ctr"/>
        <c:lblOffset val="100"/>
        <c:noMultiLvlLbl val="0"/>
      </c:catAx>
      <c:valAx>
        <c:axId val="117967488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117965952"/>
        <c:crosses val="autoZero"/>
        <c:crossBetween val="midCat"/>
      </c:valAx>
      <c:spPr>
        <a:noFill/>
        <a:ln w="12700">
          <a:solidFill>
            <a:schemeClr val="accent6">
              <a:lumMod val="60000"/>
              <a:lumOff val="40000"/>
            </a:schemeClr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4662201251308615"/>
          <c:y val="9.3537414965986401E-2"/>
          <c:w val="0.7586230643664816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accent6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Precio</a:t>
            </a:r>
            <a:r>
              <a:rPr lang="es-ES" sz="1000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 Pagado Consumidor</a:t>
            </a:r>
          </a:p>
        </c:rich>
      </c:tx>
      <c:layout>
        <c:manualLayout>
          <c:xMode val="edge"/>
          <c:yMode val="edge"/>
          <c:x val="0.320120466983215"/>
          <c:y val="2.04082877086581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84974093264249E-2"/>
          <c:y val="0.15476190476190477"/>
          <c:w val="0.90051813471502595"/>
          <c:h val="0.77721088435374153"/>
        </c:manualLayout>
      </c:layout>
      <c:areaChart>
        <c:grouping val="standard"/>
        <c:varyColors val="0"/>
        <c:ser>
          <c:idx val="1"/>
          <c:order val="0"/>
          <c:tx>
            <c:strRef>
              <c:f>'Judía Verde Fresco'!$T$56</c:f>
              <c:strCache>
                <c:ptCount val="1"/>
                <c:pt idx="0">
                  <c:v>Rango de precios 2015 - 2020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75000"/>
                  </a:schemeClr>
                </a:gs>
                <a:gs pos="50000">
                  <a:schemeClr val="accent6">
                    <a:lumMod val="60000"/>
                    <a:lumOff val="4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1"/>
              <a:tileRect/>
            </a:gradFill>
            <a:ln w="12700">
              <a:solidFill>
                <a:srgbClr val="C0C0C0"/>
              </a:solidFill>
              <a:prstDash val="solid"/>
            </a:ln>
          </c:spPr>
          <c:cat>
            <c:strRef>
              <c:f>'Judía Verde Fresco'!$U$55:$AF$55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'Judía Verde Fresco'!$U$56:$AF$56</c:f>
              <c:numCache>
                <c:formatCode>0.00</c:formatCode>
                <c:ptCount val="12"/>
                <c:pt idx="4">
                  <c:v>3.4551562499999999</c:v>
                </c:pt>
                <c:pt idx="5">
                  <c:v>3.7882812499999998</c:v>
                </c:pt>
                <c:pt idx="6">
                  <c:v>3.6483250661375664</c:v>
                </c:pt>
                <c:pt idx="7">
                  <c:v>3.8878571428571429</c:v>
                </c:pt>
                <c:pt idx="8">
                  <c:v>4.3963839285714288</c:v>
                </c:pt>
                <c:pt idx="9">
                  <c:v>3.9538541666666669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'Judía Verde Fresco'!$T$57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'Judía Verde Fresco'!$U$55:$AF$55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'Judía Verde Fresco'!$U$57:$AF$57</c:f>
              <c:numCache>
                <c:formatCode>0.00</c:formatCode>
                <c:ptCount val="12"/>
                <c:pt idx="4">
                  <c:v>2.5812499999999998</c:v>
                </c:pt>
                <c:pt idx="5">
                  <c:v>3.1070476190476191</c:v>
                </c:pt>
                <c:pt idx="6">
                  <c:v>3.2336666666666667</c:v>
                </c:pt>
                <c:pt idx="7">
                  <c:v>3.2574801587301589</c:v>
                </c:pt>
                <c:pt idx="8">
                  <c:v>3.3875694444444444</c:v>
                </c:pt>
                <c:pt idx="9">
                  <c:v>3.4847619047619047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537664"/>
        <c:axId val="119539584"/>
      </c:areaChart>
      <c:lineChart>
        <c:grouping val="standard"/>
        <c:varyColors val="0"/>
        <c:ser>
          <c:idx val="2"/>
          <c:order val="2"/>
          <c:tx>
            <c:strRef>
              <c:f>'Judía Verde Fresco'!$T$58</c:f>
              <c:strCache>
                <c:ptCount val="1"/>
                <c:pt idx="0">
                  <c:v>Promedio 2015 - 2020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'Judía Verde Fresco'!$U$55:$AF$55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'Judía Verde Fresco'!$U$58:$AF$58</c:f>
              <c:numCache>
                <c:formatCode>0.00</c:formatCode>
                <c:ptCount val="12"/>
                <c:pt idx="4">
                  <c:v>3.034595734126984</c:v>
                </c:pt>
                <c:pt idx="5">
                  <c:v>3.4249259672619052</c:v>
                </c:pt>
                <c:pt idx="6">
                  <c:v>3.3722948082010582</c:v>
                </c:pt>
                <c:pt idx="7">
                  <c:v>3.5868283797799423</c:v>
                </c:pt>
                <c:pt idx="8">
                  <c:v>3.8967125496031745</c:v>
                </c:pt>
                <c:pt idx="9">
                  <c:v>3.7547098214285715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'Judía Verde Fresco'!$T$59</c:f>
              <c:strCache>
                <c:ptCount val="1"/>
                <c:pt idx="0">
                  <c:v>2021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'Judía Verde Fresco'!$U$55:$AF$55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'Judía Verde Fresco'!$U$59:$AF$59</c:f>
              <c:numCache>
                <c:formatCode>0.00</c:formatCode>
                <c:ptCount val="12"/>
                <c:pt idx="4">
                  <c:v>3.23</c:v>
                </c:pt>
                <c:pt idx="5">
                  <c:v>3.7275</c:v>
                </c:pt>
                <c:pt idx="6">
                  <c:v>3.5060000000000002</c:v>
                </c:pt>
                <c:pt idx="7">
                  <c:v>3.46</c:v>
                </c:pt>
                <c:pt idx="8">
                  <c:v>3.46</c:v>
                </c:pt>
                <c:pt idx="9">
                  <c:v>3.4599999999999995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549952"/>
        <c:axId val="119551488"/>
      </c:lineChart>
      <c:catAx>
        <c:axId val="119537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1195395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953958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  <a:ea typeface="Arial"/>
                    <a:cs typeface="Arial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072538860103627E-2"/>
              <c:y val="8.163265306122448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119537664"/>
        <c:crosses val="autoZero"/>
        <c:crossBetween val="midCat"/>
      </c:valAx>
      <c:catAx>
        <c:axId val="119549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9551488"/>
        <c:crosses val="autoZero"/>
        <c:auto val="0"/>
        <c:lblAlgn val="ctr"/>
        <c:lblOffset val="100"/>
        <c:noMultiLvlLbl val="0"/>
      </c:catAx>
      <c:valAx>
        <c:axId val="119551488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119549952"/>
        <c:crosses val="autoZero"/>
        <c:crossBetween val="midCat"/>
      </c:valAx>
      <c:spPr>
        <a:noFill/>
        <a:ln w="12700">
          <a:solidFill>
            <a:schemeClr val="accent6">
              <a:lumMod val="60000"/>
              <a:lumOff val="40000"/>
            </a:schemeClr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4662201251308615"/>
          <c:y val="9.3537414965986401E-2"/>
          <c:w val="0.7586230643664816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accent6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Comparativa Coste / Precios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6242350990996859E-2"/>
          <c:y val="0.19193552284631951"/>
          <c:w val="0.90994667179814237"/>
          <c:h val="0.71761565305150643"/>
        </c:manualLayout>
      </c:layout>
      <c:lineChart>
        <c:grouping val="standard"/>
        <c:varyColors val="0"/>
        <c:ser>
          <c:idx val="0"/>
          <c:order val="0"/>
          <c:tx>
            <c:strRef>
              <c:f>'Judía Verde Fresco'!$C$6</c:f>
              <c:strCache>
                <c:ptCount val="1"/>
                <c:pt idx="0">
                  <c:v>Coste Producción Medio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'Judía Verde Fresco'!$B$8:$B$60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'Judía Verde Fresco'!$C$8:$C$60</c:f>
              <c:numCache>
                <c:formatCode>#,##0.00</c:formatCode>
                <c:ptCount val="53"/>
                <c:pt idx="19">
                  <c:v>1.3385</c:v>
                </c:pt>
                <c:pt idx="20">
                  <c:v>1.3385</c:v>
                </c:pt>
                <c:pt idx="21">
                  <c:v>1.3385</c:v>
                </c:pt>
                <c:pt idx="22">
                  <c:v>1.3385</c:v>
                </c:pt>
                <c:pt idx="23">
                  <c:v>1.3385</c:v>
                </c:pt>
                <c:pt idx="24">
                  <c:v>1.3385</c:v>
                </c:pt>
                <c:pt idx="25">
                  <c:v>1.3385</c:v>
                </c:pt>
                <c:pt idx="26">
                  <c:v>1.3385</c:v>
                </c:pt>
                <c:pt idx="27">
                  <c:v>1.3385</c:v>
                </c:pt>
                <c:pt idx="28">
                  <c:v>1.3385</c:v>
                </c:pt>
                <c:pt idx="29">
                  <c:v>1.3385</c:v>
                </c:pt>
                <c:pt idx="30">
                  <c:v>1.3385</c:v>
                </c:pt>
                <c:pt idx="31">
                  <c:v>1.3385</c:v>
                </c:pt>
                <c:pt idx="32">
                  <c:v>1.3385</c:v>
                </c:pt>
                <c:pt idx="33">
                  <c:v>1.3385</c:v>
                </c:pt>
                <c:pt idx="34">
                  <c:v>1.3385</c:v>
                </c:pt>
                <c:pt idx="35">
                  <c:v>1.3385</c:v>
                </c:pt>
                <c:pt idx="36">
                  <c:v>1.3385</c:v>
                </c:pt>
                <c:pt idx="37">
                  <c:v>1.3385</c:v>
                </c:pt>
                <c:pt idx="38">
                  <c:v>1.3385</c:v>
                </c:pt>
                <c:pt idx="39">
                  <c:v>1.3385</c:v>
                </c:pt>
                <c:pt idx="40">
                  <c:v>1.3385</c:v>
                </c:pt>
                <c:pt idx="41">
                  <c:v>1.3385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5C-4FBB-A4C5-B4EEE711341C}"/>
            </c:ext>
          </c:extLst>
        </c:ser>
        <c:ser>
          <c:idx val="1"/>
          <c:order val="1"/>
          <c:tx>
            <c:strRef>
              <c:f>'Judía Verde Fresco'!$D$6</c:f>
              <c:strCache>
                <c:ptCount val="1"/>
                <c:pt idx="0">
                  <c:v>Precio Percibido Agricultor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triangle"/>
            <c:size val="5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</c:spPr>
          </c:marker>
          <c:cat>
            <c:numRef>
              <c:f>'Judía Verde Fresco'!$B$8:$B$60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'Judía Verde Fresco'!$D$8:$D$60</c:f>
              <c:numCache>
                <c:formatCode>#,##0.00</c:formatCode>
                <c:ptCount val="53"/>
                <c:pt idx="19">
                  <c:v>2.5</c:v>
                </c:pt>
                <c:pt idx="20">
                  <c:v>2.1</c:v>
                </c:pt>
                <c:pt idx="21">
                  <c:v>2</c:v>
                </c:pt>
                <c:pt idx="22">
                  <c:v>2</c:v>
                </c:pt>
                <c:pt idx="23">
                  <c:v>2.0499999999999998</c:v>
                </c:pt>
                <c:pt idx="24">
                  <c:v>2.0499999999999998</c:v>
                </c:pt>
                <c:pt idx="25">
                  <c:v>2</c:v>
                </c:pt>
                <c:pt idx="26">
                  <c:v>1.8</c:v>
                </c:pt>
                <c:pt idx="27">
                  <c:v>1.5</c:v>
                </c:pt>
                <c:pt idx="28">
                  <c:v>1.9</c:v>
                </c:pt>
                <c:pt idx="29">
                  <c:v>2.4</c:v>
                </c:pt>
                <c:pt idx="30">
                  <c:v>2.4</c:v>
                </c:pt>
                <c:pt idx="31">
                  <c:v>2.5</c:v>
                </c:pt>
                <c:pt idx="32">
                  <c:v>2.25</c:v>
                </c:pt>
                <c:pt idx="33">
                  <c:v>1.8</c:v>
                </c:pt>
                <c:pt idx="34">
                  <c:v>1.9</c:v>
                </c:pt>
                <c:pt idx="35">
                  <c:v>2.25</c:v>
                </c:pt>
                <c:pt idx="36">
                  <c:v>2.25</c:v>
                </c:pt>
                <c:pt idx="37">
                  <c:v>1.65</c:v>
                </c:pt>
                <c:pt idx="38">
                  <c:v>1.5</c:v>
                </c:pt>
                <c:pt idx="39">
                  <c:v>1.5</c:v>
                </c:pt>
                <c:pt idx="40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5C-4FBB-A4C5-B4EEE711341C}"/>
            </c:ext>
          </c:extLst>
        </c:ser>
        <c:ser>
          <c:idx val="2"/>
          <c:order val="2"/>
          <c:tx>
            <c:strRef>
              <c:f>'Judía Verde Fresco'!$F$6</c:f>
              <c:strCache>
                <c:ptCount val="1"/>
                <c:pt idx="0">
                  <c:v>Precio Pagado Consumidor</c:v>
                </c:pt>
              </c:strCache>
            </c:strRef>
          </c:tx>
          <c:spPr>
            <a:ln w="25400">
              <a:solidFill>
                <a:schemeClr val="accent6"/>
              </a:solidFill>
            </a:ln>
          </c:spPr>
          <c:marker>
            <c:symbol val="circle"/>
            <c:size val="5"/>
            <c:spPr>
              <a:noFill/>
              <a:ln w="12700">
                <a:solidFill>
                  <a:schemeClr val="accent6"/>
                </a:solidFill>
              </a:ln>
            </c:spPr>
          </c:marker>
          <c:cat>
            <c:numRef>
              <c:f>'Judía Verde Fresco'!$B$8:$B$60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'Judía Verde Fresco'!$F$8:$F$60</c:f>
              <c:numCache>
                <c:formatCode>#,##0.00</c:formatCode>
                <c:ptCount val="53"/>
                <c:pt idx="21">
                  <c:v>3.23</c:v>
                </c:pt>
                <c:pt idx="22">
                  <c:v>4.1100000000000003</c:v>
                </c:pt>
                <c:pt idx="23">
                  <c:v>3.75</c:v>
                </c:pt>
                <c:pt idx="24">
                  <c:v>3.82</c:v>
                </c:pt>
                <c:pt idx="25">
                  <c:v>3.62</c:v>
                </c:pt>
                <c:pt idx="26">
                  <c:v>3.53</c:v>
                </c:pt>
                <c:pt idx="27">
                  <c:v>3.46</c:v>
                </c:pt>
                <c:pt idx="28">
                  <c:v>3.46</c:v>
                </c:pt>
                <c:pt idx="29">
                  <c:v>3.46</c:v>
                </c:pt>
                <c:pt idx="30">
                  <c:v>3.46</c:v>
                </c:pt>
                <c:pt idx="31">
                  <c:v>3.46</c:v>
                </c:pt>
                <c:pt idx="32">
                  <c:v>3.46</c:v>
                </c:pt>
                <c:pt idx="33">
                  <c:v>3.46</c:v>
                </c:pt>
                <c:pt idx="34">
                  <c:v>3.46</c:v>
                </c:pt>
                <c:pt idx="35">
                  <c:v>3.46</c:v>
                </c:pt>
                <c:pt idx="36">
                  <c:v>3.46</c:v>
                </c:pt>
                <c:pt idx="37">
                  <c:v>3.46</c:v>
                </c:pt>
                <c:pt idx="38">
                  <c:v>3.46</c:v>
                </c:pt>
                <c:pt idx="39">
                  <c:v>3.46</c:v>
                </c:pt>
                <c:pt idx="40">
                  <c:v>3.46</c:v>
                </c:pt>
                <c:pt idx="41">
                  <c:v>3.46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5C-4FBB-A4C5-B4EEE71134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9595008"/>
        <c:axId val="119596928"/>
      </c:lineChart>
      <c:catAx>
        <c:axId val="119595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accent6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endParaRPr lang="es-ES"/>
          </a:p>
        </c:txPr>
        <c:crossAx val="119596928"/>
        <c:crosses val="autoZero"/>
        <c:auto val="1"/>
        <c:lblAlgn val="ctr"/>
        <c:lblOffset val="100"/>
        <c:noMultiLvlLbl val="0"/>
      </c:catAx>
      <c:valAx>
        <c:axId val="119596928"/>
        <c:scaling>
          <c:orientation val="minMax"/>
        </c:scaling>
        <c:delete val="0"/>
        <c:axPos val="l"/>
        <c:majorGridlines>
          <c:spPr>
            <a:ln>
              <a:solidFill>
                <a:schemeClr val="accent6">
                  <a:lumMod val="60000"/>
                  <a:lumOff val="4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1.9688743445402203E-2"/>
              <c:y val="0.11711387978763475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>
            <a:solidFill>
              <a:schemeClr val="accent6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endParaRPr lang="es-ES"/>
          </a:p>
        </c:txPr>
        <c:crossAx val="119595008"/>
        <c:crosses val="autoZero"/>
        <c:crossBetween val="between"/>
      </c:valAx>
      <c:spPr>
        <a:ln>
          <a:solidFill>
            <a:schemeClr val="accent6">
              <a:lumMod val="60000"/>
              <a:lumOff val="4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14246511206983922"/>
          <c:y val="9.9974555973305096E-2"/>
          <c:w val="0.85753495972032223"/>
          <c:h val="5.3244614512471658E-2"/>
        </c:manualLayout>
      </c:layout>
      <c:overlay val="0"/>
      <c:txPr>
        <a:bodyPr/>
        <a:lstStyle/>
        <a:p>
          <a:pPr>
            <a:defRPr sz="700">
              <a:latin typeface="Clan Offc Pro Narrow" panose="020B0506020101020102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 w="9525">
      <a:solidFill>
        <a:schemeClr val="accent6">
          <a:lumMod val="75000"/>
        </a:schemeClr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131414</xdr:colOff>
      <xdr:row>22</xdr:row>
      <xdr:rowOff>73401</xdr:rowOff>
    </xdr:from>
    <xdr:to>
      <xdr:col>12</xdr:col>
      <xdr:colOff>822614</xdr:colOff>
      <xdr:row>40</xdr:row>
      <xdr:rowOff>172401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137528</xdr:colOff>
      <xdr:row>41</xdr:row>
      <xdr:rowOff>72328</xdr:rowOff>
    </xdr:from>
    <xdr:to>
      <xdr:col>12</xdr:col>
      <xdr:colOff>829235</xdr:colOff>
      <xdr:row>59</xdr:row>
      <xdr:rowOff>171328</xdr:rowOff>
    </xdr:to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140071</xdr:colOff>
      <xdr:row>5</xdr:row>
      <xdr:rowOff>44823</xdr:rowOff>
    </xdr:from>
    <xdr:to>
      <xdr:col>12</xdr:col>
      <xdr:colOff>831271</xdr:colOff>
      <xdr:row>21</xdr:row>
      <xdr:rowOff>177441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15010</xdr:colOff>
      <xdr:row>1</xdr:row>
      <xdr:rowOff>1</xdr:rowOff>
    </xdr:to>
    <xdr:pic>
      <xdr:nvPicPr>
        <xdr:cNvPr id="5" name="4 Imagen"/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89" t="26347" r="5348" b="5202"/>
        <a:stretch/>
      </xdr:blipFill>
      <xdr:spPr>
        <a:xfrm>
          <a:off x="0" y="0"/>
          <a:ext cx="9901960" cy="15335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/OBSERVATORIO%20DE%20PRECIOS/2021/Observatorio%20Precios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Hoja3"/>
      <sheetName val="Hoja2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88">
          <cell r="D88">
            <v>2.5</v>
          </cell>
          <cell r="F88" t="str">
            <v>-</v>
          </cell>
        </row>
      </sheetData>
      <sheetData sheetId="20">
        <row r="88">
          <cell r="D88">
            <v>2.1</v>
          </cell>
          <cell r="F88" t="str">
            <v>-</v>
          </cell>
        </row>
      </sheetData>
      <sheetData sheetId="21">
        <row r="88">
          <cell r="D88">
            <v>2</v>
          </cell>
          <cell r="F88" t="str">
            <v>-</v>
          </cell>
          <cell r="G88">
            <v>3.23</v>
          </cell>
        </row>
      </sheetData>
      <sheetData sheetId="22">
        <row r="88">
          <cell r="D88">
            <v>2</v>
          </cell>
          <cell r="F88" t="str">
            <v>-</v>
          </cell>
          <cell r="G88">
            <v>4.1100000000000003</v>
          </cell>
        </row>
      </sheetData>
      <sheetData sheetId="23">
        <row r="88">
          <cell r="D88">
            <v>2.0499999999999998</v>
          </cell>
          <cell r="F88" t="str">
            <v>-</v>
          </cell>
          <cell r="G88">
            <v>3.75</v>
          </cell>
        </row>
      </sheetData>
      <sheetData sheetId="24">
        <row r="88">
          <cell r="D88">
            <v>2.0499999999999998</v>
          </cell>
          <cell r="F88" t="str">
            <v>-</v>
          </cell>
          <cell r="G88">
            <v>3.82</v>
          </cell>
        </row>
      </sheetData>
      <sheetData sheetId="25">
        <row r="88">
          <cell r="D88">
            <v>2</v>
          </cell>
          <cell r="F88" t="str">
            <v>-</v>
          </cell>
          <cell r="G88">
            <v>3.62</v>
          </cell>
        </row>
      </sheetData>
      <sheetData sheetId="26">
        <row r="88">
          <cell r="D88">
            <v>1.8</v>
          </cell>
          <cell r="F88" t="str">
            <v>-</v>
          </cell>
          <cell r="G88">
            <v>3.53</v>
          </cell>
        </row>
      </sheetData>
      <sheetData sheetId="27">
        <row r="88">
          <cell r="D88">
            <v>1.5</v>
          </cell>
          <cell r="F88" t="str">
            <v>-</v>
          </cell>
          <cell r="G88">
            <v>3.46</v>
          </cell>
        </row>
      </sheetData>
      <sheetData sheetId="28">
        <row r="88">
          <cell r="D88">
            <v>1.9</v>
          </cell>
          <cell r="F88" t="str">
            <v>-</v>
          </cell>
          <cell r="G88">
            <v>3.46</v>
          </cell>
        </row>
      </sheetData>
      <sheetData sheetId="29">
        <row r="88">
          <cell r="D88">
            <v>2.4</v>
          </cell>
          <cell r="F88" t="str">
            <v>-</v>
          </cell>
          <cell r="G88">
            <v>3.46</v>
          </cell>
        </row>
      </sheetData>
      <sheetData sheetId="30">
        <row r="88">
          <cell r="D88">
            <v>2.4</v>
          </cell>
          <cell r="G88">
            <v>3.46</v>
          </cell>
        </row>
      </sheetData>
      <sheetData sheetId="31">
        <row r="88">
          <cell r="D88">
            <v>2.5</v>
          </cell>
          <cell r="F88" t="str">
            <v>-</v>
          </cell>
          <cell r="G88">
            <v>3.46</v>
          </cell>
        </row>
      </sheetData>
      <sheetData sheetId="32">
        <row r="88">
          <cell r="D88">
            <v>2.25</v>
          </cell>
          <cell r="F88" t="str">
            <v>-</v>
          </cell>
          <cell r="G88">
            <v>3.46</v>
          </cell>
        </row>
      </sheetData>
      <sheetData sheetId="33">
        <row r="88">
          <cell r="D88">
            <v>1.8</v>
          </cell>
          <cell r="F88" t="str">
            <v>-</v>
          </cell>
          <cell r="G88">
            <v>3.46</v>
          </cell>
        </row>
      </sheetData>
      <sheetData sheetId="34">
        <row r="88">
          <cell r="D88">
            <v>1.9</v>
          </cell>
          <cell r="F88" t="str">
            <v>-</v>
          </cell>
          <cell r="G88">
            <v>3.46</v>
          </cell>
        </row>
      </sheetData>
      <sheetData sheetId="35">
        <row r="88">
          <cell r="D88">
            <v>2.25</v>
          </cell>
          <cell r="F88" t="str">
            <v>-</v>
          </cell>
          <cell r="G88">
            <v>3.46</v>
          </cell>
        </row>
      </sheetData>
      <sheetData sheetId="36">
        <row r="88">
          <cell r="D88">
            <v>2.25</v>
          </cell>
          <cell r="F88" t="str">
            <v>-</v>
          </cell>
          <cell r="G88">
            <v>3.46</v>
          </cell>
        </row>
      </sheetData>
      <sheetData sheetId="37">
        <row r="88">
          <cell r="D88">
            <v>1.65</v>
          </cell>
          <cell r="F88" t="str">
            <v>-</v>
          </cell>
          <cell r="G88">
            <v>3.46</v>
          </cell>
        </row>
      </sheetData>
      <sheetData sheetId="38">
        <row r="88">
          <cell r="D88">
            <v>1.5</v>
          </cell>
          <cell r="F88" t="str">
            <v>-</v>
          </cell>
          <cell r="G88">
            <v>3.46</v>
          </cell>
        </row>
      </sheetData>
      <sheetData sheetId="39">
        <row r="88">
          <cell r="D88">
            <v>1.5</v>
          </cell>
          <cell r="F88" t="str">
            <v>-</v>
          </cell>
          <cell r="G88">
            <v>3.46</v>
          </cell>
        </row>
      </sheetData>
      <sheetData sheetId="40">
        <row r="88">
          <cell r="D88">
            <v>1.5</v>
          </cell>
          <cell r="G88">
            <v>3.46</v>
          </cell>
        </row>
      </sheetData>
      <sheetData sheetId="41">
        <row r="88">
          <cell r="F88" t="str">
            <v>-</v>
          </cell>
          <cell r="G88">
            <v>3.46</v>
          </cell>
        </row>
      </sheetData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20"/>
  <sheetViews>
    <sheetView tabSelected="1" view="pageBreakPreview" topLeftCell="A25" zoomScale="85" zoomScaleNormal="160" zoomScaleSheetLayoutView="85" workbookViewId="0">
      <selection activeCell="B66" sqref="B66"/>
    </sheetView>
  </sheetViews>
  <sheetFormatPr baseColWidth="10" defaultRowHeight="15" x14ac:dyDescent="0.25"/>
  <cols>
    <col min="1" max="1" width="4" customWidth="1"/>
    <col min="4" max="4" width="11.5703125" customWidth="1"/>
    <col min="5" max="5" width="11.85546875" customWidth="1"/>
    <col min="6" max="6" width="12.42578125" customWidth="1"/>
    <col min="13" max="13" width="13.5703125" customWidth="1"/>
    <col min="14" max="14" width="3.42578125" customWidth="1"/>
    <col min="15" max="18" width="6.42578125" customWidth="1"/>
    <col min="19" max="34" width="11.42578125" customWidth="1"/>
  </cols>
  <sheetData>
    <row r="1" spans="1:33" ht="120.75" customHeight="1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29"/>
      <c r="N1" s="29"/>
    </row>
    <row r="2" spans="1:33" ht="3" customHeight="1" x14ac:dyDescent="0.25">
      <c r="M2" s="21"/>
      <c r="N2" s="21"/>
    </row>
    <row r="3" spans="1:33" ht="36.75" customHeight="1" x14ac:dyDescent="0.25">
      <c r="A3" s="39" t="s">
        <v>23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3" t="s">
        <v>26</v>
      </c>
      <c r="N3" s="30"/>
    </row>
    <row r="6" spans="1:33" ht="42" customHeight="1" x14ac:dyDescent="0.25">
      <c r="B6" s="40" t="s">
        <v>1</v>
      </c>
      <c r="C6" s="31" t="s">
        <v>2</v>
      </c>
      <c r="D6" s="31" t="s">
        <v>0</v>
      </c>
      <c r="E6" s="31" t="s">
        <v>17</v>
      </c>
      <c r="F6" s="32" t="s">
        <v>18</v>
      </c>
    </row>
    <row r="7" spans="1:33" x14ac:dyDescent="0.25">
      <c r="B7" s="40"/>
      <c r="C7" s="41" t="s">
        <v>19</v>
      </c>
      <c r="D7" s="41"/>
      <c r="E7" s="41"/>
      <c r="F7" s="42"/>
    </row>
    <row r="8" spans="1:33" x14ac:dyDescent="0.25">
      <c r="B8" s="22">
        <v>1</v>
      </c>
      <c r="C8" s="23"/>
      <c r="D8" s="23"/>
      <c r="E8" s="23"/>
      <c r="F8" s="23"/>
    </row>
    <row r="9" spans="1:33" x14ac:dyDescent="0.25">
      <c r="B9" s="24">
        <v>2</v>
      </c>
      <c r="C9" s="25"/>
      <c r="D9" s="25"/>
      <c r="E9" s="25"/>
      <c r="F9" s="25"/>
    </row>
    <row r="10" spans="1:33" x14ac:dyDescent="0.25">
      <c r="B10" s="26">
        <v>3</v>
      </c>
      <c r="C10" s="23"/>
      <c r="D10" s="23"/>
      <c r="E10" s="23"/>
      <c r="F10" s="23"/>
    </row>
    <row r="11" spans="1:33" x14ac:dyDescent="0.25">
      <c r="B11" s="24">
        <v>4</v>
      </c>
      <c r="C11" s="25"/>
      <c r="D11" s="25"/>
      <c r="E11" s="25"/>
      <c r="F11" s="25"/>
    </row>
    <row r="12" spans="1:33" x14ac:dyDescent="0.25">
      <c r="B12" s="26">
        <v>5</v>
      </c>
      <c r="C12" s="23"/>
      <c r="D12" s="23"/>
      <c r="E12" s="23"/>
      <c r="F12" s="23"/>
    </row>
    <row r="13" spans="1:33" x14ac:dyDescent="0.25">
      <c r="B13" s="24">
        <v>6</v>
      </c>
      <c r="C13" s="25"/>
      <c r="D13" s="25"/>
      <c r="E13" s="25"/>
      <c r="F13" s="25"/>
    </row>
    <row r="14" spans="1:33" x14ac:dyDescent="0.25">
      <c r="B14" s="26">
        <v>7</v>
      </c>
      <c r="C14" s="23"/>
      <c r="D14" s="23"/>
      <c r="E14" s="23"/>
      <c r="F14" s="23"/>
    </row>
    <row r="15" spans="1:33" x14ac:dyDescent="0.25">
      <c r="B15" s="24">
        <v>8</v>
      </c>
      <c r="C15" s="25"/>
      <c r="D15" s="25"/>
      <c r="E15" s="25"/>
      <c r="F15" s="25"/>
    </row>
    <row r="16" spans="1:33" x14ac:dyDescent="0.25">
      <c r="B16" s="26">
        <v>9</v>
      </c>
      <c r="C16" s="23"/>
      <c r="D16" s="23"/>
      <c r="E16" s="23"/>
      <c r="F16" s="23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2:33" x14ac:dyDescent="0.25">
      <c r="B17" s="24">
        <v>10</v>
      </c>
      <c r="C17" s="25"/>
      <c r="D17" s="25"/>
      <c r="E17" s="25"/>
      <c r="F17" s="25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2:33" x14ac:dyDescent="0.25">
      <c r="B18" s="26">
        <v>11</v>
      </c>
      <c r="C18" s="23"/>
      <c r="D18" s="23"/>
      <c r="E18" s="23"/>
      <c r="F18" s="23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2:33" x14ac:dyDescent="0.25">
      <c r="B19" s="24">
        <v>12</v>
      </c>
      <c r="C19" s="25"/>
      <c r="D19" s="25"/>
      <c r="E19" s="25"/>
      <c r="F19" s="25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2:33" x14ac:dyDescent="0.25">
      <c r="B20" s="26">
        <v>13</v>
      </c>
      <c r="C20" s="23"/>
      <c r="D20" s="23"/>
      <c r="E20" s="23"/>
      <c r="F20" s="23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2:33" x14ac:dyDescent="0.25">
      <c r="B21" s="24">
        <v>14</v>
      </c>
      <c r="C21" s="25"/>
      <c r="D21" s="25"/>
      <c r="E21" s="25"/>
      <c r="F21" s="25"/>
      <c r="S21" s="2"/>
      <c r="T21" s="3" t="s">
        <v>20</v>
      </c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2"/>
    </row>
    <row r="22" spans="2:33" x14ac:dyDescent="0.25">
      <c r="B22" s="26">
        <v>15</v>
      </c>
      <c r="C22" s="23"/>
      <c r="D22" s="23"/>
      <c r="E22" s="23"/>
      <c r="F22" s="23"/>
      <c r="S22" s="2"/>
      <c r="T22" s="4"/>
      <c r="U22" s="8" t="s">
        <v>4</v>
      </c>
      <c r="V22" s="8" t="s">
        <v>5</v>
      </c>
      <c r="W22" s="8" t="s">
        <v>6</v>
      </c>
      <c r="X22" s="8" t="s">
        <v>7</v>
      </c>
      <c r="Y22" s="8" t="s">
        <v>8</v>
      </c>
      <c r="Z22" s="8" t="s">
        <v>9</v>
      </c>
      <c r="AA22" s="8" t="s">
        <v>10</v>
      </c>
      <c r="AB22" s="8" t="s">
        <v>11</v>
      </c>
      <c r="AC22" s="8" t="s">
        <v>12</v>
      </c>
      <c r="AD22" s="8" t="s">
        <v>13</v>
      </c>
      <c r="AE22" s="8" t="s">
        <v>14</v>
      </c>
      <c r="AF22" s="8" t="s">
        <v>15</v>
      </c>
      <c r="AG22" s="8" t="s">
        <v>16</v>
      </c>
    </row>
    <row r="23" spans="2:33" x14ac:dyDescent="0.25">
      <c r="B23" s="24">
        <v>16</v>
      </c>
      <c r="C23" s="25"/>
      <c r="D23" s="25"/>
      <c r="E23" s="25"/>
      <c r="F23" s="25"/>
      <c r="S23" s="2"/>
      <c r="T23" s="5">
        <v>2015</v>
      </c>
      <c r="U23" s="6"/>
      <c r="V23" s="6"/>
      <c r="W23" s="6"/>
      <c r="X23" s="6"/>
      <c r="Y23" s="6"/>
      <c r="Z23" s="9">
        <v>1.9375</v>
      </c>
      <c r="AA23" s="6">
        <v>2.0833333333333335</v>
      </c>
      <c r="AB23" s="6">
        <v>2.3333333333333335</v>
      </c>
      <c r="AC23" s="6">
        <v>1.7874999999999999</v>
      </c>
      <c r="AD23" s="6">
        <v>1.6875</v>
      </c>
      <c r="AE23" s="6"/>
      <c r="AF23" s="6"/>
      <c r="AG23" s="10">
        <f>AVERAGE(U23:AF23)</f>
        <v>1.9658333333333335</v>
      </c>
    </row>
    <row r="24" spans="2:33" x14ac:dyDescent="0.25">
      <c r="B24" s="26">
        <v>17</v>
      </c>
      <c r="C24" s="23"/>
      <c r="D24" s="23"/>
      <c r="E24" s="23"/>
      <c r="F24" s="23"/>
      <c r="S24" s="2"/>
      <c r="T24" s="5">
        <v>2016</v>
      </c>
      <c r="U24" s="6"/>
      <c r="V24" s="6"/>
      <c r="W24" s="6"/>
      <c r="X24" s="6"/>
      <c r="Y24" s="6"/>
      <c r="Z24" s="9">
        <v>1.4500000000000002</v>
      </c>
      <c r="AA24" s="6">
        <v>1.65</v>
      </c>
      <c r="AB24" s="6">
        <v>1.575</v>
      </c>
      <c r="AC24" s="6">
        <v>2.4</v>
      </c>
      <c r="AD24" s="6"/>
      <c r="AE24" s="6"/>
      <c r="AF24" s="6"/>
      <c r="AG24" s="10">
        <f>AVERAGE(U24:AF24)</f>
        <v>1.7687499999999998</v>
      </c>
    </row>
    <row r="25" spans="2:33" x14ac:dyDescent="0.25">
      <c r="B25" s="24">
        <v>18</v>
      </c>
      <c r="C25" s="25"/>
      <c r="D25" s="25"/>
      <c r="E25" s="25"/>
      <c r="F25" s="25"/>
      <c r="G25" s="1"/>
      <c r="S25" s="2"/>
      <c r="T25" s="5">
        <v>2017</v>
      </c>
      <c r="U25" s="6"/>
      <c r="V25" s="6"/>
      <c r="W25" s="6"/>
      <c r="X25" s="6"/>
      <c r="Y25" s="6">
        <v>2</v>
      </c>
      <c r="Z25" s="9">
        <v>1.65</v>
      </c>
      <c r="AA25" s="6">
        <v>1.7124999999999999</v>
      </c>
      <c r="AB25" s="6">
        <v>1.75</v>
      </c>
      <c r="AC25" s="6">
        <v>2.3333333333333335</v>
      </c>
      <c r="AD25" s="6">
        <v>1.8666666666666665</v>
      </c>
      <c r="AE25" s="6"/>
      <c r="AF25" s="6"/>
      <c r="AG25" s="10">
        <f t="shared" ref="AG25:AG28" si="0">AVERAGE(U25:AF25)</f>
        <v>1.8854166666666667</v>
      </c>
    </row>
    <row r="26" spans="2:33" x14ac:dyDescent="0.25">
      <c r="B26" s="26">
        <v>19</v>
      </c>
      <c r="C26" s="23"/>
      <c r="E26" s="23" t="s">
        <v>25</v>
      </c>
      <c r="F26" s="23"/>
      <c r="S26" s="2"/>
      <c r="T26" s="5">
        <v>2018</v>
      </c>
      <c r="U26" s="6"/>
      <c r="V26" s="6"/>
      <c r="W26" s="6"/>
      <c r="X26" s="6"/>
      <c r="Y26" s="6"/>
      <c r="Z26" s="9">
        <v>1.65</v>
      </c>
      <c r="AA26" s="6">
        <v>1.6125</v>
      </c>
      <c r="AB26" s="6">
        <v>1.7899999999999998</v>
      </c>
      <c r="AC26" s="6">
        <v>1.8499999999999999</v>
      </c>
      <c r="AD26" s="6">
        <v>2</v>
      </c>
      <c r="AE26" s="6"/>
      <c r="AF26" s="6"/>
      <c r="AG26" s="10">
        <f t="shared" si="0"/>
        <v>1.7805</v>
      </c>
    </row>
    <row r="27" spans="2:33" x14ac:dyDescent="0.25">
      <c r="B27" s="24">
        <v>20</v>
      </c>
      <c r="C27" s="25">
        <v>1.3385</v>
      </c>
      <c r="D27" s="25">
        <f>'[1]20'!$D$88</f>
        <v>2.5</v>
      </c>
      <c r="E27" s="25" t="str">
        <f>'[1]20'!$F$88</f>
        <v>-</v>
      </c>
      <c r="F27" s="25"/>
      <c r="S27" s="2"/>
      <c r="T27" s="5">
        <v>2019</v>
      </c>
      <c r="U27" s="6"/>
      <c r="V27" s="6"/>
      <c r="W27" s="6"/>
      <c r="X27" s="6"/>
      <c r="Y27" s="6">
        <v>2.0499999999999998</v>
      </c>
      <c r="Z27" s="9">
        <v>2.0625</v>
      </c>
      <c r="AA27" s="6">
        <v>1.625</v>
      </c>
      <c r="AB27" s="6">
        <v>1.92</v>
      </c>
      <c r="AC27" s="6">
        <v>2.1875</v>
      </c>
      <c r="AD27" s="6">
        <v>1.75</v>
      </c>
      <c r="AE27" s="6"/>
      <c r="AF27" s="6"/>
      <c r="AG27" s="10">
        <f t="shared" si="0"/>
        <v>1.9324999999999999</v>
      </c>
    </row>
    <row r="28" spans="2:33" x14ac:dyDescent="0.25">
      <c r="B28" s="26">
        <v>21</v>
      </c>
      <c r="C28" s="23">
        <v>1.3385</v>
      </c>
      <c r="D28" s="23">
        <f>'[1]21'!$D$88</f>
        <v>2.1</v>
      </c>
      <c r="E28" s="23" t="str">
        <f>'[1]21'!$F$88</f>
        <v>-</v>
      </c>
      <c r="F28" s="23"/>
      <c r="S28" s="2"/>
      <c r="T28" s="5">
        <v>2020</v>
      </c>
      <c r="U28" s="6"/>
      <c r="V28" s="6"/>
      <c r="W28" s="6"/>
      <c r="X28" s="6"/>
      <c r="Y28" s="6">
        <v>2.1</v>
      </c>
      <c r="Z28" s="9">
        <v>2.1875</v>
      </c>
      <c r="AA28" s="6">
        <v>2.12</v>
      </c>
      <c r="AB28" s="6">
        <v>2.375</v>
      </c>
      <c r="AC28" s="6">
        <v>2.5625</v>
      </c>
      <c r="AD28" s="6">
        <v>2.4500000000000002</v>
      </c>
      <c r="AE28" s="6"/>
      <c r="AF28" s="6"/>
      <c r="AG28" s="10">
        <f t="shared" si="0"/>
        <v>2.2991666666666664</v>
      </c>
    </row>
    <row r="29" spans="2:33" x14ac:dyDescent="0.25">
      <c r="B29" s="24">
        <v>22</v>
      </c>
      <c r="C29" s="25">
        <v>1.3385</v>
      </c>
      <c r="D29" s="25">
        <f>'[1]22'!$D$88</f>
        <v>2</v>
      </c>
      <c r="E29" s="25" t="str">
        <f>'[1]22'!$F$88</f>
        <v>-</v>
      </c>
      <c r="F29" s="25">
        <f>'[1]22'!$G$88</f>
        <v>3.23</v>
      </c>
      <c r="S29" s="2"/>
      <c r="T29" s="5" t="s">
        <v>27</v>
      </c>
      <c r="U29" s="6"/>
      <c r="V29" s="6"/>
      <c r="W29" s="6"/>
      <c r="X29" s="6"/>
      <c r="Y29" s="6">
        <f>MAX(Y23:Y28)</f>
        <v>2.1</v>
      </c>
      <c r="Z29" s="6">
        <f>MAX(Z23:Z28)</f>
        <v>2.1875</v>
      </c>
      <c r="AA29" s="6">
        <f t="shared" ref="AA29:AC29" si="1">MAX(AA23:AA28)</f>
        <v>2.12</v>
      </c>
      <c r="AB29" s="6">
        <f t="shared" si="1"/>
        <v>2.375</v>
      </c>
      <c r="AC29" s="6">
        <f t="shared" si="1"/>
        <v>2.5625</v>
      </c>
      <c r="AD29" s="6">
        <f>MAX(AD23:AD28)</f>
        <v>2.4500000000000002</v>
      </c>
      <c r="AE29" s="6"/>
      <c r="AF29" s="6"/>
      <c r="AG29" s="10">
        <f>AVERAGE(U29:AF29)</f>
        <v>2.2991666666666664</v>
      </c>
    </row>
    <row r="30" spans="2:33" x14ac:dyDescent="0.25">
      <c r="B30" s="26">
        <v>23</v>
      </c>
      <c r="C30" s="23">
        <v>1.3385</v>
      </c>
      <c r="D30" s="23">
        <f>'[1]23'!$D$88</f>
        <v>2</v>
      </c>
      <c r="E30" s="23" t="str">
        <f>'[1]23'!$F$88</f>
        <v>-</v>
      </c>
      <c r="F30" s="23">
        <f>'[1]23'!$G$88</f>
        <v>4.1100000000000003</v>
      </c>
      <c r="S30" s="2"/>
      <c r="T30" s="5" t="s">
        <v>28</v>
      </c>
      <c r="U30" s="6"/>
      <c r="V30" s="6"/>
      <c r="W30" s="6"/>
      <c r="X30" s="6"/>
      <c r="Y30" s="6">
        <f t="shared" ref="Y30:AC30" si="2">MIN(Y23:Y28)</f>
        <v>2</v>
      </c>
      <c r="Z30" s="6">
        <f t="shared" si="2"/>
        <v>1.4500000000000002</v>
      </c>
      <c r="AA30" s="6">
        <f t="shared" si="2"/>
        <v>1.6125</v>
      </c>
      <c r="AB30" s="6">
        <f t="shared" si="2"/>
        <v>1.575</v>
      </c>
      <c r="AC30" s="6">
        <f t="shared" si="2"/>
        <v>1.7874999999999999</v>
      </c>
      <c r="AD30" s="6">
        <f>MIN(AD23:AD28)</f>
        <v>1.6875</v>
      </c>
      <c r="AE30" s="6"/>
      <c r="AF30" s="6"/>
      <c r="AG30" s="10">
        <f>AVERAGE(U30:AF30)</f>
        <v>1.6854166666666668</v>
      </c>
    </row>
    <row r="31" spans="2:33" x14ac:dyDescent="0.25">
      <c r="B31" s="24">
        <v>24</v>
      </c>
      <c r="C31" s="25">
        <v>1.3385</v>
      </c>
      <c r="D31" s="25">
        <f>'[1]24'!$D$88</f>
        <v>2.0499999999999998</v>
      </c>
      <c r="E31" s="25" t="str">
        <f>'[1]24'!$F$88</f>
        <v>-</v>
      </c>
      <c r="F31" s="25">
        <f>'[1]24'!$G$88</f>
        <v>3.75</v>
      </c>
      <c r="S31" s="2"/>
      <c r="T31" s="5" t="s">
        <v>29</v>
      </c>
      <c r="U31" s="6"/>
      <c r="V31" s="6"/>
      <c r="W31" s="6"/>
      <c r="X31" s="6"/>
      <c r="Y31" s="6">
        <f t="shared" ref="Y31:AD31" si="3">AVERAGE(Y23:Y28)</f>
        <v>2.0500000000000003</v>
      </c>
      <c r="Z31" s="6">
        <f t="shared" si="3"/>
        <v>1.8229166666666667</v>
      </c>
      <c r="AA31" s="6">
        <f t="shared" si="3"/>
        <v>1.8005555555555557</v>
      </c>
      <c r="AB31" s="6">
        <f t="shared" si="3"/>
        <v>1.957222222222222</v>
      </c>
      <c r="AC31" s="6">
        <f t="shared" si="3"/>
        <v>2.1868055555555554</v>
      </c>
      <c r="AD31" s="6">
        <f t="shared" si="3"/>
        <v>1.9508333333333332</v>
      </c>
      <c r="AE31" s="6"/>
      <c r="AF31" s="6"/>
      <c r="AG31" s="10">
        <f>AVERAGE(U31:AF31)</f>
        <v>1.9613888888888888</v>
      </c>
    </row>
    <row r="32" spans="2:33" x14ac:dyDescent="0.25">
      <c r="B32" s="26">
        <v>25</v>
      </c>
      <c r="C32" s="23">
        <v>1.3385</v>
      </c>
      <c r="D32" s="23">
        <f>'[1]25'!$D$88</f>
        <v>2.0499999999999998</v>
      </c>
      <c r="E32" s="23" t="str">
        <f>'[1]25'!$F$88</f>
        <v>-</v>
      </c>
      <c r="F32" s="23">
        <f>'[1]25'!$G$88</f>
        <v>3.82</v>
      </c>
      <c r="S32" s="2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</row>
    <row r="33" spans="2:33" x14ac:dyDescent="0.25">
      <c r="B33" s="24">
        <v>26</v>
      </c>
      <c r="C33" s="25">
        <v>1.3385</v>
      </c>
      <c r="D33" s="25">
        <f>'[1]26'!$D$88</f>
        <v>2</v>
      </c>
      <c r="E33" s="25" t="str">
        <f>'[1]26'!$F$88</f>
        <v>-</v>
      </c>
      <c r="F33" s="25">
        <f>'[1]26'!$G$88</f>
        <v>3.62</v>
      </c>
      <c r="S33" s="2"/>
      <c r="T33" s="3" t="s">
        <v>3</v>
      </c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</row>
    <row r="34" spans="2:33" x14ac:dyDescent="0.25">
      <c r="B34" s="22">
        <v>27</v>
      </c>
      <c r="C34" s="23">
        <v>1.3385</v>
      </c>
      <c r="D34" s="23">
        <f>'[1]27'!$D$88</f>
        <v>1.8</v>
      </c>
      <c r="E34" s="23" t="str">
        <f>'[1]27'!$F$88</f>
        <v>-</v>
      </c>
      <c r="F34" s="23">
        <f>'[1]27'!$G$88</f>
        <v>3.53</v>
      </c>
      <c r="S34" s="2"/>
      <c r="T34" s="4"/>
      <c r="U34" s="8" t="s">
        <v>4</v>
      </c>
      <c r="V34" s="8" t="s">
        <v>5</v>
      </c>
      <c r="W34" s="8" t="s">
        <v>6</v>
      </c>
      <c r="X34" s="8" t="s">
        <v>7</v>
      </c>
      <c r="Y34" s="8" t="s">
        <v>8</v>
      </c>
      <c r="Z34" s="8" t="s">
        <v>9</v>
      </c>
      <c r="AA34" s="8" t="s">
        <v>10</v>
      </c>
      <c r="AB34" s="8" t="s">
        <v>11</v>
      </c>
      <c r="AC34" s="8" t="s">
        <v>12</v>
      </c>
      <c r="AD34" s="8" t="s">
        <v>13</v>
      </c>
      <c r="AE34" s="8" t="s">
        <v>14</v>
      </c>
      <c r="AF34" s="8" t="s">
        <v>15</v>
      </c>
      <c r="AG34" s="4"/>
    </row>
    <row r="35" spans="2:33" x14ac:dyDescent="0.25">
      <c r="B35" s="24">
        <v>28</v>
      </c>
      <c r="C35" s="25">
        <v>1.3385</v>
      </c>
      <c r="D35" s="25">
        <f>'[1]28'!$D$88</f>
        <v>1.5</v>
      </c>
      <c r="E35" s="25" t="str">
        <f>'[1]28'!$F$88</f>
        <v>-</v>
      </c>
      <c r="F35" s="25">
        <f>'[1]28'!$G$88</f>
        <v>3.46</v>
      </c>
      <c r="S35" s="2"/>
      <c r="T35" s="5" t="s">
        <v>30</v>
      </c>
      <c r="U35" s="6"/>
      <c r="V35" s="6"/>
      <c r="W35" s="6"/>
      <c r="X35" s="6"/>
      <c r="Y35" s="6">
        <f>Y29</f>
        <v>2.1</v>
      </c>
      <c r="Z35" s="6">
        <f t="shared" ref="Z35:AB35" si="4">Z29</f>
        <v>2.1875</v>
      </c>
      <c r="AA35" s="6">
        <f t="shared" si="4"/>
        <v>2.12</v>
      </c>
      <c r="AB35" s="6">
        <f t="shared" si="4"/>
        <v>2.375</v>
      </c>
      <c r="AC35" s="6">
        <f t="shared" ref="AC35:AD37" si="5">AC29</f>
        <v>2.5625</v>
      </c>
      <c r="AD35" s="6">
        <f t="shared" si="5"/>
        <v>2.4500000000000002</v>
      </c>
      <c r="AE35" s="6"/>
      <c r="AF35" s="6"/>
      <c r="AG35" s="4"/>
    </row>
    <row r="36" spans="2:33" x14ac:dyDescent="0.25">
      <c r="B36" s="26">
        <v>29</v>
      </c>
      <c r="C36" s="23">
        <v>1.3385</v>
      </c>
      <c r="D36" s="23">
        <f>'[1]29'!$D$88</f>
        <v>1.9</v>
      </c>
      <c r="E36" s="23" t="str">
        <f>'[1]29'!$F$88</f>
        <v>-</v>
      </c>
      <c r="F36" s="23">
        <f>'[1]29'!$G$88</f>
        <v>3.46</v>
      </c>
      <c r="S36" s="2"/>
      <c r="T36" s="5"/>
      <c r="U36" s="6"/>
      <c r="V36" s="6"/>
      <c r="W36" s="6"/>
      <c r="X36" s="6"/>
      <c r="Y36" s="6">
        <f>Y30</f>
        <v>2</v>
      </c>
      <c r="Z36" s="6">
        <f t="shared" ref="Z36:AB36" si="6">Z30</f>
        <v>1.4500000000000002</v>
      </c>
      <c r="AA36" s="6">
        <f t="shared" si="6"/>
        <v>1.6125</v>
      </c>
      <c r="AB36" s="6">
        <f t="shared" si="6"/>
        <v>1.575</v>
      </c>
      <c r="AC36" s="6">
        <f t="shared" si="5"/>
        <v>1.7874999999999999</v>
      </c>
      <c r="AD36" s="6">
        <f t="shared" si="5"/>
        <v>1.6875</v>
      </c>
      <c r="AE36" s="6"/>
      <c r="AF36" s="6"/>
      <c r="AG36" s="4"/>
    </row>
    <row r="37" spans="2:33" x14ac:dyDescent="0.25">
      <c r="B37" s="24">
        <v>30</v>
      </c>
      <c r="C37" s="25">
        <v>1.3385</v>
      </c>
      <c r="D37" s="25">
        <f>'[1]30'!$D$88</f>
        <v>2.4</v>
      </c>
      <c r="E37" s="25" t="str">
        <f>'[1]30'!$F$88</f>
        <v>-</v>
      </c>
      <c r="F37" s="25">
        <f>'[1]30'!$G$88</f>
        <v>3.46</v>
      </c>
      <c r="S37" s="2"/>
      <c r="T37" s="7" t="str">
        <f>T31</f>
        <v>Promedio 2015 - 2020</v>
      </c>
      <c r="U37" s="11"/>
      <c r="V37" s="11"/>
      <c r="W37" s="11"/>
      <c r="X37" s="11"/>
      <c r="Y37" s="11">
        <f>Y31</f>
        <v>2.0500000000000003</v>
      </c>
      <c r="Z37" s="11">
        <f t="shared" ref="Z37:AB37" si="7">Z31</f>
        <v>1.8229166666666667</v>
      </c>
      <c r="AA37" s="11">
        <f t="shared" si="7"/>
        <v>1.8005555555555557</v>
      </c>
      <c r="AB37" s="11">
        <f t="shared" si="7"/>
        <v>1.957222222222222</v>
      </c>
      <c r="AC37" s="11">
        <f t="shared" si="5"/>
        <v>2.1868055555555554</v>
      </c>
      <c r="AD37" s="11">
        <f t="shared" si="5"/>
        <v>1.9508333333333332</v>
      </c>
      <c r="AE37" s="11"/>
      <c r="AF37" s="11"/>
      <c r="AG37" s="4"/>
    </row>
    <row r="38" spans="2:33" x14ac:dyDescent="0.25">
      <c r="B38" s="26">
        <v>31</v>
      </c>
      <c r="C38" s="23">
        <v>1.3385</v>
      </c>
      <c r="D38" s="23">
        <f>'[1]31'!$D$88</f>
        <v>2.4</v>
      </c>
      <c r="E38" s="23" t="str">
        <f>'[1]30'!$F$88</f>
        <v>-</v>
      </c>
      <c r="F38" s="23">
        <f>'[1]31'!$G$88</f>
        <v>3.46</v>
      </c>
      <c r="S38" s="2"/>
      <c r="T38" s="5">
        <v>2021</v>
      </c>
      <c r="U38" s="12"/>
      <c r="V38" s="12"/>
      <c r="W38" s="12"/>
      <c r="X38" s="12"/>
      <c r="Y38" s="12">
        <f>AVERAGE(D27:D28)</f>
        <v>2.2999999999999998</v>
      </c>
      <c r="Z38" s="12">
        <f>AVERAGE(D29:D32)</f>
        <v>2.0249999999999999</v>
      </c>
      <c r="AA38" s="12">
        <f>AVERAGE(D33:D37)</f>
        <v>1.92</v>
      </c>
      <c r="AB38" s="12">
        <f>AVERAGE(D38:D41)</f>
        <v>2.2375000000000003</v>
      </c>
      <c r="AC38" s="12">
        <f>AVERAGE(D42:D46)</f>
        <v>1.9100000000000001</v>
      </c>
      <c r="AD38" s="12">
        <f>AVERAGE(D47:D50)</f>
        <v>1.5</v>
      </c>
      <c r="AE38" s="12"/>
      <c r="AF38" s="12"/>
      <c r="AG38" s="4"/>
    </row>
    <row r="39" spans="2:33" x14ac:dyDescent="0.25">
      <c r="B39" s="24">
        <v>32</v>
      </c>
      <c r="C39" s="25">
        <v>1.3385</v>
      </c>
      <c r="D39" s="25">
        <f>'[1]32'!$D$88</f>
        <v>2.5</v>
      </c>
      <c r="E39" s="25" t="str">
        <f>'[1]32'!$F$88</f>
        <v>-</v>
      </c>
      <c r="F39" s="25">
        <f>'[1]32'!$G$88</f>
        <v>3.46</v>
      </c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2:33" x14ac:dyDescent="0.25">
      <c r="B40" s="26">
        <v>33</v>
      </c>
      <c r="C40" s="23">
        <v>1.3385</v>
      </c>
      <c r="D40" s="23">
        <f>'[1]33'!$D$88</f>
        <v>2.25</v>
      </c>
      <c r="E40" s="23" t="str">
        <f>'[1]33'!$F$88</f>
        <v>-</v>
      </c>
      <c r="F40" s="23">
        <f>'[1]33'!$G$88</f>
        <v>3.46</v>
      </c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2:33" x14ac:dyDescent="0.25">
      <c r="B41" s="24">
        <v>34</v>
      </c>
      <c r="C41" s="25">
        <v>1.3385</v>
      </c>
      <c r="D41" s="25">
        <f>'[1]34'!$D$88</f>
        <v>1.8</v>
      </c>
      <c r="E41" s="25" t="str">
        <f>'[1]34'!$F$88</f>
        <v>-</v>
      </c>
      <c r="F41" s="25">
        <f>'[1]34'!$G$88</f>
        <v>3.46</v>
      </c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2:33" x14ac:dyDescent="0.25">
      <c r="B42" s="26">
        <v>35</v>
      </c>
      <c r="C42" s="23">
        <v>1.3385</v>
      </c>
      <c r="D42" s="23">
        <f>'[1]35'!$D$88</f>
        <v>1.9</v>
      </c>
      <c r="E42" s="23" t="str">
        <f>'[1]35'!$F$88</f>
        <v>-</v>
      </c>
      <c r="F42" s="23">
        <f>'[1]35'!$G$88</f>
        <v>3.46</v>
      </c>
      <c r="S42" s="2"/>
      <c r="T42" s="3" t="s">
        <v>21</v>
      </c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</row>
    <row r="43" spans="2:33" x14ac:dyDescent="0.25">
      <c r="B43" s="24">
        <v>36</v>
      </c>
      <c r="C43" s="25">
        <v>1.3385</v>
      </c>
      <c r="D43" s="25">
        <f>'[1]36'!$D$88</f>
        <v>2.25</v>
      </c>
      <c r="E43" s="25" t="str">
        <f>'[1]36'!$F$88</f>
        <v>-</v>
      </c>
      <c r="F43" s="25">
        <f>'[1]36'!$G$88</f>
        <v>3.46</v>
      </c>
      <c r="S43" s="2"/>
      <c r="T43" s="4"/>
      <c r="U43" s="13" t="s">
        <v>4</v>
      </c>
      <c r="V43" s="13" t="s">
        <v>5</v>
      </c>
      <c r="W43" s="13" t="s">
        <v>6</v>
      </c>
      <c r="X43" s="13" t="s">
        <v>7</v>
      </c>
      <c r="Y43" s="13" t="s">
        <v>8</v>
      </c>
      <c r="Z43" s="13" t="s">
        <v>9</v>
      </c>
      <c r="AA43" s="13" t="s">
        <v>10</v>
      </c>
      <c r="AB43" s="13" t="s">
        <v>11</v>
      </c>
      <c r="AC43" s="13" t="s">
        <v>12</v>
      </c>
      <c r="AD43" s="13" t="s">
        <v>13</v>
      </c>
      <c r="AE43" s="13" t="s">
        <v>14</v>
      </c>
      <c r="AF43" s="13" t="s">
        <v>15</v>
      </c>
      <c r="AG43" s="13" t="s">
        <v>16</v>
      </c>
    </row>
    <row r="44" spans="2:33" x14ac:dyDescent="0.25">
      <c r="B44" s="26">
        <v>37</v>
      </c>
      <c r="C44" s="23">
        <v>1.3385</v>
      </c>
      <c r="D44" s="23">
        <f>'[1]37'!$D$88</f>
        <v>2.25</v>
      </c>
      <c r="E44" s="23" t="str">
        <f>'[1]37'!$F$88</f>
        <v>-</v>
      </c>
      <c r="F44" s="23">
        <f>'[1]37'!$G$88</f>
        <v>3.46</v>
      </c>
      <c r="S44" s="2"/>
      <c r="T44" s="5">
        <v>2015</v>
      </c>
      <c r="U44" s="6"/>
      <c r="V44" s="6"/>
      <c r="W44" s="6"/>
      <c r="X44" s="6"/>
      <c r="Y44" s="6">
        <v>2.5812499999999998</v>
      </c>
      <c r="Z44" s="9">
        <v>3.7882812499999998</v>
      </c>
      <c r="AA44" s="6">
        <v>3.6483250661375664</v>
      </c>
      <c r="AB44" s="6">
        <v>3.8878571428571429</v>
      </c>
      <c r="AC44" s="6">
        <v>3.3875694444444444</v>
      </c>
      <c r="AD44" s="6">
        <v>3.4847619047619047</v>
      </c>
      <c r="AE44" s="6"/>
      <c r="AF44" s="6"/>
      <c r="AG44" s="10">
        <f>AVERAGE(U44:AF44)</f>
        <v>3.4630074680335095</v>
      </c>
    </row>
    <row r="45" spans="2:33" x14ac:dyDescent="0.25">
      <c r="B45" s="24">
        <v>38</v>
      </c>
      <c r="C45" s="25">
        <v>1.3385</v>
      </c>
      <c r="D45" s="25">
        <f>'[1]38'!$D$88</f>
        <v>1.65</v>
      </c>
      <c r="E45" s="25" t="str">
        <f>'[1]38'!$F$88</f>
        <v>-</v>
      </c>
      <c r="F45" s="25">
        <f>'[1]38'!$G$88</f>
        <v>3.46</v>
      </c>
      <c r="S45" s="2"/>
      <c r="T45" s="5">
        <v>2016</v>
      </c>
      <c r="U45" s="6"/>
      <c r="V45" s="6"/>
      <c r="W45" s="6"/>
      <c r="X45" s="6"/>
      <c r="Y45" s="6">
        <v>3.0673809523809523</v>
      </c>
      <c r="Z45" s="9">
        <v>3.1070476190476191</v>
      </c>
      <c r="AA45" s="6">
        <v>3.2483333333333331</v>
      </c>
      <c r="AB45" s="6">
        <v>3.2574801587301589</v>
      </c>
      <c r="AC45" s="6">
        <v>3.6378571428571433</v>
      </c>
      <c r="AD45" s="6">
        <v>3.9082440476190476</v>
      </c>
      <c r="AE45" s="6"/>
      <c r="AF45" s="6"/>
      <c r="AG45" s="10">
        <f>AVERAGE(U45:AF45)</f>
        <v>3.3710572089947086</v>
      </c>
    </row>
    <row r="46" spans="2:33" x14ac:dyDescent="0.25">
      <c r="B46" s="26">
        <v>39</v>
      </c>
      <c r="C46" s="23">
        <v>1.3385</v>
      </c>
      <c r="D46" s="23">
        <f>'[1]39'!$D$88</f>
        <v>1.5</v>
      </c>
      <c r="E46" s="23" t="str">
        <f>'[1]39'!$F$88</f>
        <v>-</v>
      </c>
      <c r="F46" s="23">
        <f>'[1]39'!$G$88</f>
        <v>3.46</v>
      </c>
      <c r="S46" s="2"/>
      <c r="T46" s="5">
        <v>2017</v>
      </c>
      <c r="U46" s="6"/>
      <c r="V46" s="6"/>
      <c r="W46" s="6"/>
      <c r="X46" s="6"/>
      <c r="Y46" s="6">
        <v>3.4551562499999999</v>
      </c>
      <c r="Z46" s="9">
        <v>3.2543750000000005</v>
      </c>
      <c r="AA46" s="6">
        <v>3.3588541666666671</v>
      </c>
      <c r="AB46" s="6">
        <v>3.6260342261904763</v>
      </c>
      <c r="AC46" s="6">
        <v>4.1650396825396827</v>
      </c>
      <c r="AD46" s="6">
        <v>3.671979166666667</v>
      </c>
      <c r="AE46" s="6"/>
      <c r="AF46" s="6"/>
      <c r="AG46" s="10">
        <f t="shared" ref="AG46:AG51" si="8">AVERAGE(U46:AF46)</f>
        <v>3.5885730820105821</v>
      </c>
    </row>
    <row r="47" spans="2:33" x14ac:dyDescent="0.25">
      <c r="B47" s="24">
        <v>40</v>
      </c>
      <c r="C47" s="25">
        <v>1.3385</v>
      </c>
      <c r="D47" s="25">
        <f>'[1]40'!$D$88</f>
        <v>1.5</v>
      </c>
      <c r="E47" s="25" t="str">
        <f>'[1]40'!$F$88</f>
        <v>-</v>
      </c>
      <c r="F47" s="25">
        <f>'[1]40'!$G$88</f>
        <v>3.46</v>
      </c>
      <c r="S47" s="2"/>
      <c r="T47" s="5">
        <v>2018</v>
      </c>
      <c r="U47" s="6"/>
      <c r="V47" s="6"/>
      <c r="W47" s="6"/>
      <c r="X47" s="6"/>
      <c r="Y47" s="6"/>
      <c r="Z47" s="9">
        <v>3.5500000000000003</v>
      </c>
      <c r="AA47" s="6">
        <v>3.2336666666666667</v>
      </c>
      <c r="AB47" s="6">
        <v>3.575941991341991</v>
      </c>
      <c r="AC47" s="6">
        <v>4.3963839285714288</v>
      </c>
      <c r="AD47" s="6">
        <v>3.9538541666666669</v>
      </c>
      <c r="AE47" s="6"/>
      <c r="AF47" s="6"/>
      <c r="AG47" s="10">
        <f t="shared" si="8"/>
        <v>3.7419693506493501</v>
      </c>
    </row>
    <row r="48" spans="2:33" x14ac:dyDescent="0.25">
      <c r="B48" s="26">
        <v>41</v>
      </c>
      <c r="C48" s="23">
        <v>1.3385</v>
      </c>
      <c r="D48" s="23">
        <f>'[1]41'!$D$88</f>
        <v>1.5</v>
      </c>
      <c r="E48" s="23" t="str">
        <f>'[1]40'!$F$88</f>
        <v>-</v>
      </c>
      <c r="F48" s="23">
        <f>'[1]41'!$G$88</f>
        <v>3.46</v>
      </c>
      <c r="S48" s="2"/>
      <c r="T48" s="5">
        <v>2019</v>
      </c>
      <c r="U48" s="6"/>
      <c r="V48" s="6"/>
      <c r="W48" s="6"/>
      <c r="X48" s="6"/>
      <c r="Y48" s="6">
        <v>3.4</v>
      </c>
      <c r="Z48" s="9">
        <v>3.9937857142857145</v>
      </c>
      <c r="AA48" s="6">
        <v>3.6748214285714287</v>
      </c>
      <c r="AB48" s="6">
        <v>4.0379404761904762</v>
      </c>
      <c r="AC48" s="6">
        <v>4.3191875</v>
      </c>
      <c r="AD48" s="6">
        <v>3.8305999999999996</v>
      </c>
      <c r="AE48" s="6"/>
      <c r="AF48" s="6"/>
      <c r="AG48" s="10">
        <f t="shared" si="8"/>
        <v>3.8760558531746034</v>
      </c>
    </row>
    <row r="49" spans="2:33" x14ac:dyDescent="0.25">
      <c r="B49" s="24">
        <v>42</v>
      </c>
      <c r="C49" s="25">
        <v>1.3385</v>
      </c>
      <c r="D49" s="25"/>
      <c r="E49" s="25" t="str">
        <f>'[1]42'!$F$88</f>
        <v>-</v>
      </c>
      <c r="F49" s="25">
        <f>'[1]42'!$G$88</f>
        <v>3.46</v>
      </c>
      <c r="S49" s="2"/>
      <c r="T49" s="5">
        <v>2020</v>
      </c>
      <c r="U49" s="6"/>
      <c r="V49" s="6"/>
      <c r="W49" s="6"/>
      <c r="X49" s="6"/>
      <c r="Y49" s="6">
        <v>3.73</v>
      </c>
      <c r="Z49" s="9">
        <v>3.9099999999999997</v>
      </c>
      <c r="AA49" s="6">
        <v>3.8959999999999999</v>
      </c>
      <c r="AB49" s="6">
        <v>4.0674999999999999</v>
      </c>
      <c r="AC49" s="6">
        <v>4.5575000000000001</v>
      </c>
      <c r="AD49" s="6">
        <v>4.2739999999999991</v>
      </c>
      <c r="AE49" s="6"/>
      <c r="AF49" s="6"/>
      <c r="AG49" s="10">
        <f t="shared" si="8"/>
        <v>4.0725000000000007</v>
      </c>
    </row>
    <row r="50" spans="2:33" x14ac:dyDescent="0.25">
      <c r="B50" s="26">
        <v>43</v>
      </c>
      <c r="C50" s="23"/>
      <c r="D50" s="23"/>
      <c r="E50" s="23" t="s">
        <v>32</v>
      </c>
      <c r="F50" s="23"/>
      <c r="S50" s="2"/>
      <c r="T50" s="5" t="s">
        <v>27</v>
      </c>
      <c r="U50" s="6"/>
      <c r="V50" s="6"/>
      <c r="W50" s="6"/>
      <c r="X50" s="6"/>
      <c r="Y50" s="6">
        <f t="shared" ref="Y50:AD50" si="9">MAX(Y44:Y47)</f>
        <v>3.4551562499999999</v>
      </c>
      <c r="Z50" s="6">
        <f t="shared" si="9"/>
        <v>3.7882812499999998</v>
      </c>
      <c r="AA50" s="6">
        <f t="shared" si="9"/>
        <v>3.6483250661375664</v>
      </c>
      <c r="AB50" s="6">
        <f t="shared" si="9"/>
        <v>3.8878571428571429</v>
      </c>
      <c r="AC50" s="6">
        <f t="shared" si="9"/>
        <v>4.3963839285714288</v>
      </c>
      <c r="AD50" s="6">
        <f t="shared" si="9"/>
        <v>3.9538541666666669</v>
      </c>
      <c r="AE50" s="6"/>
      <c r="AF50" s="6"/>
      <c r="AG50" s="10">
        <f t="shared" si="8"/>
        <v>3.8549763007054669</v>
      </c>
    </row>
    <row r="51" spans="2:33" x14ac:dyDescent="0.25">
      <c r="B51" s="24">
        <v>44</v>
      </c>
      <c r="C51" s="25"/>
      <c r="D51" s="25"/>
      <c r="E51" s="25"/>
      <c r="F51" s="25"/>
      <c r="S51" s="2"/>
      <c r="T51" s="5" t="s">
        <v>28</v>
      </c>
      <c r="U51" s="6"/>
      <c r="V51" s="6"/>
      <c r="W51" s="6"/>
      <c r="X51" s="6"/>
      <c r="Y51" s="6">
        <f t="shared" ref="Y51:AD51" si="10">MIN(Y44:Y47)</f>
        <v>2.5812499999999998</v>
      </c>
      <c r="Z51" s="6">
        <f t="shared" si="10"/>
        <v>3.1070476190476191</v>
      </c>
      <c r="AA51" s="6">
        <f t="shared" si="10"/>
        <v>3.2336666666666667</v>
      </c>
      <c r="AB51" s="6">
        <f t="shared" si="10"/>
        <v>3.2574801587301589</v>
      </c>
      <c r="AC51" s="6">
        <f t="shared" si="10"/>
        <v>3.3875694444444444</v>
      </c>
      <c r="AD51" s="6">
        <f t="shared" si="10"/>
        <v>3.4847619047619047</v>
      </c>
      <c r="AE51" s="6"/>
      <c r="AF51" s="6"/>
      <c r="AG51" s="10">
        <f t="shared" si="8"/>
        <v>3.1752959656084658</v>
      </c>
    </row>
    <row r="52" spans="2:33" x14ac:dyDescent="0.25">
      <c r="B52" s="26">
        <v>45</v>
      </c>
      <c r="C52" s="23"/>
      <c r="D52" s="23"/>
      <c r="E52" s="23"/>
      <c r="F52" s="23"/>
      <c r="S52" s="2"/>
      <c r="T52" s="5" t="s">
        <v>29</v>
      </c>
      <c r="U52" s="6"/>
      <c r="V52" s="6"/>
      <c r="W52" s="6"/>
      <c r="X52" s="6"/>
      <c r="Y52" s="6">
        <f t="shared" ref="Y52:AD52" si="11">AVERAGE(Y44:Y47)</f>
        <v>3.034595734126984</v>
      </c>
      <c r="Z52" s="6">
        <f t="shared" si="11"/>
        <v>3.4249259672619052</v>
      </c>
      <c r="AA52" s="6">
        <f t="shared" si="11"/>
        <v>3.3722948082010582</v>
      </c>
      <c r="AB52" s="6">
        <f t="shared" si="11"/>
        <v>3.5868283797799423</v>
      </c>
      <c r="AC52" s="6">
        <f t="shared" si="11"/>
        <v>3.8967125496031745</v>
      </c>
      <c r="AD52" s="6">
        <f t="shared" si="11"/>
        <v>3.7547098214285715</v>
      </c>
      <c r="AE52" s="6"/>
      <c r="AF52" s="6"/>
      <c r="AG52" s="10">
        <f>AVERAGE(U52:AF52)</f>
        <v>3.5116778767336059</v>
      </c>
    </row>
    <row r="53" spans="2:33" x14ac:dyDescent="0.25">
      <c r="B53" s="24">
        <v>46</v>
      </c>
      <c r="C53" s="25"/>
      <c r="D53" s="25"/>
      <c r="E53" s="25"/>
      <c r="F53" s="25"/>
      <c r="S53" s="2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</row>
    <row r="54" spans="2:33" x14ac:dyDescent="0.25">
      <c r="B54" s="26">
        <v>47</v>
      </c>
      <c r="C54" s="23"/>
      <c r="D54" s="23"/>
      <c r="E54" s="23"/>
      <c r="F54" s="23"/>
      <c r="S54" s="2"/>
      <c r="T54" s="3" t="s">
        <v>3</v>
      </c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</row>
    <row r="55" spans="2:33" x14ac:dyDescent="0.25">
      <c r="B55" s="24">
        <v>48</v>
      </c>
      <c r="C55" s="25"/>
      <c r="D55" s="25"/>
      <c r="E55" s="25"/>
      <c r="F55" s="25"/>
      <c r="S55" s="2"/>
      <c r="T55" s="4"/>
      <c r="U55" s="13" t="s">
        <v>4</v>
      </c>
      <c r="V55" s="13" t="s">
        <v>5</v>
      </c>
      <c r="W55" s="13" t="s">
        <v>6</v>
      </c>
      <c r="X55" s="13" t="s">
        <v>7</v>
      </c>
      <c r="Y55" s="13" t="s">
        <v>8</v>
      </c>
      <c r="Z55" s="13" t="s">
        <v>9</v>
      </c>
      <c r="AA55" s="13" t="s">
        <v>10</v>
      </c>
      <c r="AB55" s="13" t="s">
        <v>11</v>
      </c>
      <c r="AC55" s="13" t="s">
        <v>12</v>
      </c>
      <c r="AD55" s="13" t="s">
        <v>13</v>
      </c>
      <c r="AE55" s="13" t="s">
        <v>14</v>
      </c>
      <c r="AF55" s="13" t="s">
        <v>15</v>
      </c>
      <c r="AG55" s="4"/>
    </row>
    <row r="56" spans="2:33" x14ac:dyDescent="0.25">
      <c r="B56" s="26">
        <v>49</v>
      </c>
      <c r="C56" s="23"/>
      <c r="D56" s="23"/>
      <c r="E56" s="23"/>
      <c r="F56" s="23"/>
      <c r="S56" s="2"/>
      <c r="T56" s="5" t="s">
        <v>31</v>
      </c>
      <c r="U56" s="6"/>
      <c r="V56" s="6"/>
      <c r="W56" s="6"/>
      <c r="X56" s="6"/>
      <c r="Y56" s="6">
        <f>Y50</f>
        <v>3.4551562499999999</v>
      </c>
      <c r="Z56" s="6">
        <f t="shared" ref="Z56:AB56" si="12">Z50</f>
        <v>3.7882812499999998</v>
      </c>
      <c r="AA56" s="6">
        <f t="shared" si="12"/>
        <v>3.6483250661375664</v>
      </c>
      <c r="AB56" s="6">
        <f t="shared" si="12"/>
        <v>3.8878571428571429</v>
      </c>
      <c r="AC56" s="6">
        <f t="shared" ref="AC56:AD58" si="13">AC50</f>
        <v>4.3963839285714288</v>
      </c>
      <c r="AD56" s="6">
        <f t="shared" si="13"/>
        <v>3.9538541666666669</v>
      </c>
      <c r="AE56" s="6"/>
      <c r="AF56" s="6"/>
      <c r="AG56" s="4"/>
    </row>
    <row r="57" spans="2:33" x14ac:dyDescent="0.25">
      <c r="B57" s="24">
        <v>50</v>
      </c>
      <c r="C57" s="25"/>
      <c r="D57" s="25"/>
      <c r="E57" s="25"/>
      <c r="F57" s="25"/>
      <c r="S57" s="2"/>
      <c r="T57" s="5"/>
      <c r="U57" s="6"/>
      <c r="V57" s="6"/>
      <c r="W57" s="6"/>
      <c r="X57" s="6"/>
      <c r="Y57" s="6">
        <f>Y51</f>
        <v>2.5812499999999998</v>
      </c>
      <c r="Z57" s="6">
        <f t="shared" ref="Z57:AB57" si="14">Z51</f>
        <v>3.1070476190476191</v>
      </c>
      <c r="AA57" s="6">
        <f t="shared" si="14"/>
        <v>3.2336666666666667</v>
      </c>
      <c r="AB57" s="6">
        <f t="shared" si="14"/>
        <v>3.2574801587301589</v>
      </c>
      <c r="AC57" s="6">
        <f t="shared" si="13"/>
        <v>3.3875694444444444</v>
      </c>
      <c r="AD57" s="6">
        <f t="shared" si="13"/>
        <v>3.4847619047619047</v>
      </c>
      <c r="AE57" s="6"/>
      <c r="AF57" s="6"/>
      <c r="AG57" s="4"/>
    </row>
    <row r="58" spans="2:33" x14ac:dyDescent="0.25">
      <c r="B58" s="26">
        <v>51</v>
      </c>
      <c r="C58" s="23"/>
      <c r="D58" s="23"/>
      <c r="E58" s="23"/>
      <c r="F58" s="23"/>
      <c r="S58" s="2"/>
      <c r="T58" s="7" t="str">
        <f>T52</f>
        <v>Promedio 2015 - 2020</v>
      </c>
      <c r="U58" s="11"/>
      <c r="V58" s="11"/>
      <c r="W58" s="11"/>
      <c r="X58" s="11"/>
      <c r="Y58" s="11">
        <f>Y52</f>
        <v>3.034595734126984</v>
      </c>
      <c r="Z58" s="11">
        <f t="shared" ref="Z58:AB58" si="15">Z52</f>
        <v>3.4249259672619052</v>
      </c>
      <c r="AA58" s="11">
        <f t="shared" si="15"/>
        <v>3.3722948082010582</v>
      </c>
      <c r="AB58" s="11">
        <f t="shared" si="15"/>
        <v>3.5868283797799423</v>
      </c>
      <c r="AC58" s="11">
        <f t="shared" si="13"/>
        <v>3.8967125496031745</v>
      </c>
      <c r="AD58" s="11">
        <f t="shared" si="13"/>
        <v>3.7547098214285715</v>
      </c>
      <c r="AE58" s="11"/>
      <c r="AF58" s="11"/>
      <c r="AG58" s="4"/>
    </row>
    <row r="59" spans="2:33" x14ac:dyDescent="0.25">
      <c r="B59" s="24">
        <v>52</v>
      </c>
      <c r="C59" s="25"/>
      <c r="D59" s="25"/>
      <c r="E59" s="25"/>
      <c r="F59" s="25"/>
      <c r="S59" s="2"/>
      <c r="T59" s="5">
        <v>2021</v>
      </c>
      <c r="U59" s="12"/>
      <c r="V59" s="12"/>
      <c r="W59" s="12"/>
      <c r="X59" s="12"/>
      <c r="Y59" s="12">
        <f>AVERAGE(F26:F29)</f>
        <v>3.23</v>
      </c>
      <c r="Z59" s="12">
        <f>AVERAGE(F29:F32)</f>
        <v>3.7275</v>
      </c>
      <c r="AA59" s="12">
        <f>AVERAGE(F33:F37)</f>
        <v>3.5060000000000002</v>
      </c>
      <c r="AB59" s="12">
        <f>AVERAGE(F38:F41)</f>
        <v>3.46</v>
      </c>
      <c r="AC59" s="12">
        <f>AVERAGE(F42:F46)</f>
        <v>3.46</v>
      </c>
      <c r="AD59" s="12">
        <f>AVERAGE(F47:F50)</f>
        <v>3.4599999999999995</v>
      </c>
      <c r="AE59" s="12"/>
      <c r="AF59" s="12"/>
      <c r="AG59" s="4"/>
    </row>
    <row r="60" spans="2:33" x14ac:dyDescent="0.25">
      <c r="B60" s="27">
        <v>53</v>
      </c>
      <c r="C60" s="28"/>
      <c r="D60" s="28"/>
      <c r="E60" s="28"/>
      <c r="F60" s="28"/>
    </row>
    <row r="61" spans="2:33" ht="15.75" thickBot="1" x14ac:dyDescent="0.3"/>
    <row r="62" spans="2:33" x14ac:dyDescent="0.25">
      <c r="B62" s="14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6"/>
      <c r="T62" s="35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</row>
    <row r="63" spans="2:33" x14ac:dyDescent="0.25">
      <c r="B63" s="36" t="s">
        <v>24</v>
      </c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8"/>
      <c r="T63" s="35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</row>
    <row r="64" spans="2:33" x14ac:dyDescent="0.25">
      <c r="B64" s="36" t="s">
        <v>22</v>
      </c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8"/>
      <c r="T64" s="35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</row>
    <row r="65" spans="2:32" x14ac:dyDescent="0.25">
      <c r="B65" s="36" t="s">
        <v>33</v>
      </c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8"/>
      <c r="T65" s="35">
        <f>(D28-C28)/C28</f>
        <v>0.5689204333208816</v>
      </c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</row>
    <row r="66" spans="2:32" x14ac:dyDescent="0.25">
      <c r="B66" s="3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8"/>
      <c r="T66" s="35">
        <f t="shared" ref="T66:T91" si="16">(D29-C29)/C29</f>
        <v>0.4942099364960777</v>
      </c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</row>
    <row r="67" spans="2:32" ht="15.75" thickBot="1" x14ac:dyDescent="0.3">
      <c r="B67" s="37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20"/>
      <c r="T67" s="35">
        <f>(D30-C30)/C30</f>
        <v>0.4942099364960777</v>
      </c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</row>
    <row r="68" spans="2:32" x14ac:dyDescent="0.25">
      <c r="T68" s="35">
        <f t="shared" si="16"/>
        <v>0.53156518490847948</v>
      </c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</row>
    <row r="69" spans="2:32" x14ac:dyDescent="0.25">
      <c r="T69" s="35">
        <f t="shared" si="16"/>
        <v>0.53156518490847948</v>
      </c>
    </row>
    <row r="70" spans="2:32" x14ac:dyDescent="0.25">
      <c r="T70" s="35">
        <f>(D33-C33)/C33</f>
        <v>0.4942099364960777</v>
      </c>
    </row>
    <row r="71" spans="2:32" x14ac:dyDescent="0.25">
      <c r="T71" s="35">
        <f t="shared" si="16"/>
        <v>0.34478894284646994</v>
      </c>
    </row>
    <row r="72" spans="2:32" x14ac:dyDescent="0.25">
      <c r="T72" s="35">
        <f t="shared" si="16"/>
        <v>0.12065745237205826</v>
      </c>
    </row>
    <row r="73" spans="2:32" x14ac:dyDescent="0.25">
      <c r="T73" s="35">
        <f t="shared" si="16"/>
        <v>0.41949943967127373</v>
      </c>
    </row>
    <row r="74" spans="2:32" x14ac:dyDescent="0.25">
      <c r="T74" s="35">
        <f t="shared" si="16"/>
        <v>0.7930519237952931</v>
      </c>
    </row>
    <row r="75" spans="2:32" x14ac:dyDescent="0.25">
      <c r="T75" s="35">
        <f t="shared" si="16"/>
        <v>0.7930519237952931</v>
      </c>
    </row>
    <row r="76" spans="2:32" x14ac:dyDescent="0.25">
      <c r="T76" s="35">
        <f t="shared" si="16"/>
        <v>0.86776242062009712</v>
      </c>
    </row>
    <row r="77" spans="2:32" x14ac:dyDescent="0.25">
      <c r="T77" s="35">
        <f t="shared" si="16"/>
        <v>0.68098617855808741</v>
      </c>
    </row>
    <row r="78" spans="2:32" x14ac:dyDescent="0.25">
      <c r="T78" s="35">
        <f t="shared" si="16"/>
        <v>0.34478894284646994</v>
      </c>
    </row>
    <row r="79" spans="2:32" x14ac:dyDescent="0.25">
      <c r="T79" s="35">
        <f t="shared" si="16"/>
        <v>0.41949943967127373</v>
      </c>
    </row>
    <row r="80" spans="2:32" x14ac:dyDescent="0.25">
      <c r="T80" s="35">
        <f t="shared" si="16"/>
        <v>0.68098617855808741</v>
      </c>
    </row>
    <row r="81" spans="20:20" x14ac:dyDescent="0.25">
      <c r="T81" s="35">
        <f t="shared" si="16"/>
        <v>0.68098617855808741</v>
      </c>
    </row>
    <row r="82" spans="20:20" x14ac:dyDescent="0.25">
      <c r="T82" s="35">
        <f t="shared" si="16"/>
        <v>0.23272319760926402</v>
      </c>
    </row>
    <row r="83" spans="20:20" x14ac:dyDescent="0.25">
      <c r="T83" s="35">
        <f>(D46-C46)/C46</f>
        <v>0.12065745237205826</v>
      </c>
    </row>
    <row r="84" spans="20:20" x14ac:dyDescent="0.25">
      <c r="T84" s="35">
        <f t="shared" si="16"/>
        <v>0.12065745237205826</v>
      </c>
    </row>
    <row r="85" spans="20:20" x14ac:dyDescent="0.25">
      <c r="T85" s="35">
        <f t="shared" si="16"/>
        <v>0.12065745237205826</v>
      </c>
    </row>
    <row r="86" spans="20:20" x14ac:dyDescent="0.25">
      <c r="T86" s="35">
        <f t="shared" si="16"/>
        <v>-1</v>
      </c>
    </row>
    <row r="87" spans="20:20" x14ac:dyDescent="0.25">
      <c r="T87" s="35" t="e">
        <f t="shared" si="16"/>
        <v>#DIV/0!</v>
      </c>
    </row>
    <row r="88" spans="20:20" x14ac:dyDescent="0.25">
      <c r="T88" s="35" t="e">
        <f t="shared" si="16"/>
        <v>#DIV/0!</v>
      </c>
    </row>
    <row r="89" spans="20:20" x14ac:dyDescent="0.25">
      <c r="T89" s="35" t="e">
        <f t="shared" si="16"/>
        <v>#DIV/0!</v>
      </c>
    </row>
    <row r="90" spans="20:20" x14ac:dyDescent="0.25">
      <c r="T90" s="35" t="e">
        <f t="shared" si="16"/>
        <v>#DIV/0!</v>
      </c>
    </row>
    <row r="91" spans="20:20" x14ac:dyDescent="0.25">
      <c r="T91" s="35" t="e">
        <f t="shared" si="16"/>
        <v>#DIV/0!</v>
      </c>
    </row>
    <row r="92" spans="20:20" x14ac:dyDescent="0.25">
      <c r="T92" s="35"/>
    </row>
    <row r="93" spans="20:20" x14ac:dyDescent="0.25">
      <c r="T93" s="35"/>
    </row>
    <row r="94" spans="20:20" x14ac:dyDescent="0.25">
      <c r="T94" s="35"/>
    </row>
    <row r="95" spans="20:20" x14ac:dyDescent="0.25">
      <c r="T95" s="35"/>
    </row>
    <row r="96" spans="20:20" x14ac:dyDescent="0.25">
      <c r="T96" s="35"/>
    </row>
    <row r="97" spans="20:20" x14ac:dyDescent="0.25">
      <c r="T97" s="35"/>
    </row>
    <row r="98" spans="20:20" x14ac:dyDescent="0.25">
      <c r="T98" s="35"/>
    </row>
    <row r="99" spans="20:20" x14ac:dyDescent="0.25">
      <c r="T99" s="35"/>
    </row>
    <row r="100" spans="20:20" x14ac:dyDescent="0.25">
      <c r="T100" s="35"/>
    </row>
    <row r="101" spans="20:20" x14ac:dyDescent="0.25">
      <c r="T101" s="35"/>
    </row>
    <row r="102" spans="20:20" x14ac:dyDescent="0.25">
      <c r="T102" s="35"/>
    </row>
    <row r="103" spans="20:20" x14ac:dyDescent="0.25">
      <c r="T103" s="35"/>
    </row>
    <row r="104" spans="20:20" x14ac:dyDescent="0.25">
      <c r="T104" s="35"/>
    </row>
    <row r="105" spans="20:20" x14ac:dyDescent="0.25">
      <c r="T105" s="35"/>
    </row>
    <row r="106" spans="20:20" x14ac:dyDescent="0.25">
      <c r="T106" s="35"/>
    </row>
    <row r="107" spans="20:20" x14ac:dyDescent="0.25">
      <c r="T107" s="35"/>
    </row>
    <row r="108" spans="20:20" x14ac:dyDescent="0.25">
      <c r="T108" s="35"/>
    </row>
    <row r="109" spans="20:20" x14ac:dyDescent="0.25">
      <c r="T109" s="35"/>
    </row>
    <row r="110" spans="20:20" x14ac:dyDescent="0.25">
      <c r="T110" s="35"/>
    </row>
    <row r="111" spans="20:20" x14ac:dyDescent="0.25">
      <c r="T111" s="35"/>
    </row>
    <row r="112" spans="20:20" x14ac:dyDescent="0.25">
      <c r="T112" s="35"/>
    </row>
    <row r="113" spans="20:20" x14ac:dyDescent="0.25">
      <c r="T113" s="35"/>
    </row>
    <row r="114" spans="20:20" x14ac:dyDescent="0.25">
      <c r="T114" s="35"/>
    </row>
    <row r="115" spans="20:20" x14ac:dyDescent="0.25">
      <c r="T115" s="35"/>
    </row>
    <row r="116" spans="20:20" x14ac:dyDescent="0.25">
      <c r="T116" s="35"/>
    </row>
    <row r="117" spans="20:20" x14ac:dyDescent="0.25">
      <c r="T117" s="35"/>
    </row>
    <row r="118" spans="20:20" x14ac:dyDescent="0.25">
      <c r="T118" s="35"/>
    </row>
    <row r="119" spans="20:20" x14ac:dyDescent="0.25">
      <c r="T119" s="35"/>
    </row>
    <row r="120" spans="20:20" x14ac:dyDescent="0.25">
      <c r="T120" s="35"/>
    </row>
  </sheetData>
  <mergeCells count="4">
    <mergeCell ref="A1:L1"/>
    <mergeCell ref="A3:L3"/>
    <mergeCell ref="B6:B7"/>
    <mergeCell ref="C7:F7"/>
  </mergeCells>
  <printOptions horizontalCentered="1"/>
  <pageMargins left="0.31496062992125984" right="0.31496062992125984" top="0.31496062992125984" bottom="0.31496062992125984" header="0" footer="0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Judía Verde Fresco</vt:lpstr>
      <vt:lpstr>'Judía Verde Fresco'!Área_de_impresión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Santos Moratinos</dc:creator>
  <cp:lastModifiedBy>Lorena Briega Argomaniz</cp:lastModifiedBy>
  <cp:lastPrinted>2020-11-03T12:18:47Z</cp:lastPrinted>
  <dcterms:created xsi:type="dcterms:W3CDTF">2020-02-25T07:23:09Z</dcterms:created>
  <dcterms:modified xsi:type="dcterms:W3CDTF">2021-11-16T11:46:31Z</dcterms:modified>
</cp:coreProperties>
</file>