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650"/>
  </bookViews>
  <sheets>
    <sheet name="Lechuga" sheetId="5" r:id="rId1"/>
  </sheets>
  <externalReferences>
    <externalReference r:id="rId2"/>
  </externalReferences>
  <definedNames>
    <definedName name="_xlnm.Print_Area" localSheetId="0">Lechuga!$A$1:$N$68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5" l="1"/>
  <c r="E59" i="5"/>
  <c r="D59" i="5"/>
  <c r="F58" i="5" l="1"/>
  <c r="E58" i="5"/>
  <c r="D58" i="5"/>
  <c r="T116" i="5" l="1"/>
  <c r="T117" i="5"/>
  <c r="F57" i="5"/>
  <c r="E57" i="5"/>
  <c r="D57" i="5"/>
  <c r="F56" i="5" l="1"/>
  <c r="E56" i="5"/>
  <c r="D56" i="5"/>
  <c r="F55" i="5" l="1"/>
  <c r="AF59" i="5" s="1"/>
  <c r="E55" i="5"/>
  <c r="D55" i="5"/>
  <c r="T113" i="5" s="1"/>
  <c r="AF38" i="5" l="1"/>
  <c r="F54" i="5"/>
  <c r="E54" i="5"/>
  <c r="D54" i="5"/>
  <c r="F53" i="5" l="1"/>
  <c r="E53" i="5"/>
  <c r="D53" i="5"/>
  <c r="F52" i="5" l="1"/>
  <c r="E52" i="5" l="1"/>
  <c r="D52" i="5"/>
  <c r="T110" i="5" l="1"/>
  <c r="T111" i="5"/>
  <c r="T112" i="5"/>
  <c r="T114" i="5"/>
  <c r="T115" i="5"/>
  <c r="F51" i="5"/>
  <c r="AE59" i="5" s="1"/>
  <c r="E51" i="5"/>
  <c r="D51" i="5"/>
  <c r="AE38" i="5" s="1"/>
  <c r="F50" i="5" l="1"/>
  <c r="E50" i="5"/>
  <c r="D50" i="5"/>
  <c r="T108" i="5" l="1"/>
  <c r="T109" i="5"/>
  <c r="F49" i="5" l="1"/>
  <c r="E49" i="5"/>
  <c r="D49" i="5"/>
  <c r="F48" i="5" l="1"/>
  <c r="E48" i="5"/>
  <c r="D48" i="5"/>
  <c r="T106" i="5" l="1"/>
  <c r="T107" i="5"/>
  <c r="F47" i="5"/>
  <c r="AD59" i="5" s="1"/>
  <c r="E47" i="5"/>
  <c r="D47" i="5"/>
  <c r="AD38" i="5" s="1"/>
  <c r="F46" i="5" l="1"/>
  <c r="E46" i="5"/>
  <c r="D46" i="5"/>
  <c r="T104" i="5" l="1"/>
  <c r="T105" i="5"/>
  <c r="F45" i="5"/>
  <c r="E45" i="5"/>
  <c r="D45" i="5"/>
  <c r="F44" i="5" l="1"/>
  <c r="E44" i="5"/>
  <c r="D44" i="5"/>
  <c r="T102" i="5" l="1"/>
  <c r="T103" i="5"/>
  <c r="F43" i="5"/>
  <c r="E43" i="5"/>
  <c r="D43" i="5"/>
  <c r="T101" i="5" s="1"/>
  <c r="F42" i="5" l="1"/>
  <c r="AC59" i="5" s="1"/>
  <c r="E42" i="5"/>
  <c r="D42" i="5"/>
  <c r="AC38" i="5" s="1"/>
  <c r="F41" i="5" l="1"/>
  <c r="E41" i="5"/>
  <c r="D41" i="5"/>
  <c r="T99" i="5" l="1"/>
  <c r="T100" i="5"/>
  <c r="F40" i="5"/>
  <c r="E40" i="5"/>
  <c r="D40" i="5"/>
  <c r="F39" i="5" l="1"/>
  <c r="E39" i="5"/>
  <c r="D39" i="5"/>
  <c r="F38" i="5" l="1"/>
  <c r="AB59" i="5" s="1"/>
  <c r="E38" i="5"/>
  <c r="D38" i="5"/>
  <c r="AB38" i="5" s="1"/>
  <c r="T96" i="5" l="1"/>
  <c r="T97" i="5"/>
  <c r="T98" i="5"/>
  <c r="F37" i="5"/>
  <c r="E37" i="5"/>
  <c r="D37" i="5"/>
  <c r="F36" i="5" l="1"/>
  <c r="E36" i="5"/>
  <c r="D36" i="5"/>
  <c r="F35" i="5" l="1"/>
  <c r="E35" i="5"/>
  <c r="D35" i="5"/>
  <c r="T94" i="5" l="1"/>
  <c r="T95" i="5"/>
  <c r="F34" i="5"/>
  <c r="E34" i="5"/>
  <c r="D34" i="5"/>
  <c r="T92" i="5" s="1"/>
  <c r="F33" i="5" l="1"/>
  <c r="AA59" i="5" s="1"/>
  <c r="E33" i="5"/>
  <c r="D33" i="5"/>
  <c r="AA38" i="5" s="1"/>
  <c r="F32" i="5" l="1"/>
  <c r="E32" i="5"/>
  <c r="D32" i="5"/>
  <c r="T90" i="5" l="1"/>
  <c r="T91" i="5"/>
  <c r="T93" i="5"/>
  <c r="F31" i="5"/>
  <c r="E31" i="5"/>
  <c r="D31" i="5"/>
  <c r="T89" i="5" s="1"/>
  <c r="F30" i="5" l="1"/>
  <c r="E30" i="5"/>
  <c r="D30" i="5"/>
  <c r="F29" i="5" l="1"/>
  <c r="Z59" i="5" s="1"/>
  <c r="E29" i="5"/>
  <c r="D29" i="5"/>
  <c r="Z38" i="5" s="1"/>
  <c r="F28" i="5" l="1"/>
  <c r="E28" i="5"/>
  <c r="D28" i="5"/>
  <c r="F27" i="5" l="1"/>
  <c r="E27" i="5"/>
  <c r="D27" i="5"/>
  <c r="T85" i="5" l="1"/>
  <c r="T86" i="5"/>
  <c r="T87" i="5"/>
  <c r="T88" i="5"/>
  <c r="F26" i="5"/>
  <c r="E26" i="5"/>
  <c r="D26" i="5"/>
  <c r="F25" i="5" l="1"/>
  <c r="Y59" i="5" s="1"/>
  <c r="E25" i="5"/>
  <c r="D25" i="5"/>
  <c r="Y38" i="5" s="1"/>
  <c r="F24" i="5" l="1"/>
  <c r="E24" i="5"/>
  <c r="D24" i="5"/>
  <c r="F23" i="5" l="1"/>
  <c r="E23" i="5"/>
  <c r="D23" i="5"/>
  <c r="T81" i="5" l="1"/>
  <c r="T82" i="5"/>
  <c r="T83" i="5"/>
  <c r="T84" i="5"/>
  <c r="F22" i="5"/>
  <c r="E22" i="5"/>
  <c r="D22" i="5"/>
  <c r="F21" i="5"/>
  <c r="E21" i="5"/>
  <c r="D21" i="5"/>
  <c r="F20" i="5"/>
  <c r="E20" i="5"/>
  <c r="D20" i="5"/>
  <c r="F19" i="5"/>
  <c r="E19" i="5"/>
  <c r="D19" i="5"/>
  <c r="F18" i="5"/>
  <c r="E18" i="5"/>
  <c r="D18" i="5"/>
  <c r="F17" i="5"/>
  <c r="E17" i="5"/>
  <c r="D17" i="5"/>
  <c r="F16" i="5"/>
  <c r="E16" i="5"/>
  <c r="D16" i="5"/>
  <c r="F15" i="5"/>
  <c r="E15" i="5"/>
  <c r="D15" i="5"/>
  <c r="F14" i="5"/>
  <c r="E14" i="5"/>
  <c r="D14" i="5"/>
  <c r="F13" i="5"/>
  <c r="E13" i="5"/>
  <c r="D13" i="5"/>
  <c r="F12" i="5"/>
  <c r="E12" i="5"/>
  <c r="D12" i="5"/>
  <c r="F11" i="5"/>
  <c r="E11" i="5"/>
  <c r="D11" i="5"/>
  <c r="F10" i="5"/>
  <c r="E10" i="5"/>
  <c r="D10" i="5"/>
  <c r="F9" i="5"/>
  <c r="E9" i="5"/>
  <c r="D9" i="5"/>
  <c r="F8" i="5"/>
  <c r="E8" i="5"/>
  <c r="D8" i="5"/>
  <c r="X38" i="5" l="1"/>
  <c r="X59" i="5"/>
  <c r="T78" i="5"/>
  <c r="T79" i="5"/>
  <c r="T80" i="5"/>
  <c r="T75" i="5" l="1"/>
  <c r="T76" i="5"/>
  <c r="T77" i="5"/>
  <c r="W59" i="5" l="1"/>
  <c r="W38" i="5"/>
  <c r="T74" i="5" l="1"/>
  <c r="T73" i="5"/>
  <c r="T72" i="5" l="1"/>
  <c r="T71" i="5" l="1"/>
  <c r="V59" i="5" l="1"/>
  <c r="T70" i="5" l="1"/>
  <c r="V38" i="5"/>
  <c r="T69" i="5"/>
  <c r="T68" i="5" l="1"/>
  <c r="T67" i="5" l="1"/>
  <c r="U59" i="5" l="1"/>
  <c r="T66" i="5"/>
  <c r="T37" i="5"/>
  <c r="T58" i="5"/>
  <c r="U38" i="5" l="1"/>
  <c r="AG44" i="5"/>
  <c r="AG45" i="5"/>
  <c r="AG46" i="5"/>
  <c r="AG47" i="5"/>
  <c r="AG48" i="5"/>
  <c r="AG49" i="5"/>
  <c r="Y31" i="5" l="1"/>
  <c r="Y37" i="5" s="1"/>
  <c r="AC31" i="5"/>
  <c r="AC37" i="5" s="1"/>
  <c r="AF52" i="5"/>
  <c r="AF58" i="5" s="1"/>
  <c r="AE52" i="5"/>
  <c r="AE58" i="5" s="1"/>
  <c r="AD52" i="5"/>
  <c r="AD58" i="5" s="1"/>
  <c r="AC52" i="5"/>
  <c r="AC58" i="5" s="1"/>
  <c r="AB52" i="5"/>
  <c r="AB58" i="5" s="1"/>
  <c r="AA52" i="5"/>
  <c r="AA58" i="5" s="1"/>
  <c r="Z52" i="5"/>
  <c r="Z58" i="5" s="1"/>
  <c r="Y52" i="5"/>
  <c r="Y58" i="5" s="1"/>
  <c r="X52" i="5"/>
  <c r="X58" i="5" s="1"/>
  <c r="W52" i="5"/>
  <c r="W58" i="5" s="1"/>
  <c r="V52" i="5"/>
  <c r="V58" i="5" s="1"/>
  <c r="U52" i="5"/>
  <c r="U58" i="5" s="1"/>
  <c r="AF51" i="5"/>
  <c r="AF57" i="5" s="1"/>
  <c r="AE51" i="5"/>
  <c r="AE57" i="5" s="1"/>
  <c r="AD51" i="5"/>
  <c r="AD57" i="5" s="1"/>
  <c r="AC51" i="5"/>
  <c r="AC57" i="5" s="1"/>
  <c r="AB51" i="5"/>
  <c r="AB57" i="5" s="1"/>
  <c r="AA51" i="5"/>
  <c r="AA57" i="5" s="1"/>
  <c r="Z51" i="5"/>
  <c r="Z57" i="5" s="1"/>
  <c r="Y51" i="5"/>
  <c r="Y57" i="5" s="1"/>
  <c r="X51" i="5"/>
  <c r="X57" i="5" s="1"/>
  <c r="W51" i="5"/>
  <c r="W57" i="5" s="1"/>
  <c r="V51" i="5"/>
  <c r="V57" i="5" s="1"/>
  <c r="U51" i="5"/>
  <c r="U57" i="5" s="1"/>
  <c r="AF50" i="5"/>
  <c r="AF56" i="5" s="1"/>
  <c r="AE50" i="5"/>
  <c r="AE56" i="5" s="1"/>
  <c r="AD50" i="5"/>
  <c r="AD56" i="5" s="1"/>
  <c r="AC50" i="5"/>
  <c r="AC56" i="5" s="1"/>
  <c r="AB50" i="5"/>
  <c r="AB56" i="5" s="1"/>
  <c r="AA50" i="5"/>
  <c r="AA56" i="5" s="1"/>
  <c r="Z50" i="5"/>
  <c r="Z56" i="5" s="1"/>
  <c r="Y50" i="5"/>
  <c r="Y56" i="5" s="1"/>
  <c r="X50" i="5"/>
  <c r="X56" i="5" s="1"/>
  <c r="W50" i="5"/>
  <c r="W56" i="5" s="1"/>
  <c r="V50" i="5"/>
  <c r="V56" i="5" s="1"/>
  <c r="U50" i="5"/>
  <c r="AF31" i="5"/>
  <c r="AF37" i="5" s="1"/>
  <c r="AE31" i="5"/>
  <c r="AE37" i="5" s="1"/>
  <c r="AD31" i="5"/>
  <c r="AD37" i="5" s="1"/>
  <c r="AB31" i="5"/>
  <c r="AB37" i="5" s="1"/>
  <c r="AA31" i="5"/>
  <c r="AA37" i="5" s="1"/>
  <c r="Z31" i="5"/>
  <c r="Z37" i="5" s="1"/>
  <c r="X31" i="5"/>
  <c r="X37" i="5" s="1"/>
  <c r="W31" i="5"/>
  <c r="W37" i="5" s="1"/>
  <c r="V31" i="5"/>
  <c r="V37" i="5" s="1"/>
  <c r="U31" i="5"/>
  <c r="AF30" i="5"/>
  <c r="AF36" i="5" s="1"/>
  <c r="AE30" i="5"/>
  <c r="AE36" i="5" s="1"/>
  <c r="AD30" i="5"/>
  <c r="AD36" i="5" s="1"/>
  <c r="AB30" i="5"/>
  <c r="AB36" i="5" s="1"/>
  <c r="AA30" i="5"/>
  <c r="AA36" i="5" s="1"/>
  <c r="Z30" i="5"/>
  <c r="Z36" i="5" s="1"/>
  <c r="X30" i="5"/>
  <c r="X36" i="5" s="1"/>
  <c r="W30" i="5"/>
  <c r="W36" i="5" s="1"/>
  <c r="V30" i="5"/>
  <c r="V36" i="5" s="1"/>
  <c r="U30" i="5"/>
  <c r="U36" i="5" s="1"/>
  <c r="AF29" i="5"/>
  <c r="AF35" i="5" s="1"/>
  <c r="AE29" i="5"/>
  <c r="AE35" i="5" s="1"/>
  <c r="AD29" i="5"/>
  <c r="AD35" i="5" s="1"/>
  <c r="AB29" i="5"/>
  <c r="AB35" i="5" s="1"/>
  <c r="AA29" i="5"/>
  <c r="AA35" i="5" s="1"/>
  <c r="Z29" i="5"/>
  <c r="Z35" i="5" s="1"/>
  <c r="X29" i="5"/>
  <c r="X35" i="5" s="1"/>
  <c r="W29" i="5"/>
  <c r="W35" i="5" s="1"/>
  <c r="V29" i="5"/>
  <c r="V35" i="5" s="1"/>
  <c r="U29" i="5"/>
  <c r="U35" i="5" s="1"/>
  <c r="AG28" i="5"/>
  <c r="AG27" i="5"/>
  <c r="AG26" i="5"/>
  <c r="AG25" i="5"/>
  <c r="AG24" i="5"/>
  <c r="AG23" i="5"/>
  <c r="AG50" i="5" l="1"/>
  <c r="Y29" i="5"/>
  <c r="Y35" i="5" s="1"/>
  <c r="AC29" i="5"/>
  <c r="AC35" i="5" s="1"/>
  <c r="Y30" i="5"/>
  <c r="Y36" i="5" s="1"/>
  <c r="AC30" i="5"/>
  <c r="AC36" i="5" s="1"/>
  <c r="AG31" i="5"/>
  <c r="U37" i="5"/>
  <c r="AG51" i="5"/>
  <c r="AG52" i="5"/>
  <c r="U56" i="5"/>
  <c r="AG30" i="5" l="1"/>
  <c r="AG29" i="5"/>
</calcChain>
</file>

<file path=xl/sharedStrings.xml><?xml version="1.0" encoding="utf-8"?>
<sst xmlns="http://schemas.openxmlformats.org/spreadsheetml/2006/main" count="74" uniqueCount="32">
  <si>
    <t>Precio Percibido Agricultor</t>
  </si>
  <si>
    <t>Semana</t>
  </si>
  <si>
    <t>Coste Producción Medio</t>
  </si>
  <si>
    <t>TABLA PARA GRÁFICO DE RANGO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</si>
  <si>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</si>
  <si>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</si>
  <si>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</si>
  <si>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</si>
  <si>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</si>
  <si>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</si>
  <si>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</si>
  <si>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</si>
  <si>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</si>
  <si>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</si>
  <si>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</si>
  <si>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</si>
  <si>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Med.</t>
  </si>
  <si>
    <t>Precio Salida Almacén en origen</t>
  </si>
  <si>
    <t>Precio Pagado Consumidor</t>
  </si>
  <si>
    <t>HORTALIZAS. Lechuga rizada (Con hoja - Aire libre e invernadero)</t>
  </si>
  <si>
    <t>Lechuga. Precios Percibidos Agricultor. €/doc</t>
  </si>
  <si>
    <t>Lechuga. Precios Pagados Consumidor. €/doc</t>
  </si>
  <si>
    <t>(€/doc)</t>
  </si>
  <si>
    <t>Máximo mensual entre 2015 y 2020</t>
  </si>
  <si>
    <t>Mínimo mensual entre 2015 y 2020</t>
  </si>
  <si>
    <t>Promedio 2015 - 2020</t>
  </si>
  <si>
    <t>Rango de precios 2015 - 2020</t>
  </si>
  <si>
    <t>Año 2021</t>
  </si>
  <si>
    <t>en invernadero y de  52,38 €/100 kg para un rendimiento medio de 23.000 kg/ha al aire libre. (Media 2019). 2,05 €/doc en invernadero y 2,10 €/doc al aire libre.</t>
  </si>
  <si>
    <t>El coste medio de producción de Lechuga rizada en La Rioja en el año 2019 se ha calculado en 51,37 €/100 kg para un rendimiento medio de 30.000 kg/ha</t>
  </si>
  <si>
    <t>Desde la semana 49 se consideran costes de producción en invernadero</t>
  </si>
  <si>
    <t>Durante la última semana, el precio percibido por el agricultor, se encuentra un 89,8% por encima de los costes de producción soportados.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</si>
</sst>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0"/>
      <name val="Clan Offc Pro Black"/>
      <family val="2"/>
    </font>
    <font>
      <sz val="9"/>
      <color theme="0"/>
      <name val="Clan Offc Pro Narrow Medium"/>
      <family val="2"/>
    </font>
    <font>
      <sz val="11"/>
      <color theme="9" tint="-0.249977111117893"/>
      <name val="Calibri"/>
      <family val="2"/>
      <scheme val="minor"/>
    </font>
    <font>
      <sz val="10"/>
      <name val="Arial"/>
      <family val="2"/>
    </font>
    <font>
      <sz val="9"/>
      <color theme="1"/>
      <name val="Clan Offc Pro Narrow"/>
      <family val="2"/>
    </font>
    <font>
      <b/>
      <sz val="9"/>
      <name val="Clan Offc Pro Narrow"/>
      <family val="2"/>
    </font>
    <font>
      <sz val="9"/>
      <name val="Clan Offc Pro Narrow"/>
      <family val="2"/>
    </font>
    <font>
      <b/>
      <sz val="9"/>
      <color theme="0"/>
      <name val="Clan Offc Pro Narrow"/>
      <family val="2"/>
    </font>
    <font>
      <sz val="26"/>
      <color theme="0"/>
      <name val="Clan Offc Pro Black"/>
      <family val="2"/>
    </font>
    <font>
      <sz val="8"/>
      <color theme="9" tint="-0.499984740745262"/>
      <name val="Clan Offc Pro Medium"/>
      <family val="2"/>
    </font>
    <font>
      <sz val="11"/>
      <color theme="0"/>
      <name val="Clan Offc Pro Medium"/>
      <family val="2"/>
    </font>
    <font>
      <sz val="16"/>
      <color theme="0"/>
      <name val="Clan Offc Pro Medium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643C"/>
        <bgColor indexed="64"/>
      </patternFill>
    </fill>
    <fill>
      <patternFill patternType="solid">
        <fgColor rgb="FF004E38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/>
      <bottom/>
      <diagonal/>
    </border>
    <border>
      <left/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3" fillId="0" borderId="0" xfId="0" applyFont="1" applyAlignment="1">
      <alignment horizontal="right" indent="2"/>
    </xf>
    <xf numFmtId="0" fontId="5" fillId="0" borderId="0" xfId="0" applyFont="1"/>
    <xf numFmtId="0" fontId="6" fillId="0" borderId="0" xfId="1" applyFont="1"/>
    <xf numFmtId="0" fontId="7" fillId="0" borderId="0" xfId="1" applyFont="1"/>
    <xf numFmtId="0" fontId="7" fillId="0" borderId="2" xfId="1" applyFont="1" applyBorder="1" applyAlignment="1">
      <alignment horizontal="right"/>
    </xf>
    <xf numFmtId="2" fontId="7" fillId="0" borderId="3" xfId="1" applyNumberFormat="1" applyFont="1" applyBorder="1" applyAlignment="1">
      <alignment horizontal="center" wrapText="1"/>
    </xf>
    <xf numFmtId="0" fontId="7" fillId="0" borderId="3" xfId="1" applyFont="1" applyBorder="1" applyAlignment="1">
      <alignment horizontal="right"/>
    </xf>
    <xf numFmtId="0" fontId="8" fillId="2" borderId="3" xfId="1" applyFont="1" applyFill="1" applyBorder="1" applyAlignment="1">
      <alignment horizontal="center"/>
    </xf>
    <xf numFmtId="2" fontId="7" fillId="0" borderId="3" xfId="1" applyNumberFormat="1" applyFont="1" applyFill="1" applyBorder="1" applyAlignment="1">
      <alignment horizontal="center" wrapText="1"/>
    </xf>
    <xf numFmtId="2" fontId="6" fillId="0" borderId="3" xfId="1" applyNumberFormat="1" applyFont="1" applyBorder="1" applyAlignment="1">
      <alignment horizontal="center"/>
    </xf>
    <xf numFmtId="2" fontId="7" fillId="0" borderId="1" xfId="1" applyNumberFormat="1" applyFont="1" applyBorder="1" applyAlignment="1">
      <alignment horizontal="center" wrapText="1"/>
    </xf>
    <xf numFmtId="2" fontId="7" fillId="0" borderId="3" xfId="1" applyNumberFormat="1" applyFont="1" applyBorder="1" applyAlignment="1">
      <alignment horizontal="center"/>
    </xf>
    <xf numFmtId="0" fontId="8" fillId="4" borderId="3" xfId="1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0" xfId="0" applyFill="1"/>
    <xf numFmtId="0" fontId="10" fillId="0" borderId="0" xfId="0" applyNumberFormat="1" applyFont="1" applyBorder="1" applyAlignment="1">
      <alignment horizontal="right" indent="2"/>
    </xf>
    <xf numFmtId="4" fontId="10" fillId="0" borderId="0" xfId="0" applyNumberFormat="1" applyFont="1" applyBorder="1" applyAlignment="1">
      <alignment horizontal="right" indent="1"/>
    </xf>
    <xf numFmtId="0" fontId="10" fillId="3" borderId="0" xfId="0" applyFont="1" applyFill="1" applyBorder="1" applyAlignment="1">
      <alignment horizontal="right" indent="2"/>
    </xf>
    <xf numFmtId="4" fontId="10" fillId="3" borderId="0" xfId="0" applyNumberFormat="1" applyFont="1" applyFill="1" applyBorder="1" applyAlignment="1">
      <alignment horizontal="right" indent="1"/>
    </xf>
    <xf numFmtId="0" fontId="10" fillId="0" borderId="0" xfId="0" applyFont="1" applyBorder="1" applyAlignment="1">
      <alignment horizontal="right" indent="2"/>
    </xf>
    <xf numFmtId="0" fontId="10" fillId="0" borderId="0" xfId="0" applyFont="1" applyFill="1" applyBorder="1" applyAlignment="1">
      <alignment horizontal="right" indent="2"/>
    </xf>
    <xf numFmtId="4" fontId="10" fillId="0" borderId="0" xfId="0" applyNumberFormat="1" applyFont="1" applyFill="1" applyBorder="1" applyAlignment="1">
      <alignment horizontal="right" indent="1"/>
    </xf>
    <xf numFmtId="0" fontId="1" fillId="0" borderId="0" xfId="0" applyFont="1" applyFill="1" applyAlignment="1">
      <alignment horizontal="right" vertical="center" indent="1"/>
    </xf>
    <xf numFmtId="0" fontId="1" fillId="6" borderId="0" xfId="0" applyFont="1" applyFill="1" applyAlignment="1">
      <alignment horizontal="right" vertical="center" inden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right" vertical="center" indent="1"/>
    </xf>
    <xf numFmtId="2" fontId="0" fillId="0" borderId="0" xfId="0" applyNumberFormat="1"/>
    <xf numFmtId="10" fontId="0" fillId="0" borderId="0" xfId="0" applyNumberFormat="1"/>
    <xf numFmtId="0" fontId="0" fillId="0" borderId="7" xfId="0" applyFont="1" applyBorder="1" applyAlignment="1">
      <alignment horizontal="left" indent="1"/>
    </xf>
    <xf numFmtId="0" fontId="0" fillId="0" borderId="9" xfId="0" applyFont="1" applyBorder="1" applyAlignment="1">
      <alignment horizontal="left" indent="1"/>
    </xf>
    <xf numFmtId="0" fontId="9" fillId="0" borderId="0" xfId="0" applyFont="1" applyFill="1" applyAlignment="1">
      <alignment horizontal="left" vertical="center" indent="2"/>
    </xf>
    <xf numFmtId="0" fontId="12" fillId="6" borderId="0" xfId="0" applyFont="1" applyFill="1" applyAlignment="1">
      <alignment horizontal="left" vertical="center" indent="2"/>
    </xf>
    <xf numFmtId="0" fontId="2" fillId="5" borderId="16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wrapText="1"/>
    </xf>
    <xf numFmtId="0" fontId="2" fillId="5" borderId="15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643C"/>
      <color rgb="FF004E38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Percibido Agricultor</a:t>
            </a:r>
            <a:endParaRPr lang="es-ES" sz="100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</a:endParaRP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Lechuga!$T$35</c:f>
              <c:strCache>
                <c:ptCount val="1"/>
                <c:pt idx="0">
                  <c:v>Rango de precios 2015 - 2020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strRef>
              <c:f>Lechuga!$U$34:$AF$34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Lechuga!$U$35:$AF$35</c:f>
              <c:numCache>
                <c:formatCode>0.00</c:formatCode>
                <c:ptCount val="12"/>
                <c:pt idx="0">
                  <c:v>4.1399999999999997</c:v>
                </c:pt>
                <c:pt idx="1">
                  <c:v>3.4000000000000004</c:v>
                </c:pt>
                <c:pt idx="2">
                  <c:v>2.38</c:v>
                </c:pt>
                <c:pt idx="3">
                  <c:v>2.3920000000000003</c:v>
                </c:pt>
                <c:pt idx="4">
                  <c:v>3.05</c:v>
                </c:pt>
                <c:pt idx="5">
                  <c:v>3.6</c:v>
                </c:pt>
                <c:pt idx="6">
                  <c:v>3.5249999999999999</c:v>
                </c:pt>
                <c:pt idx="7">
                  <c:v>3.7</c:v>
                </c:pt>
                <c:pt idx="8">
                  <c:v>4.6500000000000004</c:v>
                </c:pt>
                <c:pt idx="9">
                  <c:v>3.9199999999999995</c:v>
                </c:pt>
                <c:pt idx="10">
                  <c:v>2.7749999999999999</c:v>
                </c:pt>
                <c:pt idx="11">
                  <c:v>3.8550000000000004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Lechuga!$T$36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Lechuga!$U$34:$AF$34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Lechuga!$U$36:$AF$36</c:f>
              <c:numCache>
                <c:formatCode>0.00</c:formatCode>
                <c:ptCount val="12"/>
                <c:pt idx="0">
                  <c:v>1.95</c:v>
                </c:pt>
                <c:pt idx="1">
                  <c:v>1.7999999999999998</c:v>
                </c:pt>
                <c:pt idx="2">
                  <c:v>1.7399999999999998</c:v>
                </c:pt>
                <c:pt idx="3">
                  <c:v>1.2749999999999999</c:v>
                </c:pt>
                <c:pt idx="4">
                  <c:v>1.4</c:v>
                </c:pt>
                <c:pt idx="5">
                  <c:v>1.2000000000000002</c:v>
                </c:pt>
                <c:pt idx="6">
                  <c:v>2.0099999999999998</c:v>
                </c:pt>
                <c:pt idx="7">
                  <c:v>2.02</c:v>
                </c:pt>
                <c:pt idx="8">
                  <c:v>2.2666666666666666</c:v>
                </c:pt>
                <c:pt idx="9">
                  <c:v>2.06</c:v>
                </c:pt>
                <c:pt idx="10">
                  <c:v>1.675</c:v>
                </c:pt>
                <c:pt idx="11">
                  <c:v>1.58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732288"/>
        <c:axId val="116734208"/>
      </c:areaChart>
      <c:lineChart>
        <c:grouping val="standard"/>
        <c:varyColors val="0"/>
        <c:ser>
          <c:idx val="2"/>
          <c:order val="2"/>
          <c:tx>
            <c:strRef>
              <c:f>Lechuga!$T$37</c:f>
              <c:strCache>
                <c:ptCount val="1"/>
                <c:pt idx="0">
                  <c:v>Promedio 2015 - 2020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Lechuga!$U$34:$AF$34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Lechuga!$U$37:$AF$37</c:f>
              <c:numCache>
                <c:formatCode>0.00</c:formatCode>
                <c:ptCount val="12"/>
                <c:pt idx="0">
                  <c:v>2.8567777777777774</c:v>
                </c:pt>
                <c:pt idx="1">
                  <c:v>2.5812499999999998</c:v>
                </c:pt>
                <c:pt idx="2">
                  <c:v>2.0449999999999999</c:v>
                </c:pt>
                <c:pt idx="3">
                  <c:v>1.8170000000000004</c:v>
                </c:pt>
                <c:pt idx="4">
                  <c:v>2.1237499999999998</c:v>
                </c:pt>
                <c:pt idx="5">
                  <c:v>2.2712499999999998</c:v>
                </c:pt>
                <c:pt idx="6">
                  <c:v>2.6951388888888892</c:v>
                </c:pt>
                <c:pt idx="7">
                  <c:v>3.0147222222222219</c:v>
                </c:pt>
                <c:pt idx="8">
                  <c:v>3.0411111111111118</c:v>
                </c:pt>
                <c:pt idx="9">
                  <c:v>2.6324999999999998</c:v>
                </c:pt>
                <c:pt idx="10">
                  <c:v>2.178666666666667</c:v>
                </c:pt>
                <c:pt idx="11">
                  <c:v>2.5025000000000004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Lechuga!$T$38</c:f>
              <c:strCache>
                <c:ptCount val="1"/>
                <c:pt idx="0">
                  <c:v>2021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Lechuga!$U$34:$AF$34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Lechuga!$U$38:$AF$38</c:f>
              <c:numCache>
                <c:formatCode>0.00</c:formatCode>
                <c:ptCount val="12"/>
                <c:pt idx="0">
                  <c:v>1.925</c:v>
                </c:pt>
                <c:pt idx="1">
                  <c:v>1.65</c:v>
                </c:pt>
                <c:pt idx="2">
                  <c:v>1.7750000000000001</c:v>
                </c:pt>
                <c:pt idx="3">
                  <c:v>3.05</c:v>
                </c:pt>
                <c:pt idx="4">
                  <c:v>2.7375000000000003</c:v>
                </c:pt>
                <c:pt idx="5">
                  <c:v>2.0375000000000001</c:v>
                </c:pt>
                <c:pt idx="6">
                  <c:v>2.2199999999999998</c:v>
                </c:pt>
                <c:pt idx="7">
                  <c:v>2.7249999999999996</c:v>
                </c:pt>
                <c:pt idx="8">
                  <c:v>2.8820000000000001</c:v>
                </c:pt>
                <c:pt idx="9">
                  <c:v>3.8624999999999998</c:v>
                </c:pt>
                <c:pt idx="10">
                  <c:v>3.9375</c:v>
                </c:pt>
                <c:pt idx="11">
                  <c:v>3.9200000000000004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740864"/>
        <c:axId val="116742400"/>
      </c:lineChart>
      <c:catAx>
        <c:axId val="116732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1167342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673420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€/doc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116732288"/>
        <c:crosses val="autoZero"/>
        <c:crossBetween val="midCat"/>
      </c:valAx>
      <c:catAx>
        <c:axId val="116740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6742400"/>
        <c:crosses val="autoZero"/>
        <c:auto val="0"/>
        <c:lblAlgn val="ctr"/>
        <c:lblOffset val="100"/>
        <c:noMultiLvlLbl val="0"/>
      </c:catAx>
      <c:valAx>
        <c:axId val="11674240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116740864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Pagado Consumidor</a:t>
            </a: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Lechuga!$T$56</c:f>
              <c:strCache>
                <c:ptCount val="1"/>
                <c:pt idx="0">
                  <c:v>Rango de precios 2015 - 2020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strRef>
              <c:f>Lechuga!$U$55:$AF$55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Lechuga!$U$56:$AF$56</c:f>
              <c:numCache>
                <c:formatCode>0.00</c:formatCode>
                <c:ptCount val="12"/>
                <c:pt idx="0">
                  <c:v>8.5446153846153852</c:v>
                </c:pt>
                <c:pt idx="1">
                  <c:v>8.6290000000000013</c:v>
                </c:pt>
                <c:pt idx="2">
                  <c:v>8.2137142857142855</c:v>
                </c:pt>
                <c:pt idx="3">
                  <c:v>8.3266428571428577</c:v>
                </c:pt>
                <c:pt idx="4">
                  <c:v>8.9269285714285722</c:v>
                </c:pt>
                <c:pt idx="5">
                  <c:v>8.8663384615384633</c:v>
                </c:pt>
                <c:pt idx="6">
                  <c:v>8.8115714285714297</c:v>
                </c:pt>
                <c:pt idx="7">
                  <c:v>9.0888791208791222</c:v>
                </c:pt>
                <c:pt idx="8">
                  <c:v>9.0936263736263747</c:v>
                </c:pt>
                <c:pt idx="9">
                  <c:v>8.8556043956043951</c:v>
                </c:pt>
                <c:pt idx="10">
                  <c:v>8.6267692307692307</c:v>
                </c:pt>
                <c:pt idx="11">
                  <c:v>8.7638571428571446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Lechuga!$T$57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Lechuga!$U$55:$AF$55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Lechuga!$U$57:$AF$57</c:f>
              <c:numCache>
                <c:formatCode>0.00</c:formatCode>
                <c:ptCount val="12"/>
                <c:pt idx="0">
                  <c:v>6.9659999999999993</c:v>
                </c:pt>
                <c:pt idx="1">
                  <c:v>7.2137499999999992</c:v>
                </c:pt>
                <c:pt idx="2">
                  <c:v>6.7591666666666663</c:v>
                </c:pt>
                <c:pt idx="3">
                  <c:v>6.68</c:v>
                </c:pt>
                <c:pt idx="4">
                  <c:v>6.6749999999999998</c:v>
                </c:pt>
                <c:pt idx="5">
                  <c:v>6.6425000000000001</c:v>
                </c:pt>
                <c:pt idx="6">
                  <c:v>6.9570238095238102</c:v>
                </c:pt>
                <c:pt idx="7">
                  <c:v>7.4526190476190477</c:v>
                </c:pt>
                <c:pt idx="8">
                  <c:v>7.4982142857142851</c:v>
                </c:pt>
                <c:pt idx="9">
                  <c:v>7.2420000000000018</c:v>
                </c:pt>
                <c:pt idx="10">
                  <c:v>7.1297619047619056</c:v>
                </c:pt>
                <c:pt idx="11">
                  <c:v>7.0815873015873017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784512"/>
        <c:axId val="117970432"/>
      </c:areaChart>
      <c:lineChart>
        <c:grouping val="standard"/>
        <c:varyColors val="0"/>
        <c:ser>
          <c:idx val="2"/>
          <c:order val="2"/>
          <c:tx>
            <c:strRef>
              <c:f>Lechuga!$T$58</c:f>
              <c:strCache>
                <c:ptCount val="1"/>
                <c:pt idx="0">
                  <c:v>Promedio 2015 - 2020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Lechuga!$U$55:$AF$55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Lechuga!$U$58:$AF$58</c:f>
              <c:numCache>
                <c:formatCode>0.00</c:formatCode>
                <c:ptCount val="12"/>
                <c:pt idx="0">
                  <c:v>7.7144395604395601</c:v>
                </c:pt>
                <c:pt idx="1">
                  <c:v>7.7800922619047617</c:v>
                </c:pt>
                <c:pt idx="2">
                  <c:v>7.5622797619047608</c:v>
                </c:pt>
                <c:pt idx="3">
                  <c:v>7.4840714285714292</c:v>
                </c:pt>
                <c:pt idx="4">
                  <c:v>7.5772232142857145</c:v>
                </c:pt>
                <c:pt idx="5">
                  <c:v>7.5339358058608052</c:v>
                </c:pt>
                <c:pt idx="6">
                  <c:v>7.8776994047619047</c:v>
                </c:pt>
                <c:pt idx="7">
                  <c:v>8.1133507326007326</c:v>
                </c:pt>
                <c:pt idx="8">
                  <c:v>8.0526268315018328</c:v>
                </c:pt>
                <c:pt idx="9">
                  <c:v>7.9414100274725286</c:v>
                </c:pt>
                <c:pt idx="10">
                  <c:v>7.7170702838827836</c:v>
                </c:pt>
                <c:pt idx="11">
                  <c:v>7.866944444444445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Lechuga!$T$59</c:f>
              <c:strCache>
                <c:ptCount val="1"/>
                <c:pt idx="0">
                  <c:v>2021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Lechuga!$U$55:$AF$55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Lechuga!$U$59:$AF$59</c:f>
              <c:numCache>
                <c:formatCode>0.00</c:formatCode>
                <c:ptCount val="12"/>
                <c:pt idx="0">
                  <c:v>10.317500000000001</c:v>
                </c:pt>
                <c:pt idx="1">
                  <c:v>10.685</c:v>
                </c:pt>
                <c:pt idx="2">
                  <c:v>8.8025000000000002</c:v>
                </c:pt>
                <c:pt idx="3">
                  <c:v>9.2099999999999991</c:v>
                </c:pt>
                <c:pt idx="4">
                  <c:v>9.6524999999999999</c:v>
                </c:pt>
                <c:pt idx="5">
                  <c:v>10.119999999999999</c:v>
                </c:pt>
                <c:pt idx="6">
                  <c:v>9.1120000000000001</c:v>
                </c:pt>
                <c:pt idx="7">
                  <c:v>8.8899999999999988</c:v>
                </c:pt>
                <c:pt idx="8">
                  <c:v>9.2840000000000007</c:v>
                </c:pt>
                <c:pt idx="9">
                  <c:v>9.7324999999999999</c:v>
                </c:pt>
                <c:pt idx="10">
                  <c:v>9.8350000000000009</c:v>
                </c:pt>
                <c:pt idx="11">
                  <c:v>9.33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972352"/>
        <c:axId val="117986432"/>
      </c:lineChart>
      <c:catAx>
        <c:axId val="116784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1179704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7970432"/>
        <c:scaling>
          <c:orientation val="minMax"/>
          <c:min val="0.70000000000000007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€/doc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116784512"/>
        <c:crosses val="autoZero"/>
        <c:crossBetween val="midCat"/>
      </c:valAx>
      <c:catAx>
        <c:axId val="117972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7986432"/>
        <c:crosses val="autoZero"/>
        <c:auto val="0"/>
        <c:lblAlgn val="ctr"/>
        <c:lblOffset val="100"/>
        <c:noMultiLvlLbl val="0"/>
      </c:catAx>
      <c:valAx>
        <c:axId val="117986432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117972352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Comparativa Coste / Precios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6242350990996859E-2"/>
          <c:y val="0.19193552284631951"/>
          <c:w val="0.90994667179814237"/>
          <c:h val="0.71761565305150643"/>
        </c:manualLayout>
      </c:layout>
      <c:lineChart>
        <c:grouping val="standard"/>
        <c:varyColors val="0"/>
        <c:ser>
          <c:idx val="0"/>
          <c:order val="0"/>
          <c:tx>
            <c:strRef>
              <c:f>Lechuga!$C$6</c:f>
              <c:strCache>
                <c:ptCount val="1"/>
                <c:pt idx="0">
                  <c:v>Coste Producción Medio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Lechuga!$B$8:$B$60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Lechuga!$C$8:$C$60</c:f>
              <c:numCache>
                <c:formatCode>#,##0.00</c:formatCode>
                <c:ptCount val="53"/>
                <c:pt idx="0">
                  <c:v>2.0548000000000002</c:v>
                </c:pt>
                <c:pt idx="1">
                  <c:v>2.0548000000000002</c:v>
                </c:pt>
                <c:pt idx="2">
                  <c:v>2.0548000000000002</c:v>
                </c:pt>
                <c:pt idx="3">
                  <c:v>2.0548000000000002</c:v>
                </c:pt>
                <c:pt idx="4">
                  <c:v>2.0548000000000002</c:v>
                </c:pt>
                <c:pt idx="5">
                  <c:v>2.0548000000000002</c:v>
                </c:pt>
                <c:pt idx="6">
                  <c:v>2.0548000000000002</c:v>
                </c:pt>
                <c:pt idx="7">
                  <c:v>2.0548000000000002</c:v>
                </c:pt>
                <c:pt idx="8">
                  <c:v>2.0548000000000002</c:v>
                </c:pt>
                <c:pt idx="9">
                  <c:v>2.0548000000000002</c:v>
                </c:pt>
                <c:pt idx="10">
                  <c:v>2.0548000000000002</c:v>
                </c:pt>
                <c:pt idx="11">
                  <c:v>2.0548000000000002</c:v>
                </c:pt>
                <c:pt idx="12">
                  <c:v>2.0548000000000002</c:v>
                </c:pt>
                <c:pt idx="13">
                  <c:v>2.0548000000000002</c:v>
                </c:pt>
                <c:pt idx="14">
                  <c:v>2.0548000000000002</c:v>
                </c:pt>
                <c:pt idx="15">
                  <c:v>2.0548000000000002</c:v>
                </c:pt>
                <c:pt idx="16">
                  <c:v>2.0548000000000002</c:v>
                </c:pt>
                <c:pt idx="17">
                  <c:v>2.0548000000000002</c:v>
                </c:pt>
                <c:pt idx="18">
                  <c:v>2.0548000000000002</c:v>
                </c:pt>
                <c:pt idx="19">
                  <c:v>2.0548000000000002</c:v>
                </c:pt>
                <c:pt idx="20">
                  <c:v>2.0548000000000002</c:v>
                </c:pt>
                <c:pt idx="21">
                  <c:v>2.0548000000000002</c:v>
                </c:pt>
                <c:pt idx="22">
                  <c:v>2.0548000000000002</c:v>
                </c:pt>
                <c:pt idx="23">
                  <c:v>2.1</c:v>
                </c:pt>
                <c:pt idx="24">
                  <c:v>2.1</c:v>
                </c:pt>
                <c:pt idx="25">
                  <c:v>2.1</c:v>
                </c:pt>
                <c:pt idx="26">
                  <c:v>2.1</c:v>
                </c:pt>
                <c:pt idx="27">
                  <c:v>2.1</c:v>
                </c:pt>
                <c:pt idx="28">
                  <c:v>2.1</c:v>
                </c:pt>
                <c:pt idx="29">
                  <c:v>2.1</c:v>
                </c:pt>
                <c:pt idx="30">
                  <c:v>2.1</c:v>
                </c:pt>
                <c:pt idx="31">
                  <c:v>2.1</c:v>
                </c:pt>
                <c:pt idx="32">
                  <c:v>2.1</c:v>
                </c:pt>
                <c:pt idx="33">
                  <c:v>2.1</c:v>
                </c:pt>
                <c:pt idx="34">
                  <c:v>2.1</c:v>
                </c:pt>
                <c:pt idx="35">
                  <c:v>2.1</c:v>
                </c:pt>
                <c:pt idx="36">
                  <c:v>2.1</c:v>
                </c:pt>
                <c:pt idx="37">
                  <c:v>2.1</c:v>
                </c:pt>
                <c:pt idx="38">
                  <c:v>2.1</c:v>
                </c:pt>
                <c:pt idx="39">
                  <c:v>2.1</c:v>
                </c:pt>
                <c:pt idx="40">
                  <c:v>2.1</c:v>
                </c:pt>
                <c:pt idx="41">
                  <c:v>2.1</c:v>
                </c:pt>
                <c:pt idx="42">
                  <c:v>2.1</c:v>
                </c:pt>
                <c:pt idx="43">
                  <c:v>2.1</c:v>
                </c:pt>
                <c:pt idx="44">
                  <c:v>2.1</c:v>
                </c:pt>
                <c:pt idx="45">
                  <c:v>2.1</c:v>
                </c:pt>
                <c:pt idx="46">
                  <c:v>2.1</c:v>
                </c:pt>
                <c:pt idx="47">
                  <c:v>2.1</c:v>
                </c:pt>
                <c:pt idx="48">
                  <c:v>2.0548000000000002</c:v>
                </c:pt>
                <c:pt idx="49">
                  <c:v>2.0548000000000002</c:v>
                </c:pt>
                <c:pt idx="50">
                  <c:v>2.0548000000000002</c:v>
                </c:pt>
                <c:pt idx="51">
                  <c:v>2.0548000000000002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9FB-4703-878E-CD3C67DFE726}"/>
            </c:ext>
          </c:extLst>
        </c:ser>
        <c:ser>
          <c:idx val="1"/>
          <c:order val="1"/>
          <c:tx>
            <c:strRef>
              <c:f>Lechuga!$D$6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triangle"/>
            <c:size val="5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cat>
            <c:numRef>
              <c:f>Lechuga!$B$8:$B$60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Lechuga!$D$8:$D$60</c:f>
              <c:numCache>
                <c:formatCode>#,##0.00</c:formatCode>
                <c:ptCount val="53"/>
                <c:pt idx="0">
                  <c:v>2.2000000000000002</c:v>
                </c:pt>
                <c:pt idx="1">
                  <c:v>1.8</c:v>
                </c:pt>
                <c:pt idx="2">
                  <c:v>2</c:v>
                </c:pt>
                <c:pt idx="3">
                  <c:v>1.7</c:v>
                </c:pt>
                <c:pt idx="4">
                  <c:v>1.7</c:v>
                </c:pt>
                <c:pt idx="5">
                  <c:v>1.7</c:v>
                </c:pt>
                <c:pt idx="6">
                  <c:v>1.6</c:v>
                </c:pt>
                <c:pt idx="7">
                  <c:v>1.6</c:v>
                </c:pt>
                <c:pt idx="8">
                  <c:v>1.6</c:v>
                </c:pt>
                <c:pt idx="9">
                  <c:v>1.6</c:v>
                </c:pt>
                <c:pt idx="10">
                  <c:v>1.7</c:v>
                </c:pt>
                <c:pt idx="11">
                  <c:v>2.2000000000000002</c:v>
                </c:pt>
                <c:pt idx="12">
                  <c:v>2.6</c:v>
                </c:pt>
                <c:pt idx="13">
                  <c:v>3</c:v>
                </c:pt>
                <c:pt idx="14">
                  <c:v>3.3</c:v>
                </c:pt>
                <c:pt idx="15">
                  <c:v>3.5</c:v>
                </c:pt>
                <c:pt idx="16">
                  <c:v>2.85</c:v>
                </c:pt>
                <c:pt idx="17">
                  <c:v>3.45</c:v>
                </c:pt>
                <c:pt idx="18">
                  <c:v>2.5499999999999998</c:v>
                </c:pt>
                <c:pt idx="19">
                  <c:v>2.5499999999999998</c:v>
                </c:pt>
                <c:pt idx="20">
                  <c:v>2.4</c:v>
                </c:pt>
                <c:pt idx="21">
                  <c:v>2</c:v>
                </c:pt>
                <c:pt idx="22">
                  <c:v>2.15</c:v>
                </c:pt>
                <c:pt idx="23">
                  <c:v>2</c:v>
                </c:pt>
                <c:pt idx="24">
                  <c:v>2</c:v>
                </c:pt>
                <c:pt idx="25">
                  <c:v>1.9</c:v>
                </c:pt>
                <c:pt idx="26">
                  <c:v>2.2999999999999998</c:v>
                </c:pt>
                <c:pt idx="27">
                  <c:v>2.2999999999999998</c:v>
                </c:pt>
                <c:pt idx="28">
                  <c:v>2.2999999999999998</c:v>
                </c:pt>
                <c:pt idx="29">
                  <c:v>2.2999999999999998</c:v>
                </c:pt>
                <c:pt idx="30">
                  <c:v>2.7</c:v>
                </c:pt>
                <c:pt idx="31">
                  <c:v>2.7</c:v>
                </c:pt>
                <c:pt idx="32">
                  <c:v>2.8</c:v>
                </c:pt>
                <c:pt idx="33">
                  <c:v>2.7</c:v>
                </c:pt>
                <c:pt idx="34">
                  <c:v>2.7</c:v>
                </c:pt>
                <c:pt idx="35">
                  <c:v>2.5</c:v>
                </c:pt>
                <c:pt idx="36">
                  <c:v>2.56</c:v>
                </c:pt>
                <c:pt idx="37">
                  <c:v>3.5</c:v>
                </c:pt>
                <c:pt idx="38">
                  <c:v>3.15</c:v>
                </c:pt>
                <c:pt idx="39">
                  <c:v>3.4</c:v>
                </c:pt>
                <c:pt idx="40">
                  <c:v>3.95</c:v>
                </c:pt>
                <c:pt idx="41">
                  <c:v>4.1500000000000004</c:v>
                </c:pt>
                <c:pt idx="42">
                  <c:v>3.95</c:v>
                </c:pt>
                <c:pt idx="43">
                  <c:v>3.95</c:v>
                </c:pt>
                <c:pt idx="44">
                  <c:v>3.8</c:v>
                </c:pt>
                <c:pt idx="45">
                  <c:v>4</c:v>
                </c:pt>
                <c:pt idx="46">
                  <c:v>4</c:v>
                </c:pt>
                <c:pt idx="47">
                  <c:v>4.2</c:v>
                </c:pt>
                <c:pt idx="48">
                  <c:v>3.8</c:v>
                </c:pt>
                <c:pt idx="49">
                  <c:v>3.8</c:v>
                </c:pt>
                <c:pt idx="50">
                  <c:v>3.9</c:v>
                </c:pt>
                <c:pt idx="51">
                  <c:v>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9FB-4703-878E-CD3C67DFE726}"/>
            </c:ext>
          </c:extLst>
        </c:ser>
        <c:ser>
          <c:idx val="2"/>
          <c:order val="2"/>
          <c:tx>
            <c:strRef>
              <c:f>Lechuga!$F$6</c:f>
              <c:strCache>
                <c:ptCount val="1"/>
                <c:pt idx="0">
                  <c:v>Precio Pagado Consumidor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circle"/>
            <c:size val="5"/>
            <c:spPr>
              <a:noFill/>
              <a:ln w="12700">
                <a:solidFill>
                  <a:schemeClr val="accent6"/>
                </a:solidFill>
              </a:ln>
            </c:spPr>
          </c:marker>
          <c:cat>
            <c:numRef>
              <c:f>Lechuga!$B$8:$B$60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Lechuga!$F$8:$F$60</c:f>
              <c:numCache>
                <c:formatCode>#,##0.00</c:formatCode>
                <c:ptCount val="53"/>
                <c:pt idx="0">
                  <c:v>9.9</c:v>
                </c:pt>
                <c:pt idx="1">
                  <c:v>10.23</c:v>
                </c:pt>
                <c:pt idx="2">
                  <c:v>10.56</c:v>
                </c:pt>
                <c:pt idx="3">
                  <c:v>10.58</c:v>
                </c:pt>
                <c:pt idx="4">
                  <c:v>11</c:v>
                </c:pt>
                <c:pt idx="5">
                  <c:v>11.26</c:v>
                </c:pt>
                <c:pt idx="6">
                  <c:v>10.24</c:v>
                </c:pt>
                <c:pt idx="7">
                  <c:v>10.24</c:v>
                </c:pt>
                <c:pt idx="8">
                  <c:v>8.8699999999999992</c:v>
                </c:pt>
                <c:pt idx="9">
                  <c:v>8.56</c:v>
                </c:pt>
                <c:pt idx="10">
                  <c:v>8.89</c:v>
                </c:pt>
                <c:pt idx="11">
                  <c:v>8.89</c:v>
                </c:pt>
                <c:pt idx="12">
                  <c:v>9.2899999999999991</c:v>
                </c:pt>
                <c:pt idx="13">
                  <c:v>9.11</c:v>
                </c:pt>
                <c:pt idx="14">
                  <c:v>9.11</c:v>
                </c:pt>
                <c:pt idx="15">
                  <c:v>9.11</c:v>
                </c:pt>
                <c:pt idx="16">
                  <c:v>9.43</c:v>
                </c:pt>
                <c:pt idx="17">
                  <c:v>9.43</c:v>
                </c:pt>
                <c:pt idx="18">
                  <c:v>9.5500000000000007</c:v>
                </c:pt>
                <c:pt idx="19">
                  <c:v>9.9700000000000006</c:v>
                </c:pt>
                <c:pt idx="20">
                  <c:v>9.66</c:v>
                </c:pt>
                <c:pt idx="21">
                  <c:v>10.9</c:v>
                </c:pt>
                <c:pt idx="22">
                  <c:v>10.7</c:v>
                </c:pt>
                <c:pt idx="23">
                  <c:v>10.48</c:v>
                </c:pt>
                <c:pt idx="24">
                  <c:v>8.4</c:v>
                </c:pt>
                <c:pt idx="25">
                  <c:v>8.41</c:v>
                </c:pt>
                <c:pt idx="26">
                  <c:v>9.23</c:v>
                </c:pt>
                <c:pt idx="27">
                  <c:v>9.5399999999999991</c:v>
                </c:pt>
                <c:pt idx="28">
                  <c:v>9.5399999999999991</c:v>
                </c:pt>
                <c:pt idx="29">
                  <c:v>8.84</c:v>
                </c:pt>
                <c:pt idx="30">
                  <c:v>8.84</c:v>
                </c:pt>
                <c:pt idx="31">
                  <c:v>8.84</c:v>
                </c:pt>
                <c:pt idx="32">
                  <c:v>8.94</c:v>
                </c:pt>
                <c:pt idx="33">
                  <c:v>8.94</c:v>
                </c:pt>
                <c:pt idx="34">
                  <c:v>9.02</c:v>
                </c:pt>
                <c:pt idx="35">
                  <c:v>9.0500000000000007</c:v>
                </c:pt>
                <c:pt idx="36">
                  <c:v>9.0500000000000007</c:v>
                </c:pt>
                <c:pt idx="37">
                  <c:v>9.65</c:v>
                </c:pt>
                <c:pt idx="38">
                  <c:v>9.65</c:v>
                </c:pt>
                <c:pt idx="39">
                  <c:v>9.65</c:v>
                </c:pt>
                <c:pt idx="40">
                  <c:v>10.09</c:v>
                </c:pt>
                <c:pt idx="41">
                  <c:v>9.57</c:v>
                </c:pt>
                <c:pt idx="42">
                  <c:v>9.6199999999999992</c:v>
                </c:pt>
                <c:pt idx="43">
                  <c:v>10.91</c:v>
                </c:pt>
                <c:pt idx="44">
                  <c:v>9.82</c:v>
                </c:pt>
                <c:pt idx="45">
                  <c:v>9.5</c:v>
                </c:pt>
                <c:pt idx="46">
                  <c:v>9.11</c:v>
                </c:pt>
                <c:pt idx="47">
                  <c:v>9.09</c:v>
                </c:pt>
                <c:pt idx="48">
                  <c:v>9.16</c:v>
                </c:pt>
                <c:pt idx="49">
                  <c:v>9.5</c:v>
                </c:pt>
                <c:pt idx="50">
                  <c:v>9.19</c:v>
                </c:pt>
                <c:pt idx="51">
                  <c:v>9.7100000000000009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9FB-4703-878E-CD3C67DFE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017408"/>
        <c:axId val="118023680"/>
      </c:lineChart>
      <c:catAx>
        <c:axId val="11801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118023680"/>
        <c:crosses val="autoZero"/>
        <c:auto val="1"/>
        <c:lblAlgn val="ctr"/>
        <c:lblOffset val="100"/>
        <c:noMultiLvlLbl val="0"/>
      </c:catAx>
      <c:valAx>
        <c:axId val="118023680"/>
        <c:scaling>
          <c:orientation val="minMax"/>
        </c:scaling>
        <c:delete val="0"/>
        <c:axPos val="l"/>
        <c:majorGridlines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€/doc</a:t>
                </a:r>
              </a:p>
            </c:rich>
          </c:tx>
          <c:layout>
            <c:manualLayout>
              <c:xMode val="edge"/>
              <c:yMode val="edge"/>
              <c:x val="1.9688743445402203E-2"/>
              <c:y val="0.11711387978763475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118017408"/>
        <c:crosses val="autoZero"/>
        <c:crossBetween val="between"/>
      </c:valAx>
      <c:spPr>
        <a:ln>
          <a:solidFill>
            <a:schemeClr val="accent6">
              <a:lumMod val="60000"/>
              <a:lumOff val="4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4246511206983922"/>
          <c:y val="9.9974555973305096E-2"/>
          <c:w val="0.85753495972032223"/>
          <c:h val="5.3244614512471658E-2"/>
        </c:manualLayout>
      </c:layout>
      <c:overlay val="0"/>
      <c:txPr>
        <a:bodyPr/>
        <a:lstStyle/>
        <a:p>
          <a:pPr>
            <a:defRPr sz="700">
              <a:latin typeface="Clan Offc Pro Narrow" panose="020B0506020101020102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 w="9525">
      <a:solidFill>
        <a:schemeClr val="accent6">
          <a:lumMod val="7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131414</xdr:colOff>
      <xdr:row>22</xdr:row>
      <xdr:rowOff>73401</xdr:rowOff>
    </xdr:from>
    <xdr:to>
      <xdr:col>12</xdr:col>
      <xdr:colOff>822614</xdr:colOff>
      <xdr:row>40</xdr:row>
      <xdr:rowOff>172401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137528</xdr:colOff>
      <xdr:row>41</xdr:row>
      <xdr:rowOff>72328</xdr:rowOff>
    </xdr:from>
    <xdr:to>
      <xdr:col>12</xdr:col>
      <xdr:colOff>829235</xdr:colOff>
      <xdr:row>59</xdr:row>
      <xdr:rowOff>171328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140071</xdr:colOff>
      <xdr:row>5</xdr:row>
      <xdr:rowOff>44823</xdr:rowOff>
    </xdr:from>
    <xdr:to>
      <xdr:col>12</xdr:col>
      <xdr:colOff>831271</xdr:colOff>
      <xdr:row>21</xdr:row>
      <xdr:rowOff>177441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1146804</xdr:colOff>
      <xdr:row>1</xdr:row>
      <xdr:rowOff>1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89" t="26347" r="5348" b="5202"/>
        <a:stretch/>
      </xdr:blipFill>
      <xdr:spPr>
        <a:xfrm>
          <a:off x="0" y="0"/>
          <a:ext cx="9901960" cy="15335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/OBSERVATORIO%20DE%20PRECIOS/2021/Observatorio%20Precio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Hoja3"/>
      <sheetName val="Hoja2"/>
      <sheetName val="Hoja1"/>
    </sheetNames>
    <sheetDataSet>
      <sheetData sheetId="0">
        <row r="71">
          <cell r="D71">
            <v>2.2000000000000002</v>
          </cell>
          <cell r="F71">
            <v>2.6</v>
          </cell>
          <cell r="G71">
            <v>9.9</v>
          </cell>
        </row>
      </sheetData>
      <sheetData sheetId="1">
        <row r="71">
          <cell r="D71">
            <v>1.8</v>
          </cell>
          <cell r="F71">
            <v>2.2000000000000002</v>
          </cell>
          <cell r="G71">
            <v>10.23</v>
          </cell>
        </row>
      </sheetData>
      <sheetData sheetId="2">
        <row r="71">
          <cell r="D71">
            <v>2</v>
          </cell>
          <cell r="F71">
            <v>2.2000000000000002</v>
          </cell>
          <cell r="G71">
            <v>10.56</v>
          </cell>
        </row>
      </sheetData>
      <sheetData sheetId="3">
        <row r="71">
          <cell r="D71">
            <v>1.7</v>
          </cell>
          <cell r="F71">
            <v>1.9</v>
          </cell>
          <cell r="G71">
            <v>10.58</v>
          </cell>
        </row>
      </sheetData>
      <sheetData sheetId="4">
        <row r="71">
          <cell r="D71">
            <v>1.7</v>
          </cell>
          <cell r="F71">
            <v>1.9</v>
          </cell>
          <cell r="G71">
            <v>11</v>
          </cell>
        </row>
      </sheetData>
      <sheetData sheetId="5">
        <row r="71">
          <cell r="D71">
            <v>1.7</v>
          </cell>
          <cell r="F71">
            <v>1.9</v>
          </cell>
          <cell r="G71">
            <v>11.26</v>
          </cell>
        </row>
      </sheetData>
      <sheetData sheetId="6">
        <row r="71">
          <cell r="D71">
            <v>1.6</v>
          </cell>
          <cell r="F71">
            <v>1.8</v>
          </cell>
          <cell r="G71">
            <v>10.24</v>
          </cell>
        </row>
      </sheetData>
      <sheetData sheetId="7">
        <row r="71">
          <cell r="D71">
            <v>1.6</v>
          </cell>
          <cell r="F71">
            <v>1.8</v>
          </cell>
          <cell r="G71">
            <v>10.24</v>
          </cell>
        </row>
      </sheetData>
      <sheetData sheetId="8">
        <row r="71">
          <cell r="D71">
            <v>1.6</v>
          </cell>
          <cell r="F71">
            <v>1.8</v>
          </cell>
          <cell r="G71">
            <v>8.8699999999999992</v>
          </cell>
        </row>
      </sheetData>
      <sheetData sheetId="9">
        <row r="71">
          <cell r="D71">
            <v>1.6</v>
          </cell>
          <cell r="F71">
            <v>1.8</v>
          </cell>
          <cell r="G71">
            <v>8.56</v>
          </cell>
        </row>
      </sheetData>
      <sheetData sheetId="10">
        <row r="71">
          <cell r="D71">
            <v>1.7</v>
          </cell>
          <cell r="F71">
            <v>1.9</v>
          </cell>
          <cell r="G71">
            <v>8.89</v>
          </cell>
        </row>
      </sheetData>
      <sheetData sheetId="11">
        <row r="71">
          <cell r="D71">
            <v>2.2000000000000002</v>
          </cell>
          <cell r="F71">
            <v>2.4</v>
          </cell>
          <cell r="G71">
            <v>8.89</v>
          </cell>
        </row>
      </sheetData>
      <sheetData sheetId="12">
        <row r="71">
          <cell r="D71">
            <v>2.6</v>
          </cell>
          <cell r="F71">
            <v>2.8</v>
          </cell>
          <cell r="G71">
            <v>9.2899999999999991</v>
          </cell>
        </row>
      </sheetData>
      <sheetData sheetId="13">
        <row r="71">
          <cell r="D71">
            <v>3</v>
          </cell>
          <cell r="F71">
            <v>3.2</v>
          </cell>
          <cell r="G71">
            <v>9.11</v>
          </cell>
        </row>
      </sheetData>
      <sheetData sheetId="14">
        <row r="71">
          <cell r="D71">
            <v>3.3</v>
          </cell>
          <cell r="F71">
            <v>3.5</v>
          </cell>
          <cell r="G71">
            <v>9.11</v>
          </cell>
        </row>
      </sheetData>
      <sheetData sheetId="15">
        <row r="71">
          <cell r="D71">
            <v>3.5</v>
          </cell>
          <cell r="F71">
            <v>3.7</v>
          </cell>
          <cell r="G71">
            <v>9.11</v>
          </cell>
        </row>
      </sheetData>
      <sheetData sheetId="16">
        <row r="71">
          <cell r="D71">
            <v>2.85</v>
          </cell>
          <cell r="F71">
            <v>3.05</v>
          </cell>
          <cell r="G71">
            <v>9.43</v>
          </cell>
        </row>
      </sheetData>
      <sheetData sheetId="17">
        <row r="71">
          <cell r="D71">
            <v>3.45</v>
          </cell>
          <cell r="F71">
            <v>3.65</v>
          </cell>
          <cell r="G71">
            <v>9.43</v>
          </cell>
        </row>
      </sheetData>
      <sheetData sheetId="18">
        <row r="71">
          <cell r="D71">
            <v>2.5499999999999998</v>
          </cell>
          <cell r="F71">
            <v>3.65</v>
          </cell>
          <cell r="G71">
            <v>9.5500000000000007</v>
          </cell>
        </row>
      </sheetData>
      <sheetData sheetId="19">
        <row r="71">
          <cell r="D71">
            <v>2.5499999999999998</v>
          </cell>
          <cell r="F71">
            <v>3.45</v>
          </cell>
          <cell r="G71">
            <v>9.9700000000000006</v>
          </cell>
        </row>
      </sheetData>
      <sheetData sheetId="20">
        <row r="71">
          <cell r="D71">
            <v>2.4</v>
          </cell>
          <cell r="F71">
            <v>3.35</v>
          </cell>
          <cell r="G71">
            <v>9.66</v>
          </cell>
        </row>
      </sheetData>
      <sheetData sheetId="21">
        <row r="71">
          <cell r="D71">
            <v>2</v>
          </cell>
          <cell r="F71">
            <v>2.2000000000000002</v>
          </cell>
          <cell r="G71">
            <v>10.9</v>
          </cell>
        </row>
      </sheetData>
      <sheetData sheetId="22">
        <row r="71">
          <cell r="D71">
            <v>2.15</v>
          </cell>
          <cell r="F71">
            <v>2.35</v>
          </cell>
          <cell r="G71">
            <v>10.7</v>
          </cell>
        </row>
      </sheetData>
      <sheetData sheetId="23">
        <row r="71">
          <cell r="D71">
            <v>2</v>
          </cell>
          <cell r="F71">
            <v>2.2000000000000002</v>
          </cell>
          <cell r="G71">
            <v>10.48</v>
          </cell>
        </row>
      </sheetData>
      <sheetData sheetId="24">
        <row r="71">
          <cell r="D71">
            <v>2</v>
          </cell>
          <cell r="F71">
            <v>2.2000000000000002</v>
          </cell>
          <cell r="G71">
            <v>8.4</v>
          </cell>
        </row>
      </sheetData>
      <sheetData sheetId="25">
        <row r="71">
          <cell r="D71">
            <v>1.9</v>
          </cell>
          <cell r="F71">
            <v>2.2000000000000002</v>
          </cell>
          <cell r="G71">
            <v>8.41</v>
          </cell>
        </row>
      </sheetData>
      <sheetData sheetId="26">
        <row r="71">
          <cell r="D71">
            <v>2.2999999999999998</v>
          </cell>
          <cell r="F71">
            <v>2.5</v>
          </cell>
          <cell r="G71">
            <v>9.23</v>
          </cell>
        </row>
      </sheetData>
      <sheetData sheetId="27">
        <row r="71">
          <cell r="D71">
            <v>2.2999999999999998</v>
          </cell>
          <cell r="F71">
            <v>2.5</v>
          </cell>
          <cell r="G71">
            <v>9.5399999999999991</v>
          </cell>
        </row>
      </sheetData>
      <sheetData sheetId="28">
        <row r="71">
          <cell r="D71">
            <v>2.2999999999999998</v>
          </cell>
          <cell r="F71">
            <v>2.5</v>
          </cell>
          <cell r="G71">
            <v>9.5399999999999991</v>
          </cell>
        </row>
      </sheetData>
      <sheetData sheetId="29">
        <row r="71">
          <cell r="D71">
            <v>2.2999999999999998</v>
          </cell>
          <cell r="F71">
            <v>2.5</v>
          </cell>
          <cell r="G71">
            <v>8.84</v>
          </cell>
        </row>
      </sheetData>
      <sheetData sheetId="30">
        <row r="71">
          <cell r="D71">
            <v>2.7</v>
          </cell>
          <cell r="F71">
            <v>2.9</v>
          </cell>
          <cell r="G71">
            <v>8.84</v>
          </cell>
        </row>
      </sheetData>
      <sheetData sheetId="31">
        <row r="71">
          <cell r="D71">
            <v>2.7</v>
          </cell>
          <cell r="F71">
            <v>2.9</v>
          </cell>
          <cell r="G71">
            <v>8.84</v>
          </cell>
        </row>
      </sheetData>
      <sheetData sheetId="32">
        <row r="71">
          <cell r="D71">
            <v>2.8</v>
          </cell>
          <cell r="F71">
            <v>2.9</v>
          </cell>
          <cell r="G71">
            <v>8.94</v>
          </cell>
        </row>
      </sheetData>
      <sheetData sheetId="33">
        <row r="71">
          <cell r="D71">
            <v>2.7</v>
          </cell>
          <cell r="F71">
            <v>2.8</v>
          </cell>
          <cell r="G71">
            <v>8.94</v>
          </cell>
        </row>
      </sheetData>
      <sheetData sheetId="34">
        <row r="71">
          <cell r="D71">
            <v>2.7</v>
          </cell>
          <cell r="F71">
            <v>2.9</v>
          </cell>
          <cell r="G71">
            <v>9.02</v>
          </cell>
        </row>
      </sheetData>
      <sheetData sheetId="35">
        <row r="71">
          <cell r="D71">
            <v>2.5</v>
          </cell>
          <cell r="F71">
            <v>2.7</v>
          </cell>
          <cell r="G71">
            <v>9.0500000000000007</v>
          </cell>
        </row>
      </sheetData>
      <sheetData sheetId="36">
        <row r="71">
          <cell r="D71">
            <v>2.56</v>
          </cell>
          <cell r="F71">
            <v>2.76</v>
          </cell>
          <cell r="G71">
            <v>9.0500000000000007</v>
          </cell>
        </row>
      </sheetData>
      <sheetData sheetId="37">
        <row r="71">
          <cell r="D71">
            <v>3.5</v>
          </cell>
          <cell r="F71">
            <v>3.7</v>
          </cell>
          <cell r="G71">
            <v>9.65</v>
          </cell>
        </row>
      </sheetData>
      <sheetData sheetId="38">
        <row r="71">
          <cell r="D71">
            <v>3.15</v>
          </cell>
          <cell r="F71">
            <v>3.35</v>
          </cell>
          <cell r="G71">
            <v>9.65</v>
          </cell>
        </row>
      </sheetData>
      <sheetData sheetId="39">
        <row r="71">
          <cell r="D71">
            <v>3.4</v>
          </cell>
          <cell r="F71">
            <v>3.6</v>
          </cell>
          <cell r="G71">
            <v>9.65</v>
          </cell>
        </row>
      </sheetData>
      <sheetData sheetId="40">
        <row r="71">
          <cell r="D71">
            <v>3.95</v>
          </cell>
          <cell r="F71">
            <v>4.1500000000000004</v>
          </cell>
          <cell r="G71">
            <v>10.09</v>
          </cell>
        </row>
      </sheetData>
      <sheetData sheetId="41">
        <row r="71">
          <cell r="D71">
            <v>4.1500000000000004</v>
          </cell>
          <cell r="F71">
            <v>4.3499999999999996</v>
          </cell>
          <cell r="G71">
            <v>9.57</v>
          </cell>
        </row>
      </sheetData>
      <sheetData sheetId="42">
        <row r="71">
          <cell r="D71">
            <v>3.95</v>
          </cell>
          <cell r="F71">
            <v>4.1500000000000004</v>
          </cell>
          <cell r="G71">
            <v>9.6199999999999992</v>
          </cell>
        </row>
      </sheetData>
      <sheetData sheetId="43">
        <row r="71">
          <cell r="D71">
            <v>3.95</v>
          </cell>
          <cell r="F71">
            <v>4.1500000000000004</v>
          </cell>
          <cell r="G71">
            <v>10.91</v>
          </cell>
        </row>
      </sheetData>
      <sheetData sheetId="44">
        <row r="71">
          <cell r="D71">
            <v>3.8</v>
          </cell>
          <cell r="F71">
            <v>4</v>
          </cell>
          <cell r="G71">
            <v>9.82</v>
          </cell>
        </row>
      </sheetData>
      <sheetData sheetId="45">
        <row r="71">
          <cell r="D71">
            <v>4</v>
          </cell>
          <cell r="F71">
            <v>4.2</v>
          </cell>
          <cell r="G71">
            <v>9.5</v>
          </cell>
        </row>
      </sheetData>
      <sheetData sheetId="46">
        <row r="71">
          <cell r="D71">
            <v>4</v>
          </cell>
          <cell r="F71">
            <v>4.2</v>
          </cell>
          <cell r="G71">
            <v>9.11</v>
          </cell>
        </row>
      </sheetData>
      <sheetData sheetId="47">
        <row r="71">
          <cell r="D71">
            <v>4.2</v>
          </cell>
          <cell r="F71">
            <v>4.4000000000000004</v>
          </cell>
          <cell r="G71">
            <v>9.09</v>
          </cell>
        </row>
      </sheetData>
      <sheetData sheetId="48">
        <row r="71">
          <cell r="D71">
            <v>3.8</v>
          </cell>
          <cell r="F71">
            <v>4</v>
          </cell>
          <cell r="G71">
            <v>9.16</v>
          </cell>
        </row>
      </sheetData>
      <sheetData sheetId="49">
        <row r="71">
          <cell r="D71">
            <v>3.8</v>
          </cell>
          <cell r="F71">
            <v>4</v>
          </cell>
          <cell r="G71">
            <v>9.5</v>
          </cell>
        </row>
      </sheetData>
      <sheetData sheetId="50">
        <row r="71">
          <cell r="D71">
            <v>3.9</v>
          </cell>
          <cell r="F71">
            <v>4.0999999999999996</v>
          </cell>
          <cell r="G71">
            <v>9.19</v>
          </cell>
        </row>
      </sheetData>
      <sheetData sheetId="51">
        <row r="71">
          <cell r="D71">
            <v>3.9</v>
          </cell>
          <cell r="F71">
            <v>4.0999999999999996</v>
          </cell>
          <cell r="G71">
            <v>9.7100000000000009</v>
          </cell>
        </row>
      </sheetData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17"/>
  <sheetViews>
    <sheetView tabSelected="1" view="pageBreakPreview" zoomScale="85" zoomScaleNormal="160" zoomScaleSheetLayoutView="85" workbookViewId="0">
      <selection activeCell="F60" sqref="F60"/>
    </sheetView>
  </sheetViews>
  <sheetFormatPr baseColWidth="10" defaultRowHeight="15" x14ac:dyDescent="0.25"/>
  <cols>
    <col min="1" max="1" width="4" customWidth="1"/>
    <col min="4" max="4" width="11.5703125" customWidth="1"/>
    <col min="5" max="5" width="11.85546875" customWidth="1"/>
    <col min="6" max="6" width="12.42578125" customWidth="1"/>
    <col min="13" max="13" width="18.42578125" customWidth="1"/>
    <col min="14" max="14" width="3.42578125" customWidth="1"/>
    <col min="15" max="18" width="6.42578125" customWidth="1"/>
    <col min="19" max="34" width="11.42578125" customWidth="1"/>
  </cols>
  <sheetData>
    <row r="1" spans="1:33" ht="120.75" customHeight="1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29"/>
      <c r="N1" s="29"/>
    </row>
    <row r="2" spans="1:33" ht="3" customHeight="1" x14ac:dyDescent="0.25">
      <c r="M2" s="21"/>
      <c r="N2" s="21"/>
    </row>
    <row r="3" spans="1:33" ht="36.75" customHeight="1" x14ac:dyDescent="0.25">
      <c r="A3" s="39" t="s">
        <v>19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3" t="s">
        <v>27</v>
      </c>
      <c r="N3" s="30"/>
    </row>
    <row r="6" spans="1:33" ht="42" customHeight="1" x14ac:dyDescent="0.25">
      <c r="B6" s="40" t="s">
        <v>1</v>
      </c>
      <c r="C6" s="31" t="s">
        <v>2</v>
      </c>
      <c r="D6" s="31" t="s">
        <v>0</v>
      </c>
      <c r="E6" s="31" t="s">
        <v>17</v>
      </c>
      <c r="F6" s="32" t="s">
        <v>18</v>
      </c>
    </row>
    <row r="7" spans="1:33" x14ac:dyDescent="0.25">
      <c r="B7" s="40"/>
      <c r="C7" s="41" t="s">
        <v>22</v>
      </c>
      <c r="D7" s="41"/>
      <c r="E7" s="41"/>
      <c r="F7" s="42"/>
    </row>
    <row r="8" spans="1:33" x14ac:dyDescent="0.25">
      <c r="B8" s="22">
        <v>1</v>
      </c>
      <c r="C8" s="23">
        <v>2.0548000000000002</v>
      </c>
      <c r="D8" s="23">
        <f>'[1]01'!$D$71</f>
        <v>2.2000000000000002</v>
      </c>
      <c r="E8" s="23">
        <f>'[1]01'!$F$71</f>
        <v>2.6</v>
      </c>
      <c r="F8" s="23">
        <f>'[1]01'!$G$71</f>
        <v>9.9</v>
      </c>
    </row>
    <row r="9" spans="1:33" x14ac:dyDescent="0.25">
      <c r="B9" s="24">
        <v>2</v>
      </c>
      <c r="C9" s="25">
        <v>2.0548000000000002</v>
      </c>
      <c r="D9" s="25">
        <f>'[1]02'!$D$71</f>
        <v>1.8</v>
      </c>
      <c r="E9" s="25">
        <f>'[1]02'!$F$71</f>
        <v>2.2000000000000002</v>
      </c>
      <c r="F9" s="25">
        <f>'[1]02'!$G$71</f>
        <v>10.23</v>
      </c>
    </row>
    <row r="10" spans="1:33" x14ac:dyDescent="0.25">
      <c r="B10" s="26">
        <v>3</v>
      </c>
      <c r="C10" s="23">
        <v>2.0548000000000002</v>
      </c>
      <c r="D10" s="23">
        <f>'[1]03'!$D$71</f>
        <v>2</v>
      </c>
      <c r="E10" s="23">
        <f>'[1]03'!$F$71</f>
        <v>2.2000000000000002</v>
      </c>
      <c r="F10" s="23">
        <f>'[1]03'!$G$71</f>
        <v>10.56</v>
      </c>
    </row>
    <row r="11" spans="1:33" x14ac:dyDescent="0.25">
      <c r="B11" s="24">
        <v>4</v>
      </c>
      <c r="C11" s="25">
        <v>2.0548000000000002</v>
      </c>
      <c r="D11" s="25">
        <f>'[1]04'!$D$71</f>
        <v>1.7</v>
      </c>
      <c r="E11" s="25">
        <f>'[1]04'!$F$71</f>
        <v>1.9</v>
      </c>
      <c r="F11" s="25">
        <f>'[1]04'!$G$71</f>
        <v>10.58</v>
      </c>
    </row>
    <row r="12" spans="1:33" x14ac:dyDescent="0.25">
      <c r="B12" s="26">
        <v>5</v>
      </c>
      <c r="C12" s="23">
        <v>2.0548000000000002</v>
      </c>
      <c r="D12" s="23">
        <f>'[1]05'!$D$71</f>
        <v>1.7</v>
      </c>
      <c r="E12" s="23">
        <f>'[1]05'!$F$71</f>
        <v>1.9</v>
      </c>
      <c r="F12" s="23">
        <f>'[1]05'!$G$71</f>
        <v>11</v>
      </c>
    </row>
    <row r="13" spans="1:33" x14ac:dyDescent="0.25">
      <c r="B13" s="24">
        <v>6</v>
      </c>
      <c r="C13" s="25">
        <v>2.0548000000000002</v>
      </c>
      <c r="D13" s="25">
        <f>'[1]06'!$D$71</f>
        <v>1.7</v>
      </c>
      <c r="E13" s="25">
        <f>'[1]06'!$F$71</f>
        <v>1.9</v>
      </c>
      <c r="F13" s="25">
        <f>'[1]06'!$G$71</f>
        <v>11.26</v>
      </c>
    </row>
    <row r="14" spans="1:33" x14ac:dyDescent="0.25">
      <c r="B14" s="26">
        <v>7</v>
      </c>
      <c r="C14" s="23">
        <v>2.0548000000000002</v>
      </c>
      <c r="D14" s="23">
        <f>'[1]07'!$D$71</f>
        <v>1.6</v>
      </c>
      <c r="E14" s="23">
        <f>'[1]07'!$F$71</f>
        <v>1.8</v>
      </c>
      <c r="F14" s="23">
        <f>'[1]07'!$G$71</f>
        <v>10.24</v>
      </c>
    </row>
    <row r="15" spans="1:33" x14ac:dyDescent="0.25">
      <c r="B15" s="24">
        <v>8</v>
      </c>
      <c r="C15" s="25">
        <v>2.0548000000000002</v>
      </c>
      <c r="D15" s="25">
        <f>'[1]08'!$D$71</f>
        <v>1.6</v>
      </c>
      <c r="E15" s="25">
        <f>'[1]08'!$F$71</f>
        <v>1.8</v>
      </c>
      <c r="F15" s="25">
        <f>'[1]08'!$G$71</f>
        <v>10.24</v>
      </c>
    </row>
    <row r="16" spans="1:33" x14ac:dyDescent="0.25">
      <c r="B16" s="26">
        <v>9</v>
      </c>
      <c r="C16" s="23">
        <v>2.0548000000000002</v>
      </c>
      <c r="D16" s="23">
        <f>'[1]09'!$D$71</f>
        <v>1.6</v>
      </c>
      <c r="E16" s="23">
        <f>'[1]09'!$F$71</f>
        <v>1.8</v>
      </c>
      <c r="F16" s="23">
        <f>'[1]09'!$G$71</f>
        <v>8.8699999999999992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2:33" x14ac:dyDescent="0.25">
      <c r="B17" s="24">
        <v>10</v>
      </c>
      <c r="C17" s="25">
        <v>2.0548000000000002</v>
      </c>
      <c r="D17" s="25">
        <f>'[1]10'!$D$71</f>
        <v>1.6</v>
      </c>
      <c r="E17" s="25">
        <f>'[1]10'!$F$71</f>
        <v>1.8</v>
      </c>
      <c r="F17" s="25">
        <f>'[1]10'!$G$71</f>
        <v>8.56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2:33" x14ac:dyDescent="0.25">
      <c r="B18" s="26">
        <v>11</v>
      </c>
      <c r="C18" s="23">
        <v>2.0548000000000002</v>
      </c>
      <c r="D18" s="23">
        <f>'[1]11'!$D$71</f>
        <v>1.7</v>
      </c>
      <c r="E18" s="23">
        <f>'[1]11'!$F$71</f>
        <v>1.9</v>
      </c>
      <c r="F18" s="23">
        <f>'[1]11'!$G$71</f>
        <v>8.89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2:33" x14ac:dyDescent="0.25">
      <c r="B19" s="24">
        <v>12</v>
      </c>
      <c r="C19" s="25">
        <v>2.0548000000000002</v>
      </c>
      <c r="D19" s="25">
        <f>'[1]12'!$D$71</f>
        <v>2.2000000000000002</v>
      </c>
      <c r="E19" s="25">
        <f>'[1]12'!$F$71</f>
        <v>2.4</v>
      </c>
      <c r="F19" s="25">
        <f>'[1]12'!$G$71</f>
        <v>8.89</v>
      </c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2:33" x14ac:dyDescent="0.25">
      <c r="B20" s="26">
        <v>13</v>
      </c>
      <c r="C20" s="23">
        <v>2.0548000000000002</v>
      </c>
      <c r="D20" s="23">
        <f>'[1]13'!$D$71</f>
        <v>2.6</v>
      </c>
      <c r="E20" s="23">
        <f>'[1]13'!$F$71</f>
        <v>2.8</v>
      </c>
      <c r="F20" s="23">
        <f>'[1]13'!$G$71</f>
        <v>9.2899999999999991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2:33" x14ac:dyDescent="0.25">
      <c r="B21" s="24">
        <v>14</v>
      </c>
      <c r="C21" s="25">
        <v>2.0548000000000002</v>
      </c>
      <c r="D21" s="25">
        <f>'[1]14'!$D$71</f>
        <v>3</v>
      </c>
      <c r="E21" s="25">
        <f>'[1]14'!$F$71</f>
        <v>3.2</v>
      </c>
      <c r="F21" s="25">
        <f>'[1]14'!$G$71</f>
        <v>9.11</v>
      </c>
      <c r="S21" s="2"/>
      <c r="T21" s="3" t="s">
        <v>20</v>
      </c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2"/>
    </row>
    <row r="22" spans="2:33" x14ac:dyDescent="0.25">
      <c r="B22" s="26">
        <v>15</v>
      </c>
      <c r="C22" s="23">
        <v>2.0548000000000002</v>
      </c>
      <c r="D22" s="23">
        <f>'[1]15'!$D$71</f>
        <v>3.3</v>
      </c>
      <c r="E22" s="23">
        <f>'[1]15'!$F$71</f>
        <v>3.5</v>
      </c>
      <c r="F22" s="23">
        <f>'[1]15'!$G$71</f>
        <v>9.11</v>
      </c>
      <c r="S22" s="2"/>
      <c r="T22" s="4"/>
      <c r="U22" s="8" t="s">
        <v>4</v>
      </c>
      <c r="V22" s="8" t="s">
        <v>5</v>
      </c>
      <c r="W22" s="8" t="s">
        <v>6</v>
      </c>
      <c r="X22" s="8" t="s">
        <v>7</v>
      </c>
      <c r="Y22" s="8" t="s">
        <v>8</v>
      </c>
      <c r="Z22" s="8" t="s">
        <v>9</v>
      </c>
      <c r="AA22" s="8" t="s">
        <v>10</v>
      </c>
      <c r="AB22" s="8" t="s">
        <v>11</v>
      </c>
      <c r="AC22" s="8" t="s">
        <v>12</v>
      </c>
      <c r="AD22" s="8" t="s">
        <v>13</v>
      </c>
      <c r="AE22" s="8" t="s">
        <v>14</v>
      </c>
      <c r="AF22" s="8" t="s">
        <v>15</v>
      </c>
      <c r="AG22" s="8" t="s">
        <v>16</v>
      </c>
    </row>
    <row r="23" spans="2:33" x14ac:dyDescent="0.25">
      <c r="B23" s="24">
        <v>16</v>
      </c>
      <c r="C23" s="25">
        <v>2.0548000000000002</v>
      </c>
      <c r="D23" s="25">
        <f>'[1]16'!$D$71</f>
        <v>3.5</v>
      </c>
      <c r="E23" s="25">
        <f>'[1]16'!$F$71</f>
        <v>3.7</v>
      </c>
      <c r="F23" s="25">
        <f>'[1]16'!$G$71</f>
        <v>9.11</v>
      </c>
      <c r="S23" s="2"/>
      <c r="T23" s="5">
        <v>2015</v>
      </c>
      <c r="U23" s="6">
        <v>2.6339999999999999</v>
      </c>
      <c r="V23" s="6">
        <v>2.2250000000000001</v>
      </c>
      <c r="W23" s="6">
        <v>2.2850000000000001</v>
      </c>
      <c r="X23" s="6">
        <v>2.3920000000000003</v>
      </c>
      <c r="Y23" s="6">
        <v>1.7549999999999999</v>
      </c>
      <c r="Z23" s="6">
        <v>1.2000000000000002</v>
      </c>
      <c r="AA23" s="6">
        <v>2.6333333333333333</v>
      </c>
      <c r="AB23" s="6">
        <v>3.4133333333333336</v>
      </c>
      <c r="AC23" s="6">
        <v>2.4900000000000002</v>
      </c>
      <c r="AD23" s="6">
        <v>2.06</v>
      </c>
      <c r="AE23" s="6">
        <v>1.675</v>
      </c>
      <c r="AF23" s="6">
        <v>2.1999999999999997</v>
      </c>
      <c r="AG23" s="10">
        <f>AVERAGE(U23:AF23)</f>
        <v>2.2468888888888889</v>
      </c>
    </row>
    <row r="24" spans="2:33" x14ac:dyDescent="0.25">
      <c r="B24" s="26">
        <v>17</v>
      </c>
      <c r="C24" s="23">
        <v>2.0548000000000002</v>
      </c>
      <c r="D24" s="23">
        <f>'[1]17'!$D$71</f>
        <v>2.85</v>
      </c>
      <c r="E24" s="23">
        <f>'[1]17'!$F$71</f>
        <v>3.05</v>
      </c>
      <c r="F24" s="23">
        <f>'[1]17'!$G$71</f>
        <v>9.43</v>
      </c>
      <c r="S24" s="2"/>
      <c r="T24" s="5">
        <v>2016</v>
      </c>
      <c r="U24" s="6">
        <v>2.4000000000000004</v>
      </c>
      <c r="V24" s="6">
        <v>2.4000000000000004</v>
      </c>
      <c r="W24" s="6">
        <v>2.38</v>
      </c>
      <c r="X24" s="6">
        <v>2.3500000000000005</v>
      </c>
      <c r="Y24" s="6">
        <v>1.9375</v>
      </c>
      <c r="Z24" s="6">
        <v>2.0100000000000002</v>
      </c>
      <c r="AA24" s="6">
        <v>2.0099999999999998</v>
      </c>
      <c r="AB24" s="6">
        <v>2.02</v>
      </c>
      <c r="AC24" s="6">
        <v>2.3600000000000003</v>
      </c>
      <c r="AD24" s="6">
        <v>2.3499999999999996</v>
      </c>
      <c r="AE24" s="6">
        <v>2.2000000000000002</v>
      </c>
      <c r="AF24" s="6">
        <v>2.2800000000000002</v>
      </c>
      <c r="AG24" s="10">
        <f t="shared" ref="AG24:AG31" si="0">AVERAGE(U24:AF24)</f>
        <v>2.2247916666666669</v>
      </c>
    </row>
    <row r="25" spans="2:33" x14ac:dyDescent="0.25">
      <c r="B25" s="24">
        <v>18</v>
      </c>
      <c r="C25" s="25">
        <v>2.0548000000000002</v>
      </c>
      <c r="D25" s="25">
        <f>'[1]18'!$D$71</f>
        <v>3.45</v>
      </c>
      <c r="E25" s="25">
        <f>'[1]18'!$F$71</f>
        <v>3.65</v>
      </c>
      <c r="F25" s="25">
        <f>'[1]18'!$G$71</f>
        <v>9.43</v>
      </c>
      <c r="G25" s="1"/>
      <c r="S25" s="2"/>
      <c r="T25" s="5">
        <v>2017</v>
      </c>
      <c r="U25" s="6">
        <v>2.5666666666666669</v>
      </c>
      <c r="V25" s="6">
        <v>2.9624999999999999</v>
      </c>
      <c r="W25" s="6">
        <v>1.94</v>
      </c>
      <c r="X25" s="6">
        <v>1.2749999999999999</v>
      </c>
      <c r="Y25" s="6">
        <v>2.0750000000000002</v>
      </c>
      <c r="Z25" s="6">
        <v>2.4799999999999995</v>
      </c>
      <c r="AA25" s="6">
        <v>3.3649999999999998</v>
      </c>
      <c r="AB25" s="6">
        <v>3.13</v>
      </c>
      <c r="AC25" s="6">
        <v>2.2666666666666666</v>
      </c>
      <c r="AD25" s="6">
        <v>2.1749999999999998</v>
      </c>
      <c r="AE25" s="6">
        <v>1.9</v>
      </c>
      <c r="AF25" s="6">
        <v>2</v>
      </c>
      <c r="AG25" s="10">
        <f t="shared" si="0"/>
        <v>2.3446527777777777</v>
      </c>
    </row>
    <row r="26" spans="2:33" x14ac:dyDescent="0.25">
      <c r="B26" s="26">
        <v>19</v>
      </c>
      <c r="C26" s="23">
        <v>2.0548000000000002</v>
      </c>
      <c r="D26" s="23">
        <f>'[1]19'!$D$71</f>
        <v>2.5499999999999998</v>
      </c>
      <c r="E26" s="23">
        <f>'[1]19'!$F$71</f>
        <v>3.65</v>
      </c>
      <c r="F26" s="23">
        <f>'[1]19'!$G$71</f>
        <v>9.5500000000000007</v>
      </c>
      <c r="S26" s="2"/>
      <c r="T26" s="5">
        <v>2018</v>
      </c>
      <c r="U26" s="6">
        <v>1.95</v>
      </c>
      <c r="V26" s="6">
        <v>1.7999999999999998</v>
      </c>
      <c r="W26" s="6">
        <v>1.7399999999999998</v>
      </c>
      <c r="X26" s="6">
        <v>1.5500000000000003</v>
      </c>
      <c r="Y26" s="6">
        <v>3.05</v>
      </c>
      <c r="Z26" s="6">
        <v>3.6</v>
      </c>
      <c r="AA26" s="6">
        <v>3.5249999999999999</v>
      </c>
      <c r="AB26" s="6">
        <v>3.7</v>
      </c>
      <c r="AC26" s="6">
        <v>2.7150000000000003</v>
      </c>
      <c r="AD26" s="6">
        <v>2.4</v>
      </c>
      <c r="AE26" s="6">
        <v>2.7719999999999998</v>
      </c>
      <c r="AF26" s="6">
        <v>3.1000000000000005</v>
      </c>
      <c r="AG26" s="10">
        <f t="shared" si="0"/>
        <v>2.6584999999999996</v>
      </c>
    </row>
    <row r="27" spans="2:33" x14ac:dyDescent="0.25">
      <c r="B27" s="24">
        <v>20</v>
      </c>
      <c r="C27" s="25">
        <v>2.0548000000000002</v>
      </c>
      <c r="D27" s="25">
        <f>'[1]20'!$D$71</f>
        <v>2.5499999999999998</v>
      </c>
      <c r="E27" s="25">
        <f>'[1]20'!$F$71</f>
        <v>3.45</v>
      </c>
      <c r="F27" s="25">
        <f>'[1]20'!$G$71</f>
        <v>9.9700000000000006</v>
      </c>
      <c r="S27" s="2"/>
      <c r="T27" s="5">
        <v>2019</v>
      </c>
      <c r="U27" s="6">
        <v>3.4499999999999997</v>
      </c>
      <c r="V27" s="6">
        <v>2.7</v>
      </c>
      <c r="W27" s="6">
        <v>1.95</v>
      </c>
      <c r="X27" s="6">
        <v>1.5750000000000002</v>
      </c>
      <c r="Y27" s="6">
        <v>1.4</v>
      </c>
      <c r="Z27" s="6">
        <v>1.4999999999999998</v>
      </c>
      <c r="AA27" s="6">
        <v>2.0375000000000001</v>
      </c>
      <c r="AB27" s="6">
        <v>3.6</v>
      </c>
      <c r="AC27" s="6">
        <v>3.7650000000000001</v>
      </c>
      <c r="AD27" s="6">
        <v>2.8899999999999997</v>
      </c>
      <c r="AE27" s="6">
        <v>2.7749999999999999</v>
      </c>
      <c r="AF27" s="6">
        <v>3.8550000000000004</v>
      </c>
      <c r="AG27" s="10">
        <f t="shared" si="0"/>
        <v>2.6247916666666669</v>
      </c>
    </row>
    <row r="28" spans="2:33" x14ac:dyDescent="0.25">
      <c r="B28" s="26">
        <v>21</v>
      </c>
      <c r="C28" s="23">
        <v>2.0548000000000002</v>
      </c>
      <c r="D28" s="23">
        <f>'[1]21'!$D$71</f>
        <v>2.4</v>
      </c>
      <c r="E28" s="23">
        <f>'[1]21'!$F$71</f>
        <v>3.35</v>
      </c>
      <c r="F28" s="23">
        <f>'[1]21'!$G$71</f>
        <v>9.66</v>
      </c>
      <c r="S28" s="2"/>
      <c r="T28" s="5">
        <v>2020</v>
      </c>
      <c r="U28" s="6">
        <v>4.1399999999999997</v>
      </c>
      <c r="V28" s="6">
        <v>3.4000000000000004</v>
      </c>
      <c r="W28" s="6">
        <v>1.9750000000000001</v>
      </c>
      <c r="X28" s="6">
        <v>1.7600000000000002</v>
      </c>
      <c r="Y28" s="6">
        <v>2.5249999999999999</v>
      </c>
      <c r="Z28" s="6">
        <v>2.8374999999999999</v>
      </c>
      <c r="AA28" s="6">
        <v>2.6</v>
      </c>
      <c r="AB28" s="6">
        <v>2.2250000000000001</v>
      </c>
      <c r="AC28" s="6">
        <v>4.6500000000000004</v>
      </c>
      <c r="AD28" s="6">
        <v>3.9199999999999995</v>
      </c>
      <c r="AE28" s="6">
        <v>1.75</v>
      </c>
      <c r="AF28" s="6">
        <v>1.58</v>
      </c>
      <c r="AG28" s="10">
        <f t="shared" si="0"/>
        <v>2.7802083333333338</v>
      </c>
    </row>
    <row r="29" spans="2:33" x14ac:dyDescent="0.25">
      <c r="B29" s="24">
        <v>22</v>
      </c>
      <c r="C29" s="25">
        <v>2.0548000000000002</v>
      </c>
      <c r="D29" s="25">
        <f>'[1]22'!$D$71</f>
        <v>2</v>
      </c>
      <c r="E29" s="25">
        <f>'[1]22'!$F$71</f>
        <v>2.2000000000000002</v>
      </c>
      <c r="F29" s="25">
        <f>'[1]22'!$G$71</f>
        <v>10.9</v>
      </c>
      <c r="S29" s="2"/>
      <c r="T29" s="5" t="s">
        <v>23</v>
      </c>
      <c r="U29" s="6">
        <f>MAX(U23:U28)</f>
        <v>4.1399999999999997</v>
      </c>
      <c r="V29" s="6">
        <f t="shared" ref="V29:AF29" si="1">MAX(V23:V28)</f>
        <v>3.4000000000000004</v>
      </c>
      <c r="W29" s="6">
        <f t="shared" si="1"/>
        <v>2.38</v>
      </c>
      <c r="X29" s="6">
        <f t="shared" si="1"/>
        <v>2.3920000000000003</v>
      </c>
      <c r="Y29" s="6">
        <f t="shared" si="1"/>
        <v>3.05</v>
      </c>
      <c r="Z29" s="6">
        <f t="shared" si="1"/>
        <v>3.6</v>
      </c>
      <c r="AA29" s="6">
        <f t="shared" si="1"/>
        <v>3.5249999999999999</v>
      </c>
      <c r="AB29" s="6">
        <f t="shared" si="1"/>
        <v>3.7</v>
      </c>
      <c r="AC29" s="6">
        <f t="shared" si="1"/>
        <v>4.6500000000000004</v>
      </c>
      <c r="AD29" s="6">
        <f t="shared" si="1"/>
        <v>3.9199999999999995</v>
      </c>
      <c r="AE29" s="6">
        <f t="shared" si="1"/>
        <v>2.7749999999999999</v>
      </c>
      <c r="AF29" s="6">
        <f t="shared" si="1"/>
        <v>3.8550000000000004</v>
      </c>
      <c r="AG29" s="10">
        <f t="shared" si="0"/>
        <v>3.4489166666666669</v>
      </c>
    </row>
    <row r="30" spans="2:33" x14ac:dyDescent="0.25">
      <c r="B30" s="26">
        <v>23</v>
      </c>
      <c r="C30" s="23">
        <v>2.0548000000000002</v>
      </c>
      <c r="D30" s="23">
        <f>'[1]23'!$D$71</f>
        <v>2.15</v>
      </c>
      <c r="E30" s="23">
        <f>'[1]23'!$F$71</f>
        <v>2.35</v>
      </c>
      <c r="F30" s="23">
        <f>'[1]23'!$G$71</f>
        <v>10.7</v>
      </c>
      <c r="S30" s="2"/>
      <c r="T30" s="5" t="s">
        <v>24</v>
      </c>
      <c r="U30" s="6">
        <f>MIN(U23:U28)</f>
        <v>1.95</v>
      </c>
      <c r="V30" s="6">
        <f t="shared" ref="V30:AF30" si="2">MIN(V23:V28)</f>
        <v>1.7999999999999998</v>
      </c>
      <c r="W30" s="6">
        <f t="shared" si="2"/>
        <v>1.7399999999999998</v>
      </c>
      <c r="X30" s="6">
        <f t="shared" si="2"/>
        <v>1.2749999999999999</v>
      </c>
      <c r="Y30" s="6">
        <f t="shared" si="2"/>
        <v>1.4</v>
      </c>
      <c r="Z30" s="6">
        <f t="shared" si="2"/>
        <v>1.2000000000000002</v>
      </c>
      <c r="AA30" s="6">
        <f t="shared" si="2"/>
        <v>2.0099999999999998</v>
      </c>
      <c r="AB30" s="6">
        <f t="shared" si="2"/>
        <v>2.02</v>
      </c>
      <c r="AC30" s="6">
        <f t="shared" si="2"/>
        <v>2.2666666666666666</v>
      </c>
      <c r="AD30" s="6">
        <f t="shared" si="2"/>
        <v>2.06</v>
      </c>
      <c r="AE30" s="6">
        <f t="shared" si="2"/>
        <v>1.675</v>
      </c>
      <c r="AF30" s="6">
        <f t="shared" si="2"/>
        <v>1.58</v>
      </c>
      <c r="AG30" s="10">
        <f t="shared" si="0"/>
        <v>1.7480555555555555</v>
      </c>
    </row>
    <row r="31" spans="2:33" x14ac:dyDescent="0.25">
      <c r="B31" s="24">
        <v>24</v>
      </c>
      <c r="C31" s="25">
        <v>2.1</v>
      </c>
      <c r="D31" s="25">
        <f>'[1]24'!$D$71</f>
        <v>2</v>
      </c>
      <c r="E31" s="25">
        <f>'[1]24'!$F$71</f>
        <v>2.2000000000000002</v>
      </c>
      <c r="F31" s="25">
        <f>'[1]24'!$G$71</f>
        <v>10.48</v>
      </c>
      <c r="S31" s="2"/>
      <c r="T31" s="5" t="s">
        <v>25</v>
      </c>
      <c r="U31" s="6">
        <f>AVERAGE(U23:U28)</f>
        <v>2.8567777777777774</v>
      </c>
      <c r="V31" s="6">
        <f t="shared" ref="V31:AF31" si="3">AVERAGE(V23:V28)</f>
        <v>2.5812499999999998</v>
      </c>
      <c r="W31" s="6">
        <f t="shared" si="3"/>
        <v>2.0449999999999999</v>
      </c>
      <c r="X31" s="6">
        <f t="shared" si="3"/>
        <v>1.8170000000000004</v>
      </c>
      <c r="Y31" s="6">
        <f t="shared" si="3"/>
        <v>2.1237499999999998</v>
      </c>
      <c r="Z31" s="6">
        <f t="shared" si="3"/>
        <v>2.2712499999999998</v>
      </c>
      <c r="AA31" s="6">
        <f t="shared" si="3"/>
        <v>2.6951388888888892</v>
      </c>
      <c r="AB31" s="6">
        <f t="shared" si="3"/>
        <v>3.0147222222222219</v>
      </c>
      <c r="AC31" s="6">
        <f t="shared" si="3"/>
        <v>3.0411111111111118</v>
      </c>
      <c r="AD31" s="6">
        <f t="shared" si="3"/>
        <v>2.6324999999999998</v>
      </c>
      <c r="AE31" s="6">
        <f t="shared" si="3"/>
        <v>2.178666666666667</v>
      </c>
      <c r="AF31" s="6">
        <f t="shared" si="3"/>
        <v>2.5025000000000004</v>
      </c>
      <c r="AG31" s="10">
        <f t="shared" si="0"/>
        <v>2.4799722222222225</v>
      </c>
    </row>
    <row r="32" spans="2:33" x14ac:dyDescent="0.25">
      <c r="B32" s="26">
        <v>25</v>
      </c>
      <c r="C32" s="23">
        <v>2.1</v>
      </c>
      <c r="D32" s="23">
        <f>'[1]25'!$D$71</f>
        <v>2</v>
      </c>
      <c r="E32" s="23">
        <f>'[1]25'!$F$71</f>
        <v>2.2000000000000002</v>
      </c>
      <c r="F32" s="23">
        <f>'[1]25'!$G$71</f>
        <v>8.4</v>
      </c>
      <c r="S32" s="2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2:33" x14ac:dyDescent="0.25">
      <c r="B33" s="24">
        <v>26</v>
      </c>
      <c r="C33" s="25">
        <v>2.1</v>
      </c>
      <c r="D33" s="25">
        <f>'[1]26'!$D$71</f>
        <v>1.9</v>
      </c>
      <c r="E33" s="25">
        <f>'[1]26'!$F$71</f>
        <v>2.2000000000000002</v>
      </c>
      <c r="F33" s="25">
        <f>'[1]26'!$G$71</f>
        <v>8.41</v>
      </c>
      <c r="S33" s="2"/>
      <c r="T33" s="3" t="s">
        <v>3</v>
      </c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2:33" x14ac:dyDescent="0.25">
      <c r="B34" s="22">
        <v>27</v>
      </c>
      <c r="C34" s="23">
        <v>2.1</v>
      </c>
      <c r="D34" s="23">
        <f>'[1]27'!$D$71</f>
        <v>2.2999999999999998</v>
      </c>
      <c r="E34" s="23">
        <f>'[1]27'!$F$71</f>
        <v>2.5</v>
      </c>
      <c r="F34" s="23">
        <f>'[1]27'!$G$71</f>
        <v>9.23</v>
      </c>
      <c r="S34" s="2"/>
      <c r="T34" s="4"/>
      <c r="U34" s="8" t="s">
        <v>4</v>
      </c>
      <c r="V34" s="8" t="s">
        <v>5</v>
      </c>
      <c r="W34" s="8" t="s">
        <v>6</v>
      </c>
      <c r="X34" s="8" t="s">
        <v>7</v>
      </c>
      <c r="Y34" s="8" t="s">
        <v>8</v>
      </c>
      <c r="Z34" s="8" t="s">
        <v>9</v>
      </c>
      <c r="AA34" s="8" t="s">
        <v>10</v>
      </c>
      <c r="AB34" s="8" t="s">
        <v>11</v>
      </c>
      <c r="AC34" s="8" t="s">
        <v>12</v>
      </c>
      <c r="AD34" s="8" t="s">
        <v>13</v>
      </c>
      <c r="AE34" s="8" t="s">
        <v>14</v>
      </c>
      <c r="AF34" s="8" t="s">
        <v>15</v>
      </c>
      <c r="AG34" s="4"/>
    </row>
    <row r="35" spans="2:33" x14ac:dyDescent="0.25">
      <c r="B35" s="24">
        <v>28</v>
      </c>
      <c r="C35" s="25">
        <v>2.1</v>
      </c>
      <c r="D35" s="25">
        <f>'[1]28'!$D$71</f>
        <v>2.2999999999999998</v>
      </c>
      <c r="E35" s="25">
        <f>'[1]28'!$F$71</f>
        <v>2.5</v>
      </c>
      <c r="F35" s="25">
        <f>'[1]28'!$G$71</f>
        <v>9.5399999999999991</v>
      </c>
      <c r="S35" s="2"/>
      <c r="T35" s="5" t="s">
        <v>26</v>
      </c>
      <c r="U35" s="6">
        <f t="shared" ref="U35:AF37" si="4">U29</f>
        <v>4.1399999999999997</v>
      </c>
      <c r="V35" s="6">
        <f t="shared" si="4"/>
        <v>3.4000000000000004</v>
      </c>
      <c r="W35" s="6">
        <f t="shared" si="4"/>
        <v>2.38</v>
      </c>
      <c r="X35" s="6">
        <f t="shared" si="4"/>
        <v>2.3920000000000003</v>
      </c>
      <c r="Y35" s="6">
        <f t="shared" si="4"/>
        <v>3.05</v>
      </c>
      <c r="Z35" s="6">
        <f t="shared" si="4"/>
        <v>3.6</v>
      </c>
      <c r="AA35" s="6">
        <f t="shared" si="4"/>
        <v>3.5249999999999999</v>
      </c>
      <c r="AB35" s="6">
        <f t="shared" si="4"/>
        <v>3.7</v>
      </c>
      <c r="AC35" s="6">
        <f t="shared" si="4"/>
        <v>4.6500000000000004</v>
      </c>
      <c r="AD35" s="6">
        <f t="shared" si="4"/>
        <v>3.9199999999999995</v>
      </c>
      <c r="AE35" s="6">
        <f t="shared" si="4"/>
        <v>2.7749999999999999</v>
      </c>
      <c r="AF35" s="6">
        <f t="shared" si="4"/>
        <v>3.8550000000000004</v>
      </c>
      <c r="AG35" s="4"/>
    </row>
    <row r="36" spans="2:33" x14ac:dyDescent="0.25">
      <c r="B36" s="26">
        <v>29</v>
      </c>
      <c r="C36" s="23">
        <v>2.1</v>
      </c>
      <c r="D36" s="23">
        <f>'[1]29'!$D$71</f>
        <v>2.2999999999999998</v>
      </c>
      <c r="E36" s="23">
        <f>'[1]29'!$F$71</f>
        <v>2.5</v>
      </c>
      <c r="F36" s="23">
        <f>'[1]29'!$G$71</f>
        <v>9.5399999999999991</v>
      </c>
      <c r="S36" s="2"/>
      <c r="T36" s="5"/>
      <c r="U36" s="6">
        <f t="shared" si="4"/>
        <v>1.95</v>
      </c>
      <c r="V36" s="6">
        <f t="shared" si="4"/>
        <v>1.7999999999999998</v>
      </c>
      <c r="W36" s="6">
        <f t="shared" si="4"/>
        <v>1.7399999999999998</v>
      </c>
      <c r="X36" s="6">
        <f t="shared" si="4"/>
        <v>1.2749999999999999</v>
      </c>
      <c r="Y36" s="6">
        <f t="shared" si="4"/>
        <v>1.4</v>
      </c>
      <c r="Z36" s="6">
        <f t="shared" si="4"/>
        <v>1.2000000000000002</v>
      </c>
      <c r="AA36" s="6">
        <f t="shared" si="4"/>
        <v>2.0099999999999998</v>
      </c>
      <c r="AB36" s="6">
        <f t="shared" si="4"/>
        <v>2.02</v>
      </c>
      <c r="AC36" s="6">
        <f t="shared" si="4"/>
        <v>2.2666666666666666</v>
      </c>
      <c r="AD36" s="6">
        <f t="shared" si="4"/>
        <v>2.06</v>
      </c>
      <c r="AE36" s="6">
        <f t="shared" si="4"/>
        <v>1.675</v>
      </c>
      <c r="AF36" s="6">
        <f t="shared" si="4"/>
        <v>1.58</v>
      </c>
      <c r="AG36" s="4"/>
    </row>
    <row r="37" spans="2:33" x14ac:dyDescent="0.25">
      <c r="B37" s="24">
        <v>30</v>
      </c>
      <c r="C37" s="25">
        <v>2.1</v>
      </c>
      <c r="D37" s="25">
        <f>'[1]30'!$D$71</f>
        <v>2.2999999999999998</v>
      </c>
      <c r="E37" s="25">
        <f>'[1]30'!$F$71</f>
        <v>2.5</v>
      </c>
      <c r="F37" s="25">
        <f>'[1]30'!$G$71</f>
        <v>8.84</v>
      </c>
      <c r="S37" s="2"/>
      <c r="T37" s="7" t="str">
        <f>T31</f>
        <v>Promedio 2015 - 2020</v>
      </c>
      <c r="U37" s="11">
        <f t="shared" si="4"/>
        <v>2.8567777777777774</v>
      </c>
      <c r="V37" s="11">
        <f t="shared" si="4"/>
        <v>2.5812499999999998</v>
      </c>
      <c r="W37" s="11">
        <f t="shared" si="4"/>
        <v>2.0449999999999999</v>
      </c>
      <c r="X37" s="11">
        <f t="shared" si="4"/>
        <v>1.8170000000000004</v>
      </c>
      <c r="Y37" s="11">
        <f t="shared" si="4"/>
        <v>2.1237499999999998</v>
      </c>
      <c r="Z37" s="11">
        <f t="shared" si="4"/>
        <v>2.2712499999999998</v>
      </c>
      <c r="AA37" s="11">
        <f t="shared" si="4"/>
        <v>2.6951388888888892</v>
      </c>
      <c r="AB37" s="11">
        <f t="shared" si="4"/>
        <v>3.0147222222222219</v>
      </c>
      <c r="AC37" s="11">
        <f t="shared" si="4"/>
        <v>3.0411111111111118</v>
      </c>
      <c r="AD37" s="11">
        <f t="shared" si="4"/>
        <v>2.6324999999999998</v>
      </c>
      <c r="AE37" s="11">
        <f t="shared" si="4"/>
        <v>2.178666666666667</v>
      </c>
      <c r="AF37" s="11">
        <f t="shared" si="4"/>
        <v>2.5025000000000004</v>
      </c>
      <c r="AG37" s="4"/>
    </row>
    <row r="38" spans="2:33" x14ac:dyDescent="0.25">
      <c r="B38" s="26">
        <v>31</v>
      </c>
      <c r="C38" s="23">
        <v>2.1</v>
      </c>
      <c r="D38" s="23">
        <f>'[1]31'!$D$71</f>
        <v>2.7</v>
      </c>
      <c r="E38" s="23">
        <f>'[1]31'!$F$71</f>
        <v>2.9</v>
      </c>
      <c r="F38" s="23">
        <f>'[1]31'!$G$71</f>
        <v>8.84</v>
      </c>
      <c r="S38" s="2"/>
      <c r="T38" s="5">
        <v>2021</v>
      </c>
      <c r="U38" s="12">
        <f>AVERAGE(D8:D11)</f>
        <v>1.925</v>
      </c>
      <c r="V38" s="12">
        <f>AVERAGE(D12:D15)</f>
        <v>1.65</v>
      </c>
      <c r="W38" s="12">
        <f>AVERAGE(D16:D19)</f>
        <v>1.7750000000000001</v>
      </c>
      <c r="X38" s="12">
        <f>AVERAGE(D20:D24)</f>
        <v>3.05</v>
      </c>
      <c r="Y38" s="12">
        <f>AVERAGE(D25:D28)</f>
        <v>2.7375000000000003</v>
      </c>
      <c r="Z38" s="12">
        <f>AVERAGE(D29:D32)</f>
        <v>2.0375000000000001</v>
      </c>
      <c r="AA38" s="12">
        <f>AVERAGE(D33:D37)</f>
        <v>2.2199999999999998</v>
      </c>
      <c r="AB38" s="12">
        <f>AVERAGE(D38:D41)</f>
        <v>2.7249999999999996</v>
      </c>
      <c r="AC38" s="12">
        <f>AVERAGE(D42:D46)</f>
        <v>2.8820000000000001</v>
      </c>
      <c r="AD38" s="12">
        <f>AVERAGE(D47:D50)</f>
        <v>3.8624999999999998</v>
      </c>
      <c r="AE38" s="12">
        <f>AVERAGE(D51:D54)</f>
        <v>3.9375</v>
      </c>
      <c r="AF38" s="12">
        <f>AVERAGE(D55:D59)</f>
        <v>3.9200000000000004</v>
      </c>
      <c r="AG38" s="4"/>
    </row>
    <row r="39" spans="2:33" x14ac:dyDescent="0.25">
      <c r="B39" s="24">
        <v>32</v>
      </c>
      <c r="C39" s="25">
        <v>2.1</v>
      </c>
      <c r="D39" s="25">
        <f>'[1]32'!$D$71</f>
        <v>2.7</v>
      </c>
      <c r="E39" s="25">
        <f>'[1]32'!$F$71</f>
        <v>2.9</v>
      </c>
      <c r="F39" s="25">
        <f>'[1]32'!$G$71</f>
        <v>8.84</v>
      </c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2:33" x14ac:dyDescent="0.25">
      <c r="B40" s="26">
        <v>33</v>
      </c>
      <c r="C40" s="23">
        <v>2.1</v>
      </c>
      <c r="D40" s="23">
        <f>'[1]33'!$D$71</f>
        <v>2.8</v>
      </c>
      <c r="E40" s="23">
        <f>'[1]33'!$F$71</f>
        <v>2.9</v>
      </c>
      <c r="F40" s="23">
        <f>'[1]33'!$G$71</f>
        <v>8.94</v>
      </c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2:33" x14ac:dyDescent="0.25">
      <c r="B41" s="24">
        <v>34</v>
      </c>
      <c r="C41" s="25">
        <v>2.1</v>
      </c>
      <c r="D41" s="25">
        <f>'[1]34'!$D$71</f>
        <v>2.7</v>
      </c>
      <c r="E41" s="25">
        <f>'[1]34'!$F$71</f>
        <v>2.8</v>
      </c>
      <c r="F41" s="25">
        <f>'[1]34'!$G$71</f>
        <v>8.94</v>
      </c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2:33" x14ac:dyDescent="0.25">
      <c r="B42" s="26">
        <v>35</v>
      </c>
      <c r="C42" s="23">
        <v>2.1</v>
      </c>
      <c r="D42" s="23">
        <f>'[1]35'!$D$71</f>
        <v>2.7</v>
      </c>
      <c r="E42" s="23">
        <f>'[1]35'!$F$71</f>
        <v>2.9</v>
      </c>
      <c r="F42" s="23">
        <f>'[1]35'!$G$71</f>
        <v>9.02</v>
      </c>
      <c r="S42" s="2"/>
      <c r="T42" s="3" t="s">
        <v>21</v>
      </c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</row>
    <row r="43" spans="2:33" x14ac:dyDescent="0.25">
      <c r="B43" s="24">
        <v>36</v>
      </c>
      <c r="C43" s="25">
        <v>2.1</v>
      </c>
      <c r="D43" s="25">
        <f>'[1]36'!$D$71</f>
        <v>2.5</v>
      </c>
      <c r="E43" s="25">
        <f>'[1]36'!$F$71</f>
        <v>2.7</v>
      </c>
      <c r="F43" s="25">
        <f>'[1]36'!$G$71</f>
        <v>9.0500000000000007</v>
      </c>
      <c r="S43" s="2"/>
      <c r="T43" s="4"/>
      <c r="U43" s="13" t="s">
        <v>4</v>
      </c>
      <c r="V43" s="13" t="s">
        <v>5</v>
      </c>
      <c r="W43" s="13" t="s">
        <v>6</v>
      </c>
      <c r="X43" s="13" t="s">
        <v>7</v>
      </c>
      <c r="Y43" s="13" t="s">
        <v>8</v>
      </c>
      <c r="Z43" s="13" t="s">
        <v>9</v>
      </c>
      <c r="AA43" s="13" t="s">
        <v>10</v>
      </c>
      <c r="AB43" s="13" t="s">
        <v>11</v>
      </c>
      <c r="AC43" s="13" t="s">
        <v>12</v>
      </c>
      <c r="AD43" s="13" t="s">
        <v>13</v>
      </c>
      <c r="AE43" s="13" t="s">
        <v>14</v>
      </c>
      <c r="AF43" s="13" t="s">
        <v>15</v>
      </c>
      <c r="AG43" s="13" t="s">
        <v>16</v>
      </c>
    </row>
    <row r="44" spans="2:33" x14ac:dyDescent="0.25">
      <c r="B44" s="26">
        <v>37</v>
      </c>
      <c r="C44" s="23">
        <v>2.1</v>
      </c>
      <c r="D44" s="23">
        <f>'[1]37'!$D$71</f>
        <v>2.56</v>
      </c>
      <c r="E44" s="23">
        <f>'[1]37'!$F$71</f>
        <v>2.76</v>
      </c>
      <c r="F44" s="23">
        <f>'[1]37'!$G$71</f>
        <v>9.0500000000000007</v>
      </c>
      <c r="S44" s="2"/>
      <c r="T44" s="5">
        <v>2015</v>
      </c>
      <c r="U44" s="6">
        <v>6.9659999999999993</v>
      </c>
      <c r="V44" s="6">
        <v>7.2137499999999992</v>
      </c>
      <c r="W44" s="6">
        <v>6.7591666666666663</v>
      </c>
      <c r="X44" s="6">
        <v>6.68</v>
      </c>
      <c r="Y44" s="6">
        <v>6.6749999999999998</v>
      </c>
      <c r="Z44" s="9">
        <v>6.6425000000000001</v>
      </c>
      <c r="AA44" s="6">
        <v>6.9570238095238102</v>
      </c>
      <c r="AB44" s="6">
        <v>7.4526190476190477</v>
      </c>
      <c r="AC44" s="6">
        <v>7.4982142857142851</v>
      </c>
      <c r="AD44" s="6">
        <v>7.2420000000000018</v>
      </c>
      <c r="AE44" s="6">
        <v>7.1297619047619056</v>
      </c>
      <c r="AF44" s="6">
        <v>7.0815873015873017</v>
      </c>
      <c r="AG44" s="10">
        <f>AVERAGE(U44:AF44)</f>
        <v>7.0248019179894179</v>
      </c>
    </row>
    <row r="45" spans="2:33" x14ac:dyDescent="0.25">
      <c r="B45" s="24">
        <v>38</v>
      </c>
      <c r="C45" s="25">
        <v>2.1</v>
      </c>
      <c r="D45" s="25">
        <f>'[1]38'!$D$71</f>
        <v>3.5</v>
      </c>
      <c r="E45" s="25">
        <f>'[1]38'!$F$71</f>
        <v>3.7</v>
      </c>
      <c r="F45" s="25">
        <f>'[1]38'!$G$71</f>
        <v>9.65</v>
      </c>
      <c r="S45" s="2"/>
      <c r="T45" s="5">
        <v>2016</v>
      </c>
      <c r="U45" s="6">
        <v>7.6838095238095239</v>
      </c>
      <c r="V45" s="6">
        <v>7.6526190476190461</v>
      </c>
      <c r="W45" s="6">
        <v>7.7785714285714276</v>
      </c>
      <c r="X45" s="6">
        <v>7.5542857142857143</v>
      </c>
      <c r="Y45" s="6">
        <v>7.355714285714285</v>
      </c>
      <c r="Z45" s="9">
        <v>7.3905714285714286</v>
      </c>
      <c r="AA45" s="6">
        <v>7.5192857142857141</v>
      </c>
      <c r="AB45" s="6">
        <v>7.6052380952380965</v>
      </c>
      <c r="AC45" s="6">
        <v>7.6720000000000015</v>
      </c>
      <c r="AD45" s="6">
        <v>7.4080357142857149</v>
      </c>
      <c r="AE45" s="6">
        <v>7.2087500000000002</v>
      </c>
      <c r="AF45" s="6">
        <v>7.4273333333333325</v>
      </c>
      <c r="AG45" s="10">
        <f t="shared" ref="AG45:AG52" si="5">AVERAGE(U45:AF45)</f>
        <v>7.5213511904761896</v>
      </c>
    </row>
    <row r="46" spans="2:33" x14ac:dyDescent="0.25">
      <c r="B46" s="26">
        <v>39</v>
      </c>
      <c r="C46" s="23">
        <v>2.1</v>
      </c>
      <c r="D46" s="23">
        <f>'[1]39'!$D$71</f>
        <v>3.15</v>
      </c>
      <c r="E46" s="23">
        <f>'[1]39'!$F$71</f>
        <v>3.35</v>
      </c>
      <c r="F46" s="23">
        <f>'[1]39'!$G$71</f>
        <v>9.65</v>
      </c>
      <c r="S46" s="2"/>
      <c r="T46" s="5">
        <v>2017</v>
      </c>
      <c r="U46" s="6">
        <v>7.663333333333334</v>
      </c>
      <c r="V46" s="6">
        <v>7.625</v>
      </c>
      <c r="W46" s="6">
        <v>7.4976666666666656</v>
      </c>
      <c r="X46" s="6">
        <v>7.3753571428571423</v>
      </c>
      <c r="Y46" s="6">
        <v>7.3512500000000003</v>
      </c>
      <c r="Z46" s="9">
        <v>7.2363333333333326</v>
      </c>
      <c r="AA46" s="6">
        <v>8.2229166666666664</v>
      </c>
      <c r="AB46" s="6">
        <v>8.3066666666666649</v>
      </c>
      <c r="AC46" s="6">
        <v>7.9466666666666663</v>
      </c>
      <c r="AD46" s="6">
        <v>8.26</v>
      </c>
      <c r="AE46" s="6">
        <v>7.9029999999999987</v>
      </c>
      <c r="AF46" s="6">
        <v>8.1949999999999985</v>
      </c>
      <c r="AG46" s="10">
        <f t="shared" si="5"/>
        <v>7.7985992063492064</v>
      </c>
    </row>
    <row r="47" spans="2:33" x14ac:dyDescent="0.25">
      <c r="B47" s="24">
        <v>40</v>
      </c>
      <c r="C47" s="25">
        <v>2.1</v>
      </c>
      <c r="D47" s="25">
        <f>'[1]40'!$D$71</f>
        <v>3.4</v>
      </c>
      <c r="E47" s="25">
        <f>'[1]40'!$F$71</f>
        <v>3.6</v>
      </c>
      <c r="F47" s="25">
        <f>'[1]40'!$G$71</f>
        <v>9.65</v>
      </c>
      <c r="S47" s="2"/>
      <c r="T47" s="5">
        <v>2018</v>
      </c>
      <c r="U47" s="6">
        <v>8.5446153846153852</v>
      </c>
      <c r="V47" s="6">
        <v>8.6290000000000013</v>
      </c>
      <c r="W47" s="6">
        <v>8.2137142857142855</v>
      </c>
      <c r="X47" s="6">
        <v>8.3266428571428577</v>
      </c>
      <c r="Y47" s="6">
        <v>8.9269285714285722</v>
      </c>
      <c r="Z47" s="9">
        <v>8.8663384615384633</v>
      </c>
      <c r="AA47" s="6">
        <v>8.8115714285714297</v>
      </c>
      <c r="AB47" s="6">
        <v>9.0888791208791222</v>
      </c>
      <c r="AC47" s="6">
        <v>9.0936263736263747</v>
      </c>
      <c r="AD47" s="6">
        <v>8.8556043956043951</v>
      </c>
      <c r="AE47" s="6">
        <v>8.6267692307692307</v>
      </c>
      <c r="AF47" s="6">
        <v>8.7638571428571446</v>
      </c>
      <c r="AG47" s="10">
        <f t="shared" si="5"/>
        <v>8.7289622710622741</v>
      </c>
    </row>
    <row r="48" spans="2:33" x14ac:dyDescent="0.25">
      <c r="B48" s="26">
        <v>41</v>
      </c>
      <c r="C48" s="23">
        <v>2.1</v>
      </c>
      <c r="D48" s="23">
        <f>'[1]41'!$D$71</f>
        <v>3.95</v>
      </c>
      <c r="E48" s="23">
        <f>'[1]41'!$F$71</f>
        <v>4.1500000000000004</v>
      </c>
      <c r="F48" s="23">
        <f>'[1]41'!$G$71</f>
        <v>10.09</v>
      </c>
      <c r="S48" s="2"/>
      <c r="T48" s="5">
        <v>2019</v>
      </c>
      <c r="U48" s="6">
        <v>8.945999999999998</v>
      </c>
      <c r="V48" s="6">
        <v>9.0367999999999995</v>
      </c>
      <c r="W48" s="6">
        <v>9</v>
      </c>
      <c r="X48" s="6">
        <v>8.5519999999999996</v>
      </c>
      <c r="Y48" s="6">
        <v>8.4415999999999993</v>
      </c>
      <c r="Z48" s="9">
        <v>8.3537142857142861</v>
      </c>
      <c r="AA48" s="6">
        <v>8.3480259740259743</v>
      </c>
      <c r="AB48" s="6">
        <v>8.7272967032967053</v>
      </c>
      <c r="AC48" s="6">
        <v>9.0080769230769224</v>
      </c>
      <c r="AD48" s="6">
        <v>9.1577142857142864</v>
      </c>
      <c r="AE48" s="6">
        <v>8.7985714285714298</v>
      </c>
      <c r="AF48" s="6">
        <v>9.3021428571428579</v>
      </c>
      <c r="AG48" s="10">
        <f t="shared" si="5"/>
        <v>8.8059952047952059</v>
      </c>
    </row>
    <row r="49" spans="2:33" x14ac:dyDescent="0.25">
      <c r="B49" s="24">
        <v>42</v>
      </c>
      <c r="C49" s="25">
        <v>2.1</v>
      </c>
      <c r="D49" s="25">
        <f>'[1]42'!$D$71</f>
        <v>4.1500000000000004</v>
      </c>
      <c r="E49" s="25">
        <f>'[1]42'!$F$71</f>
        <v>4.3499999999999996</v>
      </c>
      <c r="F49" s="25">
        <f>'[1]42'!$G$71</f>
        <v>9.57</v>
      </c>
      <c r="S49" s="2"/>
      <c r="T49" s="5">
        <v>2020</v>
      </c>
      <c r="U49" s="6">
        <v>9.9599999999999991</v>
      </c>
      <c r="V49" s="6">
        <v>9.8219999999999992</v>
      </c>
      <c r="W49" s="6">
        <v>9.5124999999999993</v>
      </c>
      <c r="X49" s="6">
        <v>9.782</v>
      </c>
      <c r="Y49" s="6">
        <v>9.817499999999999</v>
      </c>
      <c r="Z49" s="9">
        <v>10.322500000000002</v>
      </c>
      <c r="AA49" s="6">
        <v>10.507999999999999</v>
      </c>
      <c r="AB49" s="6">
        <v>9.4875000000000007</v>
      </c>
      <c r="AC49" s="6">
        <v>9.8125</v>
      </c>
      <c r="AD49" s="6">
        <v>10.762</v>
      </c>
      <c r="AE49" s="6">
        <v>10.475</v>
      </c>
      <c r="AF49" s="6">
        <v>9.9499999999999993</v>
      </c>
      <c r="AG49" s="10">
        <f t="shared" si="5"/>
        <v>10.017624999999999</v>
      </c>
    </row>
    <row r="50" spans="2:33" x14ac:dyDescent="0.25">
      <c r="B50" s="26">
        <v>43</v>
      </c>
      <c r="C50" s="23">
        <v>2.1</v>
      </c>
      <c r="D50" s="23">
        <f>'[1]43'!$D$71</f>
        <v>3.95</v>
      </c>
      <c r="E50" s="23">
        <f>'[1]43'!$F$71</f>
        <v>4.1500000000000004</v>
      </c>
      <c r="F50" s="23">
        <f>'[1]43'!$G$71</f>
        <v>9.6199999999999992</v>
      </c>
      <c r="S50" s="2"/>
      <c r="T50" s="5" t="s">
        <v>23</v>
      </c>
      <c r="U50" s="6">
        <f t="shared" ref="U50:AF50" si="6">MAX(U44:U47)</f>
        <v>8.5446153846153852</v>
      </c>
      <c r="V50" s="6">
        <f t="shared" si="6"/>
        <v>8.6290000000000013</v>
      </c>
      <c r="W50" s="6">
        <f t="shared" si="6"/>
        <v>8.2137142857142855</v>
      </c>
      <c r="X50" s="6">
        <f t="shared" si="6"/>
        <v>8.3266428571428577</v>
      </c>
      <c r="Y50" s="6">
        <f t="shared" si="6"/>
        <v>8.9269285714285722</v>
      </c>
      <c r="Z50" s="6">
        <f t="shared" si="6"/>
        <v>8.8663384615384633</v>
      </c>
      <c r="AA50" s="6">
        <f t="shared" si="6"/>
        <v>8.8115714285714297</v>
      </c>
      <c r="AB50" s="6">
        <f t="shared" si="6"/>
        <v>9.0888791208791222</v>
      </c>
      <c r="AC50" s="6">
        <f t="shared" si="6"/>
        <v>9.0936263736263747</v>
      </c>
      <c r="AD50" s="6">
        <f t="shared" si="6"/>
        <v>8.8556043956043951</v>
      </c>
      <c r="AE50" s="6">
        <f t="shared" si="6"/>
        <v>8.6267692307692307</v>
      </c>
      <c r="AF50" s="6">
        <f t="shared" si="6"/>
        <v>8.7638571428571446</v>
      </c>
      <c r="AG50" s="10">
        <f t="shared" si="5"/>
        <v>8.7289622710622741</v>
      </c>
    </row>
    <row r="51" spans="2:33" x14ac:dyDescent="0.25">
      <c r="B51" s="24">
        <v>44</v>
      </c>
      <c r="C51" s="25">
        <v>2.1</v>
      </c>
      <c r="D51" s="25">
        <f>'[1]44'!$D$71</f>
        <v>3.95</v>
      </c>
      <c r="E51" s="25">
        <f>'[1]44'!$F$71</f>
        <v>4.1500000000000004</v>
      </c>
      <c r="F51" s="25">
        <f>'[1]44'!$G$71</f>
        <v>10.91</v>
      </c>
      <c r="S51" s="2"/>
      <c r="T51" s="5" t="s">
        <v>24</v>
      </c>
      <c r="U51" s="6">
        <f t="shared" ref="U51:AF51" si="7">MIN(U44:U47)</f>
        <v>6.9659999999999993</v>
      </c>
      <c r="V51" s="6">
        <f t="shared" si="7"/>
        <v>7.2137499999999992</v>
      </c>
      <c r="W51" s="6">
        <f t="shared" si="7"/>
        <v>6.7591666666666663</v>
      </c>
      <c r="X51" s="6">
        <f t="shared" si="7"/>
        <v>6.68</v>
      </c>
      <c r="Y51" s="6">
        <f t="shared" si="7"/>
        <v>6.6749999999999998</v>
      </c>
      <c r="Z51" s="6">
        <f t="shared" si="7"/>
        <v>6.6425000000000001</v>
      </c>
      <c r="AA51" s="6">
        <f t="shared" si="7"/>
        <v>6.9570238095238102</v>
      </c>
      <c r="AB51" s="6">
        <f t="shared" si="7"/>
        <v>7.4526190476190477</v>
      </c>
      <c r="AC51" s="6">
        <f t="shared" si="7"/>
        <v>7.4982142857142851</v>
      </c>
      <c r="AD51" s="6">
        <f t="shared" si="7"/>
        <v>7.2420000000000018</v>
      </c>
      <c r="AE51" s="6">
        <f t="shared" si="7"/>
        <v>7.1297619047619056</v>
      </c>
      <c r="AF51" s="6">
        <f t="shared" si="7"/>
        <v>7.0815873015873017</v>
      </c>
      <c r="AG51" s="10">
        <f t="shared" si="5"/>
        <v>7.0248019179894179</v>
      </c>
    </row>
    <row r="52" spans="2:33" x14ac:dyDescent="0.25">
      <c r="B52" s="26">
        <v>45</v>
      </c>
      <c r="C52" s="23">
        <v>2.1</v>
      </c>
      <c r="D52" s="23">
        <f>'[1]45'!$D$71</f>
        <v>3.8</v>
      </c>
      <c r="E52" s="23">
        <f>'[1]45'!$F$71</f>
        <v>4</v>
      </c>
      <c r="F52" s="23">
        <f>'[1]45'!$G$71</f>
        <v>9.82</v>
      </c>
      <c r="S52" s="2"/>
      <c r="T52" s="5" t="s">
        <v>25</v>
      </c>
      <c r="U52" s="6">
        <f t="shared" ref="U52:AF52" si="8">AVERAGE(U44:U47)</f>
        <v>7.7144395604395601</v>
      </c>
      <c r="V52" s="6">
        <f t="shared" si="8"/>
        <v>7.7800922619047617</v>
      </c>
      <c r="W52" s="6">
        <f t="shared" si="8"/>
        <v>7.5622797619047608</v>
      </c>
      <c r="X52" s="6">
        <f t="shared" si="8"/>
        <v>7.4840714285714292</v>
      </c>
      <c r="Y52" s="6">
        <f t="shared" si="8"/>
        <v>7.5772232142857145</v>
      </c>
      <c r="Z52" s="6">
        <f t="shared" si="8"/>
        <v>7.5339358058608052</v>
      </c>
      <c r="AA52" s="6">
        <f t="shared" si="8"/>
        <v>7.8776994047619047</v>
      </c>
      <c r="AB52" s="6">
        <f t="shared" si="8"/>
        <v>8.1133507326007326</v>
      </c>
      <c r="AC52" s="6">
        <f t="shared" si="8"/>
        <v>8.0526268315018328</v>
      </c>
      <c r="AD52" s="6">
        <f t="shared" si="8"/>
        <v>7.9414100274725286</v>
      </c>
      <c r="AE52" s="6">
        <f t="shared" si="8"/>
        <v>7.7170702838827836</v>
      </c>
      <c r="AF52" s="6">
        <f t="shared" si="8"/>
        <v>7.866944444444445</v>
      </c>
      <c r="AG52" s="10">
        <f t="shared" si="5"/>
        <v>7.7684286464692702</v>
      </c>
    </row>
    <row r="53" spans="2:33" x14ac:dyDescent="0.25">
      <c r="B53" s="24">
        <v>46</v>
      </c>
      <c r="C53" s="25">
        <v>2.1</v>
      </c>
      <c r="D53" s="25">
        <f>'[1]46'!$D$71</f>
        <v>4</v>
      </c>
      <c r="E53" s="25">
        <f>'[1]46'!$F$71</f>
        <v>4.2</v>
      </c>
      <c r="F53" s="25">
        <f>'[1]46'!$G$71</f>
        <v>9.5</v>
      </c>
      <c r="S53" s="2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spans="2:33" x14ac:dyDescent="0.25">
      <c r="B54" s="26">
        <v>47</v>
      </c>
      <c r="C54" s="23">
        <v>2.1</v>
      </c>
      <c r="D54" s="23">
        <f>'[1]47'!$D$71</f>
        <v>4</v>
      </c>
      <c r="E54" s="23">
        <f>'[1]47'!$F$71</f>
        <v>4.2</v>
      </c>
      <c r="F54" s="23">
        <f>'[1]47'!$G$71</f>
        <v>9.11</v>
      </c>
      <c r="S54" s="2"/>
      <c r="T54" s="3" t="s">
        <v>3</v>
      </c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spans="2:33" x14ac:dyDescent="0.25">
      <c r="B55" s="24">
        <v>48</v>
      </c>
      <c r="C55" s="25">
        <v>2.1</v>
      </c>
      <c r="D55" s="25">
        <f>'[1]48'!$D$71</f>
        <v>4.2</v>
      </c>
      <c r="E55" s="25">
        <f>'[1]48'!$F$71</f>
        <v>4.4000000000000004</v>
      </c>
      <c r="F55" s="25">
        <f>'[1]48'!$G$71</f>
        <v>9.09</v>
      </c>
      <c r="S55" s="2"/>
      <c r="T55" s="4"/>
      <c r="U55" s="13" t="s">
        <v>4</v>
      </c>
      <c r="V55" s="13" t="s">
        <v>5</v>
      </c>
      <c r="W55" s="13" t="s">
        <v>6</v>
      </c>
      <c r="X55" s="13" t="s">
        <v>7</v>
      </c>
      <c r="Y55" s="13" t="s">
        <v>8</v>
      </c>
      <c r="Z55" s="13" t="s">
        <v>9</v>
      </c>
      <c r="AA55" s="13" t="s">
        <v>10</v>
      </c>
      <c r="AB55" s="13" t="s">
        <v>11</v>
      </c>
      <c r="AC55" s="13" t="s">
        <v>12</v>
      </c>
      <c r="AD55" s="13" t="s">
        <v>13</v>
      </c>
      <c r="AE55" s="13" t="s">
        <v>14</v>
      </c>
      <c r="AF55" s="13" t="s">
        <v>15</v>
      </c>
      <c r="AG55" s="4"/>
    </row>
    <row r="56" spans="2:33" x14ac:dyDescent="0.25">
      <c r="B56" s="26">
        <v>49</v>
      </c>
      <c r="C56" s="23">
        <v>2.0548000000000002</v>
      </c>
      <c r="D56" s="23">
        <f>'[1]49'!$D$71</f>
        <v>3.8</v>
      </c>
      <c r="E56" s="23">
        <f>'[1]49'!$F$71</f>
        <v>4</v>
      </c>
      <c r="F56" s="23">
        <f>'[1]49'!$G$71</f>
        <v>9.16</v>
      </c>
      <c r="S56" s="2"/>
      <c r="T56" s="5" t="s">
        <v>26</v>
      </c>
      <c r="U56" s="6">
        <f t="shared" ref="U56:AF58" si="9">U50</f>
        <v>8.5446153846153852</v>
      </c>
      <c r="V56" s="6">
        <f t="shared" si="9"/>
        <v>8.6290000000000013</v>
      </c>
      <c r="W56" s="6">
        <f t="shared" si="9"/>
        <v>8.2137142857142855</v>
      </c>
      <c r="X56" s="6">
        <f t="shared" si="9"/>
        <v>8.3266428571428577</v>
      </c>
      <c r="Y56" s="6">
        <f t="shared" si="9"/>
        <v>8.9269285714285722</v>
      </c>
      <c r="Z56" s="6">
        <f t="shared" si="9"/>
        <v>8.8663384615384633</v>
      </c>
      <c r="AA56" s="6">
        <f t="shared" si="9"/>
        <v>8.8115714285714297</v>
      </c>
      <c r="AB56" s="6">
        <f t="shared" si="9"/>
        <v>9.0888791208791222</v>
      </c>
      <c r="AC56" s="6">
        <f t="shared" si="9"/>
        <v>9.0936263736263747</v>
      </c>
      <c r="AD56" s="6">
        <f t="shared" si="9"/>
        <v>8.8556043956043951</v>
      </c>
      <c r="AE56" s="6">
        <f t="shared" si="9"/>
        <v>8.6267692307692307</v>
      </c>
      <c r="AF56" s="6">
        <f t="shared" si="9"/>
        <v>8.7638571428571446</v>
      </c>
      <c r="AG56" s="4"/>
    </row>
    <row r="57" spans="2:33" x14ac:dyDescent="0.25">
      <c r="B57" s="24">
        <v>50</v>
      </c>
      <c r="C57" s="25">
        <v>2.0548000000000002</v>
      </c>
      <c r="D57" s="25">
        <f>'[1]50'!$D$71</f>
        <v>3.8</v>
      </c>
      <c r="E57" s="25">
        <f>'[1]50'!$F$71</f>
        <v>4</v>
      </c>
      <c r="F57" s="25">
        <f>'[1]50'!$G$71</f>
        <v>9.5</v>
      </c>
      <c r="S57" s="2"/>
      <c r="T57" s="5"/>
      <c r="U57" s="6">
        <f t="shared" si="9"/>
        <v>6.9659999999999993</v>
      </c>
      <c r="V57" s="6">
        <f t="shared" si="9"/>
        <v>7.2137499999999992</v>
      </c>
      <c r="W57" s="6">
        <f t="shared" si="9"/>
        <v>6.7591666666666663</v>
      </c>
      <c r="X57" s="6">
        <f t="shared" si="9"/>
        <v>6.68</v>
      </c>
      <c r="Y57" s="6">
        <f t="shared" si="9"/>
        <v>6.6749999999999998</v>
      </c>
      <c r="Z57" s="6">
        <f t="shared" si="9"/>
        <v>6.6425000000000001</v>
      </c>
      <c r="AA57" s="6">
        <f t="shared" si="9"/>
        <v>6.9570238095238102</v>
      </c>
      <c r="AB57" s="6">
        <f t="shared" si="9"/>
        <v>7.4526190476190477</v>
      </c>
      <c r="AC57" s="6">
        <f t="shared" si="9"/>
        <v>7.4982142857142851</v>
      </c>
      <c r="AD57" s="6">
        <f t="shared" si="9"/>
        <v>7.2420000000000018</v>
      </c>
      <c r="AE57" s="6">
        <f t="shared" si="9"/>
        <v>7.1297619047619056</v>
      </c>
      <c r="AF57" s="6">
        <f t="shared" si="9"/>
        <v>7.0815873015873017</v>
      </c>
      <c r="AG57" s="4"/>
    </row>
    <row r="58" spans="2:33" x14ac:dyDescent="0.25">
      <c r="B58" s="26">
        <v>51</v>
      </c>
      <c r="C58" s="23">
        <v>2.0548000000000002</v>
      </c>
      <c r="D58" s="23">
        <f>'[1]51'!$D$71</f>
        <v>3.9</v>
      </c>
      <c r="E58" s="23">
        <f>'[1]51'!$F$71</f>
        <v>4.0999999999999996</v>
      </c>
      <c r="F58" s="23">
        <f>'[1]51'!$G$71</f>
        <v>9.19</v>
      </c>
      <c r="S58" s="2"/>
      <c r="T58" s="7" t="str">
        <f>T52</f>
        <v>Promedio 2015 - 2020</v>
      </c>
      <c r="U58" s="11">
        <f t="shared" si="9"/>
        <v>7.7144395604395601</v>
      </c>
      <c r="V58" s="11">
        <f t="shared" si="9"/>
        <v>7.7800922619047617</v>
      </c>
      <c r="W58" s="11">
        <f t="shared" si="9"/>
        <v>7.5622797619047608</v>
      </c>
      <c r="X58" s="11">
        <f t="shared" si="9"/>
        <v>7.4840714285714292</v>
      </c>
      <c r="Y58" s="11">
        <f t="shared" si="9"/>
        <v>7.5772232142857145</v>
      </c>
      <c r="Z58" s="11">
        <f t="shared" si="9"/>
        <v>7.5339358058608052</v>
      </c>
      <c r="AA58" s="11">
        <f t="shared" si="9"/>
        <v>7.8776994047619047</v>
      </c>
      <c r="AB58" s="11">
        <f t="shared" si="9"/>
        <v>8.1133507326007326</v>
      </c>
      <c r="AC58" s="11">
        <f t="shared" si="9"/>
        <v>8.0526268315018328</v>
      </c>
      <c r="AD58" s="11">
        <f t="shared" si="9"/>
        <v>7.9414100274725286</v>
      </c>
      <c r="AE58" s="11">
        <f t="shared" si="9"/>
        <v>7.7170702838827836</v>
      </c>
      <c r="AF58" s="11">
        <f t="shared" si="9"/>
        <v>7.866944444444445</v>
      </c>
      <c r="AG58" s="4"/>
    </row>
    <row r="59" spans="2:33" x14ac:dyDescent="0.25">
      <c r="B59" s="24">
        <v>52</v>
      </c>
      <c r="C59" s="25">
        <v>2.0548000000000002</v>
      </c>
      <c r="D59" s="25">
        <f>'[1]52'!$D$71</f>
        <v>3.9</v>
      </c>
      <c r="E59" s="25">
        <f>'[1]52'!$F$71</f>
        <v>4.0999999999999996</v>
      </c>
      <c r="F59" s="25">
        <f>'[1]52'!$G$71</f>
        <v>9.7100000000000009</v>
      </c>
      <c r="S59" s="2"/>
      <c r="T59" s="5">
        <v>2021</v>
      </c>
      <c r="U59" s="12">
        <f>AVERAGE(F8:F11)</f>
        <v>10.317500000000001</v>
      </c>
      <c r="V59" s="12">
        <f>AVERAGE(F12:F15)</f>
        <v>10.685</v>
      </c>
      <c r="W59" s="12">
        <f>AVERAGE(F16:F19)</f>
        <v>8.8025000000000002</v>
      </c>
      <c r="X59" s="12">
        <f>AVERAGE(F20:F24)</f>
        <v>9.2099999999999991</v>
      </c>
      <c r="Y59" s="12">
        <f>AVERAGE(F25:F28)</f>
        <v>9.6524999999999999</v>
      </c>
      <c r="Z59" s="12">
        <f>AVERAGE(F29:F32)</f>
        <v>10.119999999999999</v>
      </c>
      <c r="AA59" s="12">
        <f>AVERAGE(F33:F37)</f>
        <v>9.1120000000000001</v>
      </c>
      <c r="AB59" s="12">
        <f>AVERAGE(F38:F41)</f>
        <v>8.8899999999999988</v>
      </c>
      <c r="AC59" s="12">
        <f>AVERAGE(F42:F46)</f>
        <v>9.2840000000000007</v>
      </c>
      <c r="AD59" s="12">
        <f>AVERAGE(F47:F50)</f>
        <v>9.7324999999999999</v>
      </c>
      <c r="AE59" s="12">
        <f>AVERAGE(F51:F54)</f>
        <v>9.8350000000000009</v>
      </c>
      <c r="AF59" s="12">
        <f>AVERAGE(F55:F59)</f>
        <v>9.33</v>
      </c>
      <c r="AG59" s="4"/>
    </row>
    <row r="60" spans="2:33" x14ac:dyDescent="0.25">
      <c r="B60" s="27"/>
      <c r="C60" s="28"/>
      <c r="D60" s="28"/>
      <c r="E60" s="28"/>
      <c r="F60" s="28"/>
    </row>
    <row r="61" spans="2:33" ht="15.75" thickBot="1" x14ac:dyDescent="0.3"/>
    <row r="62" spans="2:33" x14ac:dyDescent="0.25">
      <c r="B62" s="14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6"/>
      <c r="T62" s="35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</row>
    <row r="63" spans="2:33" x14ac:dyDescent="0.25">
      <c r="B63" s="36" t="s">
        <v>29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8"/>
      <c r="T63" s="35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</row>
    <row r="64" spans="2:33" x14ac:dyDescent="0.25">
      <c r="B64" s="36" t="s">
        <v>28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8"/>
      <c r="T64" s="35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</row>
    <row r="65" spans="2:32" x14ac:dyDescent="0.25">
      <c r="B65" s="36" t="s">
        <v>31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8"/>
      <c r="T65" s="35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</row>
    <row r="66" spans="2:32" x14ac:dyDescent="0.25">
      <c r="B66" s="36" t="s">
        <v>30</v>
      </c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8"/>
      <c r="T66" s="35">
        <f>(D8-C8)/C8</f>
        <v>7.0663811563169157E-2</v>
      </c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</row>
    <row r="67" spans="2:32" ht="15.75" thickBot="1" x14ac:dyDescent="0.3">
      <c r="B67" s="37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20"/>
      <c r="T67" s="35">
        <f>(D9-C9)/C9</f>
        <v>-0.12400233599377074</v>
      </c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</row>
    <row r="68" spans="2:32" x14ac:dyDescent="0.25">
      <c r="T68" s="35">
        <f>(D10-C10)/C10</f>
        <v>-2.6669262215300846E-2</v>
      </c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</row>
    <row r="69" spans="2:32" x14ac:dyDescent="0.25">
      <c r="T69" s="35">
        <f>(D11-C11)/C11</f>
        <v>-0.17266887288300575</v>
      </c>
    </row>
    <row r="70" spans="2:32" x14ac:dyDescent="0.25">
      <c r="T70" s="35">
        <f t="shared" ref="T70:T79" si="10">(D12-C12)/C12</f>
        <v>-0.17266887288300575</v>
      </c>
    </row>
    <row r="71" spans="2:32" x14ac:dyDescent="0.25">
      <c r="T71" s="35">
        <f t="shared" si="10"/>
        <v>-0.17266887288300575</v>
      </c>
    </row>
    <row r="72" spans="2:32" x14ac:dyDescent="0.25">
      <c r="T72" s="35">
        <f t="shared" si="10"/>
        <v>-0.22133540977224064</v>
      </c>
    </row>
    <row r="73" spans="2:32" x14ac:dyDescent="0.25">
      <c r="T73" s="35">
        <f t="shared" si="10"/>
        <v>-0.22133540977224064</v>
      </c>
    </row>
    <row r="74" spans="2:32" x14ac:dyDescent="0.25">
      <c r="T74" s="35">
        <f t="shared" si="10"/>
        <v>-0.22133540977224064</v>
      </c>
    </row>
    <row r="75" spans="2:32" x14ac:dyDescent="0.25">
      <c r="T75" s="35">
        <f t="shared" si="10"/>
        <v>-0.22133540977224064</v>
      </c>
    </row>
    <row r="76" spans="2:32" x14ac:dyDescent="0.25">
      <c r="T76" s="35">
        <f t="shared" si="10"/>
        <v>-0.17266887288300575</v>
      </c>
    </row>
    <row r="77" spans="2:32" x14ac:dyDescent="0.25">
      <c r="T77" s="35">
        <f t="shared" si="10"/>
        <v>7.0663811563169157E-2</v>
      </c>
    </row>
    <row r="78" spans="2:32" x14ac:dyDescent="0.25">
      <c r="T78" s="35">
        <f t="shared" si="10"/>
        <v>0.26532995912010893</v>
      </c>
    </row>
    <row r="79" spans="2:32" x14ac:dyDescent="0.25">
      <c r="T79" s="35">
        <f t="shared" si="10"/>
        <v>0.45999610667704871</v>
      </c>
    </row>
    <row r="80" spans="2:32" x14ac:dyDescent="0.25">
      <c r="T80" s="35">
        <f>(D22-C22)/C22</f>
        <v>0.60599571734475355</v>
      </c>
    </row>
    <row r="81" spans="20:20" x14ac:dyDescent="0.25">
      <c r="T81" s="35">
        <f t="shared" ref="T81:T117" si="11">(D23-C23)/C23</f>
        <v>0.70332879112322355</v>
      </c>
    </row>
    <row r="82" spans="20:20" x14ac:dyDescent="0.25">
      <c r="T82" s="35">
        <f t="shared" si="11"/>
        <v>0.38699630134319635</v>
      </c>
    </row>
    <row r="83" spans="20:20" x14ac:dyDescent="0.25">
      <c r="T83" s="35">
        <f t="shared" si="11"/>
        <v>0.67899552267860608</v>
      </c>
    </row>
    <row r="84" spans="20:20" x14ac:dyDescent="0.25">
      <c r="T84" s="35">
        <f t="shared" si="11"/>
        <v>0.24099669067549134</v>
      </c>
    </row>
    <row r="85" spans="20:20" x14ac:dyDescent="0.25">
      <c r="T85" s="35">
        <f t="shared" si="11"/>
        <v>0.24099669067549134</v>
      </c>
    </row>
    <row r="86" spans="20:20" x14ac:dyDescent="0.25">
      <c r="T86" s="35">
        <f t="shared" si="11"/>
        <v>0.16799688534163895</v>
      </c>
    </row>
    <row r="87" spans="20:20" x14ac:dyDescent="0.25">
      <c r="T87" s="35">
        <f t="shared" si="11"/>
        <v>-2.6669262215300846E-2</v>
      </c>
    </row>
    <row r="88" spans="20:20" x14ac:dyDescent="0.25">
      <c r="T88" s="35">
        <f t="shared" si="11"/>
        <v>4.6330543118551545E-2</v>
      </c>
    </row>
    <row r="89" spans="20:20" x14ac:dyDescent="0.25">
      <c r="T89" s="35">
        <f t="shared" si="11"/>
        <v>-4.7619047619047658E-2</v>
      </c>
    </row>
    <row r="90" spans="20:20" x14ac:dyDescent="0.25">
      <c r="T90" s="35">
        <f t="shared" si="11"/>
        <v>-4.7619047619047658E-2</v>
      </c>
    </row>
    <row r="91" spans="20:20" x14ac:dyDescent="0.25">
      <c r="T91" s="35">
        <f t="shared" si="11"/>
        <v>-9.5238095238095316E-2</v>
      </c>
    </row>
    <row r="92" spans="20:20" x14ac:dyDescent="0.25">
      <c r="T92" s="35">
        <f>(D34-C34)/C34</f>
        <v>9.5238095238095108E-2</v>
      </c>
    </row>
    <row r="93" spans="20:20" x14ac:dyDescent="0.25">
      <c r="T93" s="35">
        <f t="shared" si="11"/>
        <v>9.5238095238095108E-2</v>
      </c>
    </row>
    <row r="94" spans="20:20" x14ac:dyDescent="0.25">
      <c r="T94" s="35">
        <f t="shared" si="11"/>
        <v>9.5238095238095108E-2</v>
      </c>
    </row>
    <row r="95" spans="20:20" x14ac:dyDescent="0.25">
      <c r="T95" s="35">
        <f t="shared" si="11"/>
        <v>9.5238095238095108E-2</v>
      </c>
    </row>
    <row r="96" spans="20:20" x14ac:dyDescent="0.25">
      <c r="T96" s="35">
        <f t="shared" si="11"/>
        <v>0.28571428571428575</v>
      </c>
    </row>
    <row r="97" spans="20:20" x14ac:dyDescent="0.25">
      <c r="T97" s="35">
        <f t="shared" si="11"/>
        <v>0.28571428571428575</v>
      </c>
    </row>
    <row r="98" spans="20:20" x14ac:dyDescent="0.25">
      <c r="T98" s="35">
        <f t="shared" si="11"/>
        <v>0.3333333333333332</v>
      </c>
    </row>
    <row r="99" spans="20:20" x14ac:dyDescent="0.25">
      <c r="T99" s="35">
        <f t="shared" si="11"/>
        <v>0.28571428571428575</v>
      </c>
    </row>
    <row r="100" spans="20:20" x14ac:dyDescent="0.25">
      <c r="T100" s="35">
        <f t="shared" si="11"/>
        <v>0.28571428571428575</v>
      </c>
    </row>
    <row r="101" spans="20:20" x14ac:dyDescent="0.25">
      <c r="T101" s="35">
        <f t="shared" si="11"/>
        <v>0.19047619047619044</v>
      </c>
    </row>
    <row r="102" spans="20:20" x14ac:dyDescent="0.25">
      <c r="T102" s="35">
        <f t="shared" si="11"/>
        <v>0.21904761904761902</v>
      </c>
    </row>
    <row r="103" spans="20:20" x14ac:dyDescent="0.25">
      <c r="T103" s="35">
        <f t="shared" si="11"/>
        <v>0.66666666666666663</v>
      </c>
    </row>
    <row r="104" spans="20:20" x14ac:dyDescent="0.25">
      <c r="T104" s="35">
        <f t="shared" si="11"/>
        <v>0.49999999999999989</v>
      </c>
    </row>
    <row r="105" spans="20:20" x14ac:dyDescent="0.25">
      <c r="T105" s="35">
        <f t="shared" si="11"/>
        <v>0.61904761904761896</v>
      </c>
    </row>
    <row r="106" spans="20:20" x14ac:dyDescent="0.25">
      <c r="T106" s="35">
        <f t="shared" si="11"/>
        <v>0.88095238095238093</v>
      </c>
    </row>
    <row r="107" spans="20:20" x14ac:dyDescent="0.25">
      <c r="T107" s="35">
        <f t="shared" si="11"/>
        <v>0.97619047619047628</v>
      </c>
    </row>
    <row r="108" spans="20:20" x14ac:dyDescent="0.25">
      <c r="T108" s="35">
        <f t="shared" si="11"/>
        <v>0.88095238095238093</v>
      </c>
    </row>
    <row r="109" spans="20:20" x14ac:dyDescent="0.25">
      <c r="T109" s="35">
        <f t="shared" si="11"/>
        <v>0.88095238095238093</v>
      </c>
    </row>
    <row r="110" spans="20:20" x14ac:dyDescent="0.25">
      <c r="T110" s="35">
        <f t="shared" si="11"/>
        <v>0.80952380952380931</v>
      </c>
    </row>
    <row r="111" spans="20:20" x14ac:dyDescent="0.25">
      <c r="T111" s="35">
        <f t="shared" si="11"/>
        <v>0.90476190476190466</v>
      </c>
    </row>
    <row r="112" spans="20:20" x14ac:dyDescent="0.25">
      <c r="T112" s="35">
        <f t="shared" si="11"/>
        <v>0.90476190476190466</v>
      </c>
    </row>
    <row r="113" spans="20:20" x14ac:dyDescent="0.25">
      <c r="T113" s="35">
        <f>(D55-C55)/C55</f>
        <v>1</v>
      </c>
    </row>
    <row r="114" spans="20:20" x14ac:dyDescent="0.25">
      <c r="T114" s="35">
        <f t="shared" si="11"/>
        <v>0.84932840179092828</v>
      </c>
    </row>
    <row r="115" spans="20:20" x14ac:dyDescent="0.25">
      <c r="T115" s="35">
        <f t="shared" si="11"/>
        <v>0.84932840179092828</v>
      </c>
    </row>
    <row r="116" spans="20:20" x14ac:dyDescent="0.25">
      <c r="T116" s="35">
        <f t="shared" si="11"/>
        <v>0.89799493868016333</v>
      </c>
    </row>
    <row r="117" spans="20:20" x14ac:dyDescent="0.25">
      <c r="T117" s="35">
        <f t="shared" si="11"/>
        <v>0.89799493868016333</v>
      </c>
    </row>
  </sheetData>
  <mergeCells count="4">
    <mergeCell ref="A1:L1"/>
    <mergeCell ref="A3:L3"/>
    <mergeCell ref="B6:B7"/>
    <mergeCell ref="C7:F7"/>
  </mergeCells>
  <printOptions horizontalCentered="1"/>
  <pageMargins left="0.31496062992125984" right="0.31496062992125984" top="0.31496062992125984" bottom="0.31496062992125984" header="0" footer="0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Lechuga</vt:lpstr>
      <vt:lpstr>Lechuga!Área_de_impresión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Santos Moratinos</dc:creator>
  <cp:lastModifiedBy>Jesús Santos Moratinos</cp:lastModifiedBy>
  <cp:lastPrinted>2020-07-28T11:40:43Z</cp:lastPrinted>
  <dcterms:created xsi:type="dcterms:W3CDTF">2020-02-25T07:23:09Z</dcterms:created>
  <dcterms:modified xsi:type="dcterms:W3CDTF">2022-01-04T12:57:10Z</dcterms:modified>
</cp:coreProperties>
</file>