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T107" i="4" l="1"/>
  <c r="T108" i="4"/>
  <c r="T109" i="4"/>
  <c r="F57" i="4"/>
  <c r="E57" i="4"/>
  <c r="D57" i="4"/>
  <c r="F56" i="4" l="1"/>
  <c r="E56" i="4"/>
  <c r="D56" i="4"/>
  <c r="F55" i="4" l="1"/>
  <c r="AF59" i="4" s="1"/>
  <c r="E55" i="4"/>
  <c r="D55" i="4"/>
  <c r="AF38" i="4" s="1"/>
  <c r="T104" i="4" l="1"/>
  <c r="T105" i="4"/>
  <c r="T106" i="4"/>
  <c r="F54" i="4"/>
  <c r="E54" i="4"/>
  <c r="D54" i="4"/>
  <c r="F53" i="4" l="1"/>
  <c r="E53" i="4"/>
  <c r="D53" i="4"/>
  <c r="F52" i="4" l="1"/>
  <c r="E52" i="4" l="1"/>
  <c r="D52" i="4"/>
  <c r="F51" i="4" l="1"/>
  <c r="AE59" i="4" s="1"/>
  <c r="E51" i="4"/>
  <c r="D51" i="4"/>
  <c r="AE38" i="4" s="1"/>
  <c r="T100" i="4" l="1"/>
  <c r="T101" i="4"/>
  <c r="T102" i="4"/>
  <c r="T103" i="4"/>
  <c r="F50" i="4"/>
  <c r="E50" i="4"/>
  <c r="D50" i="4"/>
  <c r="T99" i="4" l="1"/>
  <c r="F49" i="4" l="1"/>
  <c r="E49" i="4"/>
  <c r="D49" i="4"/>
  <c r="T98" i="4" s="1"/>
  <c r="F48" i="4" l="1"/>
  <c r="E48" i="4"/>
  <c r="D48" i="4"/>
  <c r="F47" i="4" l="1"/>
  <c r="AD59" i="4" s="1"/>
  <c r="E47" i="4"/>
  <c r="D47" i="4"/>
  <c r="AD38" i="4" s="1"/>
  <c r="T96" i="4" l="1"/>
  <c r="T97" i="4"/>
  <c r="F46" i="4"/>
  <c r="E46" i="4"/>
  <c r="D46" i="4"/>
  <c r="F45" i="4" l="1"/>
  <c r="E45" i="4"/>
  <c r="D45" i="4"/>
  <c r="F44" i="4" l="1"/>
  <c r="E44" i="4"/>
  <c r="D44" i="4"/>
  <c r="F43" i="4" l="1"/>
  <c r="E43" i="4"/>
  <c r="D43" i="4"/>
  <c r="T92" i="4" l="1"/>
  <c r="T93" i="4"/>
  <c r="T94" i="4"/>
  <c r="T95" i="4"/>
  <c r="T90" i="4"/>
  <c r="F42" i="4" l="1"/>
  <c r="AC59" i="4" s="1"/>
  <c r="E42" i="4"/>
  <c r="D42" i="4"/>
  <c r="AC38" i="4" l="1"/>
  <c r="T91" i="4"/>
  <c r="F41" i="4"/>
  <c r="AB59" i="4" s="1"/>
  <c r="E41" i="4"/>
  <c r="D41" i="4"/>
  <c r="AB38" i="4" s="1"/>
  <c r="F31" i="4" l="1"/>
  <c r="E31" i="4"/>
  <c r="F30" i="4" l="1"/>
  <c r="E30" i="4"/>
  <c r="D30" i="4"/>
  <c r="T88" i="4" l="1"/>
  <c r="T89" i="4"/>
  <c r="F29" i="4"/>
  <c r="Z59" i="4" s="1"/>
  <c r="E29" i="4"/>
  <c r="D29" i="4"/>
  <c r="Z38" i="4" s="1"/>
  <c r="F28" i="4" l="1"/>
  <c r="E28" i="4"/>
  <c r="D28" i="4"/>
  <c r="T86" i="4" l="1"/>
  <c r="T87" i="4"/>
  <c r="F27" i="4"/>
  <c r="E27" i="4"/>
  <c r="D27" i="4"/>
  <c r="F26" i="4" l="1"/>
  <c r="E26" i="4"/>
  <c r="D26" i="4"/>
  <c r="F25" i="4" l="1"/>
  <c r="Y59" i="4" s="1"/>
  <c r="E25" i="4"/>
  <c r="D25" i="4"/>
  <c r="Y38" i="4" s="1"/>
  <c r="F24" i="4" l="1"/>
  <c r="E24" i="4"/>
  <c r="D24" i="4"/>
  <c r="T82" i="4" l="1"/>
  <c r="T83" i="4"/>
  <c r="T84" i="4"/>
  <c r="T85" i="4"/>
  <c r="F23" i="4" l="1"/>
  <c r="E23" i="4"/>
  <c r="D23" i="4"/>
  <c r="T81" i="4" s="1"/>
  <c r="F22" i="4" l="1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X59" i="4" l="1"/>
  <c r="X38" i="4"/>
  <c r="T78" i="4"/>
  <c r="T79" i="4"/>
  <c r="T80" i="4"/>
  <c r="T77" i="4" l="1"/>
  <c r="T75" i="4" l="1"/>
  <c r="T76" i="4"/>
  <c r="W59" i="4" l="1"/>
  <c r="W38" i="4"/>
  <c r="T74" i="4" l="1"/>
  <c r="T73" i="4"/>
  <c r="T72" i="4" l="1"/>
  <c r="T71" i="4" l="1"/>
  <c r="V59" i="4" l="1"/>
  <c r="T70" i="4" l="1"/>
  <c r="V38" i="4"/>
  <c r="T69" i="4"/>
  <c r="T68" i="4" l="1"/>
  <c r="T67" i="4" l="1"/>
  <c r="U59" i="4" l="1"/>
  <c r="T66" i="4"/>
  <c r="T37" i="4"/>
  <c r="T58" i="4"/>
  <c r="U38" i="4" l="1"/>
  <c r="AF31" i="4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AF52" i="4" l="1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<sst xmlns="http://schemas.openxmlformats.org/spreadsheetml/2006/main" count="77" uniqueCount="35">
  <si>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</si>
  <si>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</si>
  <si>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</si>
  <si>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</si>
  <si>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</si>
  <si>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</si>
  <si>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</si>
  <si>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</si>
  <si>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</si>
  <si>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</si>
  <si>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</si>
  <si>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</si>
  <si>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</si>
  <si>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</si>
  <si>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</si>
  <si>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</si>
  <si>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</si>
  <si>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</si>
  <si>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</si>
  <si>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(€/docena)</t>
  </si>
  <si>
    <t>Los precios se ponderan en función del formato de comercialización, bien sea a kilos, bien sea por unidades (habitualmente en cajas de 6 unidades)</t>
  </si>
  <si>
    <t>Se estima un peso de 19 kg por docena</t>
  </si>
  <si>
    <t>El rendimiento medio correspondiente al año 2019 se ha estimado en 24.100 kg/ha o 1.268 docenas/ha</t>
  </si>
  <si>
    <t>El coste medio de producción de Coliflor en La Rioja en el año 2019 se ha calculado en 22,26 €/100 kg  para la de invierno y en 21,40 €/100 kg para la de primavera.</t>
  </si>
  <si>
    <t>HORTALIZAS. Coliflor (invierno y primavera)</t>
  </si>
  <si>
    <t>Máximo mensual entre 2015 y 2020</t>
  </si>
  <si>
    <t>Mínimo mensual entre 2015 y 2020</t>
  </si>
  <si>
    <t>Promedio 2015 - 2020</t>
  </si>
  <si>
    <t>Rango de precios 2015 - 2020</t>
  </si>
  <si>
    <t>Coliflor. Precios Percibidos Agricultor. €/docena</t>
  </si>
  <si>
    <t>Coliflor. Precios Pagados Consumidor €/docena</t>
  </si>
  <si>
    <t>Año 2021</t>
  </si>
  <si>
    <t>FIN DE CAMPAÑA</t>
  </si>
  <si>
    <t>INICIO DE CAMPAÑA 2021 - 2022</t>
  </si>
  <si>
    <t>Durante la última semana, el precio percibido por el agricultor se encuentra un 22,9%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</si>
</sst>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2" fontId="5" fillId="0" borderId="0" xfId="0" applyNumberFormat="1" applyFon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Coliflor!$T$35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Coliflor!$U$35:$AF$35</c:f>
              <c:numCache>
                <c:formatCode>0.00</c:formatCode>
                <c:ptCount val="12"/>
                <c:pt idx="0">
                  <c:v>7.375</c:v>
                </c:pt>
                <c:pt idx="1">
                  <c:v>7.2249999999999996</c:v>
                </c:pt>
                <c:pt idx="2">
                  <c:v>9.76</c:v>
                </c:pt>
                <c:pt idx="3">
                  <c:v>15.2</c:v>
                </c:pt>
                <c:pt idx="4">
                  <c:v>16</c:v>
                </c:pt>
                <c:pt idx="5">
                  <c:v>16.666666666666668</c:v>
                </c:pt>
                <c:pt idx="6">
                  <c:v>4.875</c:v>
                </c:pt>
                <c:pt idx="7">
                  <c:v>10</c:v>
                </c:pt>
                <c:pt idx="8">
                  <c:v>11.333333333333334</c:v>
                </c:pt>
                <c:pt idx="9">
                  <c:v>9.9</c:v>
                </c:pt>
                <c:pt idx="10">
                  <c:v>8.25</c:v>
                </c:pt>
                <c:pt idx="11">
                  <c:v>7.4666666666666659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Coliflor!$U$36:$AF$36</c:f>
              <c:numCache>
                <c:formatCode>0.00</c:formatCode>
                <c:ptCount val="12"/>
                <c:pt idx="0">
                  <c:v>4</c:v>
                </c:pt>
                <c:pt idx="1">
                  <c:v>4.4000000000000004</c:v>
                </c:pt>
                <c:pt idx="2">
                  <c:v>3.6800000000000006</c:v>
                </c:pt>
                <c:pt idx="3">
                  <c:v>4.9000000000000004</c:v>
                </c:pt>
                <c:pt idx="4">
                  <c:v>5.8</c:v>
                </c:pt>
                <c:pt idx="5">
                  <c:v>3.75</c:v>
                </c:pt>
                <c:pt idx="6">
                  <c:v>4.875</c:v>
                </c:pt>
                <c:pt idx="7">
                  <c:v>6</c:v>
                </c:pt>
                <c:pt idx="8">
                  <c:v>7.6</c:v>
                </c:pt>
                <c:pt idx="9">
                  <c:v>6.25</c:v>
                </c:pt>
                <c:pt idx="10">
                  <c:v>3.375</c:v>
                </c:pt>
                <c:pt idx="11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77152"/>
        <c:axId val="117779072"/>
      </c:areaChart>
      <c:lineChart>
        <c:grouping val="standard"/>
        <c:varyColors val="0"/>
        <c:ser>
          <c:idx val="2"/>
          <c:order val="2"/>
          <c:tx>
            <c:strRef>
              <c:f>Coliflor!$T$37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Coliflor!$U$37:$AF$37</c:f>
              <c:numCache>
                <c:formatCode>0.00</c:formatCode>
                <c:ptCount val="12"/>
                <c:pt idx="0">
                  <c:v>6.291666666666667</c:v>
                </c:pt>
                <c:pt idx="1">
                  <c:v>5.2549999999999999</c:v>
                </c:pt>
                <c:pt idx="2">
                  <c:v>6.2066666666666661</c:v>
                </c:pt>
                <c:pt idx="3">
                  <c:v>7.7416666666666671</c:v>
                </c:pt>
                <c:pt idx="4">
                  <c:v>8.5041666666666664</c:v>
                </c:pt>
                <c:pt idx="5">
                  <c:v>7.6423611111111116</c:v>
                </c:pt>
                <c:pt idx="6">
                  <c:v>4.875</c:v>
                </c:pt>
                <c:pt idx="7">
                  <c:v>8.6666666666666661</c:v>
                </c:pt>
                <c:pt idx="8">
                  <c:v>9.6555555555555568</c:v>
                </c:pt>
                <c:pt idx="9">
                  <c:v>7.501666666666666</c:v>
                </c:pt>
                <c:pt idx="10">
                  <c:v>5.8433333333333328</c:v>
                </c:pt>
                <c:pt idx="11">
                  <c:v>5.7340277777777784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Coliflor!$U$38:$AF$38</c:f>
              <c:numCache>
                <c:formatCode>0.00</c:formatCode>
                <c:ptCount val="12"/>
                <c:pt idx="0">
                  <c:v>6.875</c:v>
                </c:pt>
                <c:pt idx="1">
                  <c:v>4.625</c:v>
                </c:pt>
                <c:pt idx="2">
                  <c:v>10.375</c:v>
                </c:pt>
                <c:pt idx="3">
                  <c:v>10.199999999999999</c:v>
                </c:pt>
                <c:pt idx="4">
                  <c:v>8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7.5250000000000004</c:v>
                </c:pt>
                <c:pt idx="10">
                  <c:v>7.45</c:v>
                </c:pt>
                <c:pt idx="11">
                  <c:v>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9440"/>
        <c:axId val="117790976"/>
      </c:lineChart>
      <c:catAx>
        <c:axId val="1177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779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779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777152"/>
        <c:crosses val="autoZero"/>
        <c:crossBetween val="midCat"/>
      </c:valAx>
      <c:catAx>
        <c:axId val="117789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790976"/>
        <c:crosses val="autoZero"/>
        <c:auto val="0"/>
        <c:lblAlgn val="ctr"/>
        <c:lblOffset val="100"/>
        <c:noMultiLvlLbl val="0"/>
      </c:catAx>
      <c:valAx>
        <c:axId val="1177909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78944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Coliflor!$T$56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Coliflor!$U$56:$AF$56</c:f>
              <c:numCache>
                <c:formatCode>0.00</c:formatCode>
                <c:ptCount val="12"/>
                <c:pt idx="0">
                  <c:v>21.016111111111112</c:v>
                </c:pt>
                <c:pt idx="1">
                  <c:v>20.427142857142858</c:v>
                </c:pt>
                <c:pt idx="2">
                  <c:v>21.523314285714285</c:v>
                </c:pt>
                <c:pt idx="3">
                  <c:v>23.206047619047617</c:v>
                </c:pt>
                <c:pt idx="4">
                  <c:v>25.151035714285715</c:v>
                </c:pt>
                <c:pt idx="5">
                  <c:v>23.632114285714287</c:v>
                </c:pt>
                <c:pt idx="6">
                  <c:v>26.865416666666668</c:v>
                </c:pt>
                <c:pt idx="7">
                  <c:v>26.595833333333339</c:v>
                </c:pt>
                <c:pt idx="8">
                  <c:v>30.512666666666668</c:v>
                </c:pt>
                <c:pt idx="9">
                  <c:v>27.46442857142857</c:v>
                </c:pt>
                <c:pt idx="10">
                  <c:v>23.973986813186812</c:v>
                </c:pt>
                <c:pt idx="11">
                  <c:v>21.096142857142858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Coliflor!$U$57:$AF$57</c:f>
              <c:numCache>
                <c:formatCode>0.00</c:formatCode>
                <c:ptCount val="12"/>
                <c:pt idx="0">
                  <c:v>16.551202380952382</c:v>
                </c:pt>
                <c:pt idx="1">
                  <c:v>15.505571428571431</c:v>
                </c:pt>
                <c:pt idx="2">
                  <c:v>14.935666666666666</c:v>
                </c:pt>
                <c:pt idx="3">
                  <c:v>16.35438095238095</c:v>
                </c:pt>
                <c:pt idx="4">
                  <c:v>17.919583333333332</c:v>
                </c:pt>
                <c:pt idx="5">
                  <c:v>18.567999999999998</c:v>
                </c:pt>
                <c:pt idx="6">
                  <c:v>21.410555555555558</c:v>
                </c:pt>
                <c:pt idx="7">
                  <c:v>21.080333333333336</c:v>
                </c:pt>
                <c:pt idx="8">
                  <c:v>21.74111111111111</c:v>
                </c:pt>
                <c:pt idx="9">
                  <c:v>21.294750000000001</c:v>
                </c:pt>
                <c:pt idx="10">
                  <c:v>16.6312</c:v>
                </c:pt>
                <c:pt idx="11">
                  <c:v>16.255761904761904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45920"/>
        <c:axId val="119748096"/>
      </c:areaChart>
      <c:lineChart>
        <c:grouping val="standard"/>
        <c:varyColors val="0"/>
        <c:ser>
          <c:idx val="2"/>
          <c:order val="2"/>
          <c:tx>
            <c:strRef>
              <c:f>Coliflor!$T$58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Coliflor!$U$58:$AF$58</c:f>
              <c:numCache>
                <c:formatCode>0.00</c:formatCode>
                <c:ptCount val="12"/>
                <c:pt idx="0">
                  <c:v>18.357525488400491</c:v>
                </c:pt>
                <c:pt idx="1">
                  <c:v>18.453591071428573</c:v>
                </c:pt>
                <c:pt idx="2">
                  <c:v>18.564729166666666</c:v>
                </c:pt>
                <c:pt idx="3">
                  <c:v>19.408410714285711</c:v>
                </c:pt>
                <c:pt idx="4">
                  <c:v>21.064382738095237</c:v>
                </c:pt>
                <c:pt idx="5">
                  <c:v>20.975219047619049</c:v>
                </c:pt>
                <c:pt idx="6">
                  <c:v>23.72421654040404</c:v>
                </c:pt>
                <c:pt idx="7">
                  <c:v>23.798736111111115</c:v>
                </c:pt>
                <c:pt idx="8">
                  <c:v>26.20086666666667</c:v>
                </c:pt>
                <c:pt idx="9">
                  <c:v>22.987544642857141</c:v>
                </c:pt>
                <c:pt idx="10">
                  <c:v>19.763826465201465</c:v>
                </c:pt>
                <c:pt idx="11">
                  <c:v>18.274314285714283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Coliflor!$U$59:$AF$59</c:f>
              <c:numCache>
                <c:formatCode>0.00</c:formatCode>
                <c:ptCount val="12"/>
                <c:pt idx="0">
                  <c:v>23.767499999999998</c:v>
                </c:pt>
                <c:pt idx="1">
                  <c:v>20.939999999999998</c:v>
                </c:pt>
                <c:pt idx="2">
                  <c:v>22.92</c:v>
                </c:pt>
                <c:pt idx="3">
                  <c:v>27.692</c:v>
                </c:pt>
                <c:pt idx="4">
                  <c:v>28.362500000000001</c:v>
                </c:pt>
                <c:pt idx="5">
                  <c:v>27.706666666666663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25.32</c:v>
                </c:pt>
                <c:pt idx="11">
                  <c:v>26.374000000000002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50016"/>
        <c:axId val="119764096"/>
      </c:lineChart>
      <c:catAx>
        <c:axId val="1197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974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748096"/>
        <c:scaling>
          <c:orientation val="minMax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9745920"/>
        <c:crosses val="autoZero"/>
        <c:crossBetween val="midCat"/>
      </c:valAx>
      <c:catAx>
        <c:axId val="11975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64096"/>
        <c:crosses val="autoZero"/>
        <c:auto val="0"/>
        <c:lblAlgn val="ctr"/>
        <c:lblOffset val="100"/>
        <c:noMultiLvlLbl val="0"/>
      </c:catAx>
      <c:valAx>
        <c:axId val="11976409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97500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Coliflor!$C$8:$C$60</c:f>
              <c:numCache>
                <c:formatCode>#,##0.00</c:formatCode>
                <c:ptCount val="53"/>
                <c:pt idx="0">
                  <c:v>4.2300000000000004</c:v>
                </c:pt>
                <c:pt idx="1">
                  <c:v>4.2300000000000004</c:v>
                </c:pt>
                <c:pt idx="2">
                  <c:v>4.2300000000000004</c:v>
                </c:pt>
                <c:pt idx="3">
                  <c:v>4.2300000000000004</c:v>
                </c:pt>
                <c:pt idx="4">
                  <c:v>4.2300000000000004</c:v>
                </c:pt>
                <c:pt idx="5">
                  <c:v>4.2300000000000004</c:v>
                </c:pt>
                <c:pt idx="6">
                  <c:v>4.2300000000000004</c:v>
                </c:pt>
                <c:pt idx="7">
                  <c:v>4.2300000000000004</c:v>
                </c:pt>
                <c:pt idx="8">
                  <c:v>4.2300000000000004</c:v>
                </c:pt>
                <c:pt idx="9">
                  <c:v>4.2300000000000004</c:v>
                </c:pt>
                <c:pt idx="10">
                  <c:v>4.2300000000000004</c:v>
                </c:pt>
                <c:pt idx="11">
                  <c:v>4.2300000000000004</c:v>
                </c:pt>
                <c:pt idx="12">
                  <c:v>4.2300000000000004</c:v>
                </c:pt>
                <c:pt idx="13">
                  <c:v>4.2300000000000004</c:v>
                </c:pt>
                <c:pt idx="14">
                  <c:v>4.2300000000000004</c:v>
                </c:pt>
                <c:pt idx="15">
                  <c:v>4.2300000000000004</c:v>
                </c:pt>
                <c:pt idx="16">
                  <c:v>4.2300000000000004</c:v>
                </c:pt>
                <c:pt idx="17">
                  <c:v>4.07</c:v>
                </c:pt>
                <c:pt idx="18">
                  <c:v>4.07</c:v>
                </c:pt>
                <c:pt idx="19">
                  <c:v>4.07</c:v>
                </c:pt>
                <c:pt idx="20">
                  <c:v>4.07</c:v>
                </c:pt>
                <c:pt idx="21">
                  <c:v>4.07</c:v>
                </c:pt>
                <c:pt idx="22">
                  <c:v>4.07</c:v>
                </c:pt>
                <c:pt idx="23">
                  <c:v>4.07</c:v>
                </c:pt>
                <c:pt idx="33">
                  <c:v>4.07</c:v>
                </c:pt>
                <c:pt idx="34">
                  <c:v>4.07</c:v>
                </c:pt>
                <c:pt idx="35">
                  <c:v>4.07</c:v>
                </c:pt>
                <c:pt idx="36">
                  <c:v>4.07</c:v>
                </c:pt>
                <c:pt idx="37">
                  <c:v>4.07</c:v>
                </c:pt>
                <c:pt idx="38">
                  <c:v>4.07</c:v>
                </c:pt>
                <c:pt idx="39">
                  <c:v>4.07</c:v>
                </c:pt>
                <c:pt idx="40">
                  <c:v>4.07</c:v>
                </c:pt>
                <c:pt idx="41">
                  <c:v>4.07</c:v>
                </c:pt>
                <c:pt idx="42">
                  <c:v>4.07</c:v>
                </c:pt>
                <c:pt idx="43">
                  <c:v>4.07</c:v>
                </c:pt>
                <c:pt idx="44">
                  <c:v>4.07</c:v>
                </c:pt>
                <c:pt idx="45">
                  <c:v>4.07</c:v>
                </c:pt>
                <c:pt idx="46">
                  <c:v>4.07</c:v>
                </c:pt>
                <c:pt idx="47">
                  <c:v>4.07</c:v>
                </c:pt>
                <c:pt idx="48">
                  <c:v>4.07</c:v>
                </c:pt>
                <c:pt idx="49">
                  <c:v>4.07</c:v>
                </c:pt>
                <c:pt idx="50">
                  <c:v>4.07</c:v>
                </c:pt>
                <c:pt idx="51">
                  <c:v>4.07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Coliflor!$D$8:$D$60</c:f>
              <c:numCache>
                <c:formatCode>#,##0.00</c:formatCode>
                <c:ptCount val="53"/>
                <c:pt idx="0">
                  <c:v>7.5</c:v>
                </c:pt>
                <c:pt idx="1">
                  <c:v>10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4.5</c:v>
                </c:pt>
                <c:pt idx="7">
                  <c:v>6</c:v>
                </c:pt>
                <c:pt idx="8">
                  <c:v>6.5</c:v>
                </c:pt>
                <c:pt idx="9">
                  <c:v>8.5</c:v>
                </c:pt>
                <c:pt idx="10">
                  <c:v>10.5</c:v>
                </c:pt>
                <c:pt idx="11">
                  <c:v>16</c:v>
                </c:pt>
                <c:pt idx="12">
                  <c:v>14</c:v>
                </c:pt>
                <c:pt idx="13">
                  <c:v>9.5</c:v>
                </c:pt>
                <c:pt idx="14">
                  <c:v>9</c:v>
                </c:pt>
                <c:pt idx="15">
                  <c:v>9.5</c:v>
                </c:pt>
                <c:pt idx="16">
                  <c:v>9</c:v>
                </c:pt>
                <c:pt idx="17">
                  <c:v>8.5</c:v>
                </c:pt>
                <c:pt idx="18">
                  <c:v>8</c:v>
                </c:pt>
                <c:pt idx="19">
                  <c:v>9.5</c:v>
                </c:pt>
                <c:pt idx="20">
                  <c:v>6</c:v>
                </c:pt>
                <c:pt idx="21">
                  <c:v>4.4000000000000004</c:v>
                </c:pt>
                <c:pt idx="22">
                  <c:v>4</c:v>
                </c:pt>
                <c:pt idx="33">
                  <c:v>10</c:v>
                </c:pt>
                <c:pt idx="34">
                  <c:v>10</c:v>
                </c:pt>
                <c:pt idx="35">
                  <c:v>11</c:v>
                </c:pt>
                <c:pt idx="36">
                  <c:v>10</c:v>
                </c:pt>
                <c:pt idx="37">
                  <c:v>7.5</c:v>
                </c:pt>
                <c:pt idx="38">
                  <c:v>7.6</c:v>
                </c:pt>
                <c:pt idx="39">
                  <c:v>9</c:v>
                </c:pt>
                <c:pt idx="40">
                  <c:v>8</c:v>
                </c:pt>
                <c:pt idx="41">
                  <c:v>6.6</c:v>
                </c:pt>
                <c:pt idx="42">
                  <c:v>6.5</c:v>
                </c:pt>
                <c:pt idx="43">
                  <c:v>6.3</c:v>
                </c:pt>
                <c:pt idx="44">
                  <c:v>7.5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Coliflor!$F$8:$F$60</c:f>
              <c:numCache>
                <c:formatCode>#,##0.00</c:formatCode>
                <c:ptCount val="53"/>
                <c:pt idx="0">
                  <c:v>20.67</c:v>
                </c:pt>
                <c:pt idx="1">
                  <c:v>23.44</c:v>
                </c:pt>
                <c:pt idx="2">
                  <c:v>26.08</c:v>
                </c:pt>
                <c:pt idx="3">
                  <c:v>24.88</c:v>
                </c:pt>
                <c:pt idx="4">
                  <c:v>23</c:v>
                </c:pt>
                <c:pt idx="5">
                  <c:v>21.11</c:v>
                </c:pt>
                <c:pt idx="6">
                  <c:v>20.25</c:v>
                </c:pt>
                <c:pt idx="7">
                  <c:v>19.399999999999999</c:v>
                </c:pt>
                <c:pt idx="8">
                  <c:v>21.23</c:v>
                </c:pt>
                <c:pt idx="9">
                  <c:v>21.99</c:v>
                </c:pt>
                <c:pt idx="10">
                  <c:v>22.61</c:v>
                </c:pt>
                <c:pt idx="11">
                  <c:v>25.85</c:v>
                </c:pt>
                <c:pt idx="12">
                  <c:v>26.92</c:v>
                </c:pt>
                <c:pt idx="13">
                  <c:v>29.68</c:v>
                </c:pt>
                <c:pt idx="14">
                  <c:v>26.33</c:v>
                </c:pt>
                <c:pt idx="15">
                  <c:v>27.29</c:v>
                </c:pt>
                <c:pt idx="16">
                  <c:v>28.24</c:v>
                </c:pt>
                <c:pt idx="17">
                  <c:v>27.83</c:v>
                </c:pt>
                <c:pt idx="18">
                  <c:v>28.26</c:v>
                </c:pt>
                <c:pt idx="19">
                  <c:v>29.09</c:v>
                </c:pt>
                <c:pt idx="20">
                  <c:v>28.27</c:v>
                </c:pt>
                <c:pt idx="21">
                  <c:v>28.38</c:v>
                </c:pt>
                <c:pt idx="22">
                  <c:v>27.22</c:v>
                </c:pt>
                <c:pt idx="23">
                  <c:v>27.52</c:v>
                </c:pt>
                <c:pt idx="33">
                  <c:v>29.31</c:v>
                </c:pt>
                <c:pt idx="34">
                  <c:v>29.39</c:v>
                </c:pt>
                <c:pt idx="35">
                  <c:v>29.96</c:v>
                </c:pt>
                <c:pt idx="36">
                  <c:v>29.96</c:v>
                </c:pt>
                <c:pt idx="37">
                  <c:v>30.5</c:v>
                </c:pt>
                <c:pt idx="38">
                  <c:v>28.22</c:v>
                </c:pt>
                <c:pt idx="39">
                  <c:v>27.36</c:v>
                </c:pt>
                <c:pt idx="40">
                  <c:v>27.77</c:v>
                </c:pt>
                <c:pt idx="41">
                  <c:v>27.33</c:v>
                </c:pt>
                <c:pt idx="42">
                  <c:v>23.79</c:v>
                </c:pt>
                <c:pt idx="43">
                  <c:v>23.29</c:v>
                </c:pt>
                <c:pt idx="44">
                  <c:v>25.48</c:v>
                </c:pt>
                <c:pt idx="45">
                  <c:v>26.1</c:v>
                </c:pt>
                <c:pt idx="46">
                  <c:v>26.41</c:v>
                </c:pt>
                <c:pt idx="47">
                  <c:v>25.16</c:v>
                </c:pt>
                <c:pt idx="48">
                  <c:v>26.77</c:v>
                </c:pt>
                <c:pt idx="49">
                  <c:v>26.91</c:v>
                </c:pt>
                <c:pt idx="50">
                  <c:v>26.18</c:v>
                </c:pt>
                <c:pt idx="51">
                  <c:v>26.85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78688"/>
        <c:axId val="119801344"/>
      </c:lineChart>
      <c:catAx>
        <c:axId val="1197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9801344"/>
        <c:crosses val="autoZero"/>
        <c:auto val="1"/>
        <c:lblAlgn val="ctr"/>
        <c:lblOffset val="100"/>
        <c:noMultiLvlLbl val="0"/>
      </c:catAx>
      <c:valAx>
        <c:axId val="11980134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977868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>
        <row r="78">
          <cell r="D78">
            <v>7.5</v>
          </cell>
          <cell r="F78">
            <v>9.9</v>
          </cell>
          <cell r="G78">
            <v>20.67</v>
          </cell>
        </row>
      </sheetData>
      <sheetData sheetId="1">
        <row r="78">
          <cell r="D78">
            <v>10</v>
          </cell>
          <cell r="F78">
            <v>16</v>
          </cell>
          <cell r="G78">
            <v>23.44</v>
          </cell>
        </row>
      </sheetData>
      <sheetData sheetId="2">
        <row r="78">
          <cell r="D78">
            <v>6</v>
          </cell>
          <cell r="F78">
            <v>9.5</v>
          </cell>
          <cell r="G78">
            <v>26.08</v>
          </cell>
        </row>
      </sheetData>
      <sheetData sheetId="3">
        <row r="78">
          <cell r="D78">
            <v>4</v>
          </cell>
          <cell r="F78">
            <v>6.5</v>
          </cell>
          <cell r="G78">
            <v>24.88</v>
          </cell>
        </row>
      </sheetData>
      <sheetData sheetId="4">
        <row r="78">
          <cell r="D78">
            <v>4</v>
          </cell>
          <cell r="F78">
            <v>6.5</v>
          </cell>
          <cell r="G78">
            <v>23</v>
          </cell>
        </row>
      </sheetData>
      <sheetData sheetId="5">
        <row r="78">
          <cell r="D78">
            <v>4</v>
          </cell>
          <cell r="F78">
            <v>6.5</v>
          </cell>
          <cell r="G78">
            <v>21.11</v>
          </cell>
        </row>
      </sheetData>
      <sheetData sheetId="6">
        <row r="78">
          <cell r="D78">
            <v>4.5</v>
          </cell>
          <cell r="F78">
            <v>7.5</v>
          </cell>
          <cell r="G78">
            <v>20.25</v>
          </cell>
        </row>
      </sheetData>
      <sheetData sheetId="7">
        <row r="78">
          <cell r="D78">
            <v>6</v>
          </cell>
          <cell r="F78">
            <v>9.5</v>
          </cell>
          <cell r="G78">
            <v>19.399999999999999</v>
          </cell>
        </row>
      </sheetData>
      <sheetData sheetId="8">
        <row r="78">
          <cell r="D78">
            <v>6.5</v>
          </cell>
          <cell r="F78">
            <v>10</v>
          </cell>
          <cell r="G78">
            <v>21.23</v>
          </cell>
        </row>
      </sheetData>
      <sheetData sheetId="9">
        <row r="78">
          <cell r="D78">
            <v>8.5</v>
          </cell>
          <cell r="F78">
            <v>12.5</v>
          </cell>
          <cell r="G78">
            <v>21.99</v>
          </cell>
        </row>
      </sheetData>
      <sheetData sheetId="10">
        <row r="78">
          <cell r="D78">
            <v>10.5</v>
          </cell>
          <cell r="F78">
            <v>14.5</v>
          </cell>
          <cell r="G78">
            <v>22.61</v>
          </cell>
        </row>
      </sheetData>
      <sheetData sheetId="11">
        <row r="78">
          <cell r="D78">
            <v>16</v>
          </cell>
          <cell r="F78">
            <v>20</v>
          </cell>
          <cell r="G78">
            <v>25.85</v>
          </cell>
        </row>
      </sheetData>
      <sheetData sheetId="12">
        <row r="78">
          <cell r="D78">
            <v>14</v>
          </cell>
          <cell r="F78">
            <v>17</v>
          </cell>
          <cell r="G78">
            <v>26.92</v>
          </cell>
        </row>
      </sheetData>
      <sheetData sheetId="13">
        <row r="78">
          <cell r="D78">
            <v>9.5</v>
          </cell>
          <cell r="F78">
            <v>13</v>
          </cell>
          <cell r="G78">
            <v>29.68</v>
          </cell>
        </row>
      </sheetData>
      <sheetData sheetId="14">
        <row r="78">
          <cell r="D78">
            <v>9</v>
          </cell>
          <cell r="F78">
            <v>12</v>
          </cell>
          <cell r="G78">
            <v>26.33</v>
          </cell>
        </row>
      </sheetData>
      <sheetData sheetId="15">
        <row r="78">
          <cell r="D78">
            <v>9.5</v>
          </cell>
          <cell r="F78">
            <v>13</v>
          </cell>
          <cell r="G78">
            <v>27.29</v>
          </cell>
        </row>
      </sheetData>
      <sheetData sheetId="16">
        <row r="78">
          <cell r="D78">
            <v>9</v>
          </cell>
          <cell r="F78">
            <v>12.5</v>
          </cell>
          <cell r="G78">
            <v>28.24</v>
          </cell>
        </row>
      </sheetData>
      <sheetData sheetId="17">
        <row r="78">
          <cell r="D78">
            <v>8.5</v>
          </cell>
          <cell r="F78">
            <v>12.5</v>
          </cell>
          <cell r="G78">
            <v>27.83</v>
          </cell>
        </row>
      </sheetData>
      <sheetData sheetId="18">
        <row r="78">
          <cell r="D78">
            <v>8</v>
          </cell>
          <cell r="F78">
            <v>12.5</v>
          </cell>
          <cell r="G78">
            <v>28.26</v>
          </cell>
        </row>
      </sheetData>
      <sheetData sheetId="19">
        <row r="78">
          <cell r="D78">
            <v>9.5</v>
          </cell>
          <cell r="F78">
            <v>14</v>
          </cell>
          <cell r="G78">
            <v>29.09</v>
          </cell>
        </row>
      </sheetData>
      <sheetData sheetId="20">
        <row r="78">
          <cell r="D78">
            <v>6</v>
          </cell>
          <cell r="F78">
            <v>8.85</v>
          </cell>
          <cell r="G78">
            <v>28.27</v>
          </cell>
        </row>
      </sheetData>
      <sheetData sheetId="21">
        <row r="78">
          <cell r="D78">
            <v>4.4000000000000004</v>
          </cell>
          <cell r="F78">
            <v>7.79</v>
          </cell>
          <cell r="G78">
            <v>28.38</v>
          </cell>
        </row>
      </sheetData>
      <sheetData sheetId="22">
        <row r="78">
          <cell r="D78">
            <v>4</v>
          </cell>
          <cell r="F78">
            <v>7.08</v>
          </cell>
          <cell r="G78">
            <v>27.22</v>
          </cell>
        </row>
      </sheetData>
      <sheetData sheetId="23">
        <row r="78">
          <cell r="F78" t="str">
            <v>-</v>
          </cell>
          <cell r="G78">
            <v>27.52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8">
          <cell r="D78">
            <v>10</v>
          </cell>
          <cell r="F78">
            <v>13.5</v>
          </cell>
          <cell r="G78">
            <v>29.31</v>
          </cell>
        </row>
      </sheetData>
      <sheetData sheetId="34">
        <row r="78">
          <cell r="D78">
            <v>10</v>
          </cell>
          <cell r="F78">
            <v>13.5</v>
          </cell>
          <cell r="G78">
            <v>29.39</v>
          </cell>
        </row>
      </sheetData>
      <sheetData sheetId="35">
        <row r="78">
          <cell r="D78">
            <v>11</v>
          </cell>
          <cell r="F78">
            <v>14.5</v>
          </cell>
          <cell r="G78">
            <v>29.96</v>
          </cell>
        </row>
      </sheetData>
      <sheetData sheetId="36">
        <row r="78">
          <cell r="D78">
            <v>10</v>
          </cell>
          <cell r="F78">
            <v>13.5</v>
          </cell>
          <cell r="G78">
            <v>29.96</v>
          </cell>
        </row>
      </sheetData>
      <sheetData sheetId="37">
        <row r="78">
          <cell r="D78">
            <v>7.5</v>
          </cell>
          <cell r="F78">
            <v>10.5</v>
          </cell>
          <cell r="G78">
            <v>30.5</v>
          </cell>
        </row>
      </sheetData>
      <sheetData sheetId="38">
        <row r="78">
          <cell r="D78">
            <v>7.6</v>
          </cell>
          <cell r="F78">
            <v>10.56</v>
          </cell>
          <cell r="G78">
            <v>28.22</v>
          </cell>
        </row>
      </sheetData>
      <sheetData sheetId="39">
        <row r="78">
          <cell r="D78">
            <v>9</v>
          </cell>
          <cell r="F78">
            <v>12.1</v>
          </cell>
          <cell r="G78">
            <v>27.36</v>
          </cell>
        </row>
      </sheetData>
      <sheetData sheetId="40">
        <row r="78">
          <cell r="D78">
            <v>8</v>
          </cell>
          <cell r="F78">
            <v>11</v>
          </cell>
          <cell r="G78">
            <v>27.77</v>
          </cell>
        </row>
      </sheetData>
      <sheetData sheetId="41">
        <row r="78">
          <cell r="D78">
            <v>6.6</v>
          </cell>
          <cell r="F78">
            <v>9.5</v>
          </cell>
          <cell r="G78">
            <v>27.33</v>
          </cell>
        </row>
      </sheetData>
      <sheetData sheetId="42">
        <row r="78">
          <cell r="D78">
            <v>6.5</v>
          </cell>
          <cell r="F78">
            <v>9.35</v>
          </cell>
          <cell r="G78">
            <v>23.79</v>
          </cell>
        </row>
      </sheetData>
      <sheetData sheetId="43">
        <row r="78">
          <cell r="D78">
            <v>6.3</v>
          </cell>
          <cell r="F78">
            <v>9.15</v>
          </cell>
          <cell r="G78">
            <v>23.29</v>
          </cell>
        </row>
      </sheetData>
      <sheetData sheetId="44">
        <row r="78">
          <cell r="D78">
            <v>7.5</v>
          </cell>
          <cell r="F78">
            <v>10.5</v>
          </cell>
          <cell r="G78">
            <v>25.48</v>
          </cell>
        </row>
      </sheetData>
      <sheetData sheetId="45">
        <row r="78">
          <cell r="D78">
            <v>8</v>
          </cell>
          <cell r="F78">
            <v>11</v>
          </cell>
          <cell r="G78">
            <v>26.1</v>
          </cell>
        </row>
      </sheetData>
      <sheetData sheetId="46">
        <row r="78">
          <cell r="D78">
            <v>8</v>
          </cell>
          <cell r="F78">
            <v>11</v>
          </cell>
          <cell r="G78">
            <v>26.41</v>
          </cell>
        </row>
      </sheetData>
      <sheetData sheetId="47">
        <row r="78">
          <cell r="D78">
            <v>8</v>
          </cell>
          <cell r="F78">
            <v>11</v>
          </cell>
          <cell r="G78">
            <v>25.16</v>
          </cell>
        </row>
      </sheetData>
      <sheetData sheetId="48">
        <row r="78">
          <cell r="D78">
            <v>8</v>
          </cell>
          <cell r="F78">
            <v>11</v>
          </cell>
          <cell r="G78">
            <v>26.77</v>
          </cell>
        </row>
      </sheetData>
      <sheetData sheetId="49">
        <row r="78">
          <cell r="D78">
            <v>8</v>
          </cell>
          <cell r="F78">
            <v>11</v>
          </cell>
          <cell r="G78">
            <v>26.91</v>
          </cell>
        </row>
      </sheetData>
      <sheetData sheetId="50">
        <row r="78">
          <cell r="D78">
            <v>8</v>
          </cell>
          <cell r="F78">
            <v>11</v>
          </cell>
          <cell r="G78">
            <v>26.18</v>
          </cell>
        </row>
      </sheetData>
      <sheetData sheetId="51">
        <row r="78">
          <cell r="D78">
            <v>5</v>
          </cell>
          <cell r="F78">
            <v>7.7</v>
          </cell>
          <cell r="G78">
            <v>26.85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9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31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4.2300000000000004</v>
      </c>
      <c r="D8" s="23">
        <f>'[1]01'!$D$78</f>
        <v>7.5</v>
      </c>
      <c r="E8" s="23">
        <f>'[1]01'!$F$78</f>
        <v>9.9</v>
      </c>
      <c r="F8" s="23">
        <f>'[1]01'!$G$78</f>
        <v>20.67</v>
      </c>
    </row>
    <row r="9" spans="1:33" x14ac:dyDescent="0.25">
      <c r="B9" s="24">
        <v>2</v>
      </c>
      <c r="C9" s="25">
        <v>4.2300000000000004</v>
      </c>
      <c r="D9" s="25">
        <f>'[1]02'!$D$78</f>
        <v>10</v>
      </c>
      <c r="E9" s="25">
        <f>'[1]02'!$F$78</f>
        <v>16</v>
      </c>
      <c r="F9" s="25">
        <f>'[1]02'!$G$78</f>
        <v>23.44</v>
      </c>
    </row>
    <row r="10" spans="1:33" x14ac:dyDescent="0.25">
      <c r="B10" s="26">
        <v>3</v>
      </c>
      <c r="C10" s="23">
        <v>4.2300000000000004</v>
      </c>
      <c r="D10" s="23">
        <f>'[1]03'!$D$78</f>
        <v>6</v>
      </c>
      <c r="E10" s="23">
        <f>'[1]03'!$F$78</f>
        <v>9.5</v>
      </c>
      <c r="F10" s="23">
        <f>'[1]03'!$G$78</f>
        <v>26.08</v>
      </c>
    </row>
    <row r="11" spans="1:33" x14ac:dyDescent="0.25">
      <c r="B11" s="24">
        <v>4</v>
      </c>
      <c r="C11" s="25">
        <v>4.2300000000000004</v>
      </c>
      <c r="D11" s="25">
        <f>'[1]04'!$D$78</f>
        <v>4</v>
      </c>
      <c r="E11" s="25">
        <f>'[1]04'!$F$78</f>
        <v>6.5</v>
      </c>
      <c r="F11" s="25">
        <f>'[1]04'!$G$78</f>
        <v>24.88</v>
      </c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x14ac:dyDescent="0.25">
      <c r="B12" s="26">
        <v>5</v>
      </c>
      <c r="C12" s="23">
        <v>4.2300000000000004</v>
      </c>
      <c r="D12" s="23">
        <f>'[1]05'!$D$78</f>
        <v>4</v>
      </c>
      <c r="E12" s="23">
        <f>'[1]05'!$F$78</f>
        <v>6.5</v>
      </c>
      <c r="F12" s="23">
        <f>'[1]05'!$G$78</f>
        <v>23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x14ac:dyDescent="0.25">
      <c r="B13" s="24">
        <v>6</v>
      </c>
      <c r="C13" s="25">
        <v>4.2300000000000004</v>
      </c>
      <c r="D13" s="25">
        <f>'[1]06'!$D$78</f>
        <v>4</v>
      </c>
      <c r="E13" s="25">
        <f>'[1]06'!$F$78</f>
        <v>6.5</v>
      </c>
      <c r="F13" s="25">
        <f>'[1]06'!$G$78</f>
        <v>21.11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x14ac:dyDescent="0.25">
      <c r="B14" s="26">
        <v>7</v>
      </c>
      <c r="C14" s="23">
        <v>4.2300000000000004</v>
      </c>
      <c r="D14" s="23">
        <f>'[1]07'!$D$78</f>
        <v>4.5</v>
      </c>
      <c r="E14" s="23">
        <f>'[1]07'!$F$78</f>
        <v>7.5</v>
      </c>
      <c r="F14" s="23">
        <f>'[1]07'!$G$78</f>
        <v>20.25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x14ac:dyDescent="0.25">
      <c r="B15" s="24">
        <v>8</v>
      </c>
      <c r="C15" s="25">
        <v>4.2300000000000004</v>
      </c>
      <c r="D15" s="25">
        <f>'[1]08'!$D$78</f>
        <v>6</v>
      </c>
      <c r="E15" s="25">
        <f>'[1]08'!$F$78</f>
        <v>9.5</v>
      </c>
      <c r="F15" s="25">
        <f>'[1]08'!$G$78</f>
        <v>19.399999999999999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x14ac:dyDescent="0.25">
      <c r="B16" s="26">
        <v>9</v>
      </c>
      <c r="C16" s="23">
        <v>4.2300000000000004</v>
      </c>
      <c r="D16" s="23">
        <f>'[1]09'!$D$78</f>
        <v>6.5</v>
      </c>
      <c r="E16" s="23">
        <f>'[1]09'!$F$78</f>
        <v>10</v>
      </c>
      <c r="F16" s="23">
        <f>'[1]09'!$G$78</f>
        <v>21.23</v>
      </c>
      <c r="S16" s="2"/>
      <c r="T16" s="2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2:33" x14ac:dyDescent="0.25">
      <c r="B17" s="24">
        <v>10</v>
      </c>
      <c r="C17" s="25">
        <v>4.2300000000000004</v>
      </c>
      <c r="D17" s="25">
        <f>'[1]10'!$D$78</f>
        <v>8.5</v>
      </c>
      <c r="E17" s="25">
        <f>'[1]10'!$F$78</f>
        <v>12.5</v>
      </c>
      <c r="F17" s="25">
        <f>'[1]10'!$G$78</f>
        <v>21.99</v>
      </c>
      <c r="S17" s="2"/>
      <c r="T17" s="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2:33" x14ac:dyDescent="0.25">
      <c r="B18" s="26">
        <v>11</v>
      </c>
      <c r="C18" s="23">
        <v>4.2300000000000004</v>
      </c>
      <c r="D18" s="23">
        <f>'[1]11'!$D$78</f>
        <v>10.5</v>
      </c>
      <c r="E18" s="23">
        <f>'[1]11'!$F$78</f>
        <v>14.5</v>
      </c>
      <c r="F18" s="23">
        <f>'[1]11'!$G$78</f>
        <v>22.61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4.2300000000000004</v>
      </c>
      <c r="D19" s="25">
        <f>'[1]12'!$D$78</f>
        <v>16</v>
      </c>
      <c r="E19" s="25">
        <f>'[1]12'!$F$78</f>
        <v>20</v>
      </c>
      <c r="F19" s="25">
        <f>'[1]12'!$G$78</f>
        <v>25.85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4.2300000000000004</v>
      </c>
      <c r="D20" s="23">
        <f>'[1]13'!$D$78</f>
        <v>14</v>
      </c>
      <c r="E20" s="23">
        <f>'[1]13'!$F$78</f>
        <v>17</v>
      </c>
      <c r="F20" s="23">
        <f>'[1]13'!$G$78</f>
        <v>26.92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4.2300000000000004</v>
      </c>
      <c r="D21" s="25">
        <f>'[1]14'!$D$78</f>
        <v>9.5</v>
      </c>
      <c r="E21" s="25">
        <f>'[1]14'!$F$78</f>
        <v>13</v>
      </c>
      <c r="F21" s="25">
        <f>'[1]14'!$G$78</f>
        <v>29.68</v>
      </c>
      <c r="S21" s="2"/>
      <c r="T21" s="3" t="s">
        <v>29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4.2300000000000004</v>
      </c>
      <c r="D22" s="23">
        <f>'[1]15'!$D$78</f>
        <v>9</v>
      </c>
      <c r="E22" s="23">
        <f>'[1]15'!$F$78</f>
        <v>12</v>
      </c>
      <c r="F22" s="23">
        <f>'[1]15'!$G$78</f>
        <v>26.33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4.2300000000000004</v>
      </c>
      <c r="D23" s="25">
        <f>'[1]16'!$D$78</f>
        <v>9.5</v>
      </c>
      <c r="E23" s="25">
        <f>'[1]16'!$F$78</f>
        <v>13</v>
      </c>
      <c r="F23" s="25">
        <f>'[1]16'!$G$78</f>
        <v>27.29</v>
      </c>
      <c r="S23" s="2"/>
      <c r="T23" s="5">
        <v>2015</v>
      </c>
      <c r="U23" s="6">
        <v>6.9</v>
      </c>
      <c r="V23" s="6">
        <v>7.2249999999999996</v>
      </c>
      <c r="W23" s="6">
        <v>4.2249999999999996</v>
      </c>
      <c r="X23" s="6">
        <v>4.9000000000000004</v>
      </c>
      <c r="Y23" s="6">
        <v>6.25</v>
      </c>
      <c r="Z23" s="9">
        <v>5.1875</v>
      </c>
      <c r="AA23" s="6">
        <v>4.875</v>
      </c>
      <c r="AB23" s="6">
        <v>6</v>
      </c>
      <c r="AC23" s="6">
        <v>9.25</v>
      </c>
      <c r="AD23" s="6">
        <v>6.9</v>
      </c>
      <c r="AE23" s="6">
        <v>3.375</v>
      </c>
      <c r="AF23" s="6">
        <v>3.5</v>
      </c>
      <c r="AG23" s="10">
        <f>AVERAGE(U23:AF23)</f>
        <v>5.7156250000000002</v>
      </c>
    </row>
    <row r="24" spans="2:33" x14ac:dyDescent="0.25">
      <c r="B24" s="26">
        <v>17</v>
      </c>
      <c r="C24" s="23">
        <v>4.2300000000000004</v>
      </c>
      <c r="D24" s="23">
        <f>'[1]17'!$D$78</f>
        <v>9</v>
      </c>
      <c r="E24" s="23">
        <f>'[1]17'!$F$78</f>
        <v>12.5</v>
      </c>
      <c r="F24" s="23">
        <f>'[1]17'!$G$78</f>
        <v>28.24</v>
      </c>
      <c r="S24" s="2"/>
      <c r="T24" s="5">
        <v>2016</v>
      </c>
      <c r="U24" s="6">
        <v>4</v>
      </c>
      <c r="V24" s="6">
        <v>4.4000000000000004</v>
      </c>
      <c r="W24" s="6">
        <v>9.76</v>
      </c>
      <c r="X24" s="6">
        <v>8.15</v>
      </c>
      <c r="Y24" s="6">
        <v>8.375</v>
      </c>
      <c r="Z24" s="9">
        <v>5.25</v>
      </c>
      <c r="AA24" s="6"/>
      <c r="AB24" s="6"/>
      <c r="AC24" s="6">
        <v>7.6</v>
      </c>
      <c r="AD24" s="6">
        <v>7.125</v>
      </c>
      <c r="AE24" s="6">
        <v>8.25</v>
      </c>
      <c r="AF24" s="6">
        <v>6.7</v>
      </c>
      <c r="AG24" s="10">
        <f t="shared" ref="AG24:AG31" si="0">AVERAGE(U24:AF24)</f>
        <v>6.9610000000000003</v>
      </c>
    </row>
    <row r="25" spans="2:33" x14ac:dyDescent="0.25">
      <c r="B25" s="24">
        <v>18</v>
      </c>
      <c r="C25" s="25">
        <v>4.07</v>
      </c>
      <c r="D25" s="25">
        <f>'[1]18'!$D$78</f>
        <v>8.5</v>
      </c>
      <c r="E25" s="25">
        <f>'[1]18'!$F$78</f>
        <v>12.5</v>
      </c>
      <c r="F25" s="25">
        <f>'[1]18'!$G$78</f>
        <v>27.83</v>
      </c>
      <c r="G25" s="1"/>
      <c r="S25" s="2"/>
      <c r="T25" s="5">
        <v>2017</v>
      </c>
      <c r="U25" s="6">
        <v>7.375</v>
      </c>
      <c r="V25" s="6">
        <v>4.5</v>
      </c>
      <c r="W25" s="6">
        <v>3.6800000000000006</v>
      </c>
      <c r="X25" s="6">
        <v>6.125</v>
      </c>
      <c r="Y25" s="6">
        <v>5.8</v>
      </c>
      <c r="Z25" s="9">
        <v>3.75</v>
      </c>
      <c r="AA25" s="6"/>
      <c r="AB25" s="6">
        <v>10</v>
      </c>
      <c r="AC25" s="6">
        <v>8.25</v>
      </c>
      <c r="AD25" s="6">
        <v>6.25</v>
      </c>
      <c r="AE25" s="6">
        <v>5.2</v>
      </c>
      <c r="AF25" s="6">
        <v>5.9249999999999998</v>
      </c>
      <c r="AG25" s="10">
        <f t="shared" si="0"/>
        <v>6.0777272727272731</v>
      </c>
    </row>
    <row r="26" spans="2:33" x14ac:dyDescent="0.25">
      <c r="B26" s="26">
        <v>19</v>
      </c>
      <c r="C26" s="23">
        <v>4.07</v>
      </c>
      <c r="D26" s="23">
        <f>'[1]19'!$D$78</f>
        <v>8</v>
      </c>
      <c r="E26" s="23">
        <f>'[1]19'!$F$78</f>
        <v>12.5</v>
      </c>
      <c r="F26" s="23">
        <f>'[1]19'!$G$78</f>
        <v>28.26</v>
      </c>
      <c r="S26" s="2"/>
      <c r="T26" s="5">
        <v>2018</v>
      </c>
      <c r="U26" s="6">
        <v>5.0750000000000002</v>
      </c>
      <c r="V26" s="6">
        <v>5.5</v>
      </c>
      <c r="W26" s="6">
        <v>6.9</v>
      </c>
      <c r="X26" s="6">
        <v>5.8250000000000002</v>
      </c>
      <c r="Y26" s="6">
        <v>8.120000000000001</v>
      </c>
      <c r="Z26" s="9">
        <v>9</v>
      </c>
      <c r="AA26" s="6"/>
      <c r="AB26" s="6"/>
      <c r="AC26" s="6">
        <v>10.625</v>
      </c>
      <c r="AD26" s="6">
        <v>8.375</v>
      </c>
      <c r="AE26" s="6">
        <v>6.56</v>
      </c>
      <c r="AF26" s="6">
        <v>5.8125</v>
      </c>
      <c r="AG26" s="10">
        <f t="shared" si="0"/>
        <v>7.1792500000000006</v>
      </c>
    </row>
    <row r="27" spans="2:33" x14ac:dyDescent="0.25">
      <c r="B27" s="24">
        <v>20</v>
      </c>
      <c r="C27" s="25">
        <v>4.07</v>
      </c>
      <c r="D27" s="25">
        <f>'[1]20'!$D$78</f>
        <v>9.5</v>
      </c>
      <c r="E27" s="25">
        <f>'[1]20'!$F$78</f>
        <v>14</v>
      </c>
      <c r="F27" s="25">
        <f>'[1]20'!$G$78</f>
        <v>29.09</v>
      </c>
      <c r="S27" s="2"/>
      <c r="T27" s="5">
        <v>2019</v>
      </c>
      <c r="U27" s="6">
        <v>7.08</v>
      </c>
      <c r="V27" s="6">
        <v>5.3500000000000005</v>
      </c>
      <c r="W27" s="6">
        <v>3.95</v>
      </c>
      <c r="X27" s="6">
        <v>6.25</v>
      </c>
      <c r="Y27" s="6">
        <v>6.4799999999999995</v>
      </c>
      <c r="Z27" s="9">
        <v>6</v>
      </c>
      <c r="AA27" s="6"/>
      <c r="AB27" s="6"/>
      <c r="AC27" s="6">
        <v>11.333333333333334</v>
      </c>
      <c r="AD27" s="6">
        <v>6.4599999999999991</v>
      </c>
      <c r="AE27" s="6">
        <v>6.7750000000000004</v>
      </c>
      <c r="AF27" s="6">
        <v>7.4666666666666659</v>
      </c>
      <c r="AG27" s="10">
        <f t="shared" si="0"/>
        <v>6.7144999999999992</v>
      </c>
    </row>
    <row r="28" spans="2:33" x14ac:dyDescent="0.25">
      <c r="B28" s="26">
        <v>21</v>
      </c>
      <c r="C28" s="23">
        <v>4.07</v>
      </c>
      <c r="D28" s="23">
        <f>'[1]21'!$D$78</f>
        <v>6</v>
      </c>
      <c r="E28" s="23">
        <f>'[1]21'!$F$78</f>
        <v>8.85</v>
      </c>
      <c r="F28" s="23">
        <f>'[1]21'!$G$78</f>
        <v>28.27</v>
      </c>
      <c r="S28" s="2"/>
      <c r="T28" s="5">
        <v>2020</v>
      </c>
      <c r="U28" s="6">
        <v>7.32</v>
      </c>
      <c r="V28" s="6">
        <v>4.5549999999999997</v>
      </c>
      <c r="W28" s="6">
        <v>8.7249999999999996</v>
      </c>
      <c r="X28" s="6">
        <v>15.2</v>
      </c>
      <c r="Y28" s="6">
        <v>16</v>
      </c>
      <c r="Z28" s="9">
        <v>16.666666666666668</v>
      </c>
      <c r="AA28" s="6"/>
      <c r="AB28" s="6">
        <v>10</v>
      </c>
      <c r="AC28" s="6">
        <v>10.875</v>
      </c>
      <c r="AD28" s="6">
        <v>9.9</v>
      </c>
      <c r="AE28" s="6">
        <v>4.9000000000000004</v>
      </c>
      <c r="AF28" s="6">
        <v>5</v>
      </c>
      <c r="AG28" s="10">
        <f t="shared" si="0"/>
        <v>9.9219696969696987</v>
      </c>
    </row>
    <row r="29" spans="2:33" x14ac:dyDescent="0.25">
      <c r="B29" s="24">
        <v>22</v>
      </c>
      <c r="C29" s="25">
        <v>4.07</v>
      </c>
      <c r="D29" s="25">
        <f>'[1]22'!$D$78</f>
        <v>4.4000000000000004</v>
      </c>
      <c r="E29" s="25">
        <f>'[1]22'!$F$78</f>
        <v>7.79</v>
      </c>
      <c r="F29" s="25">
        <f>'[1]22'!$G$78</f>
        <v>28.38</v>
      </c>
      <c r="S29" s="2"/>
      <c r="T29" s="5" t="s">
        <v>25</v>
      </c>
      <c r="U29" s="6">
        <f>MAX(U23:U28)</f>
        <v>7.375</v>
      </c>
      <c r="V29" s="6">
        <f t="shared" ref="V29:AF29" si="1">MAX(V23:V28)</f>
        <v>7.2249999999999996</v>
      </c>
      <c r="W29" s="6">
        <f t="shared" si="1"/>
        <v>9.76</v>
      </c>
      <c r="X29" s="6">
        <f t="shared" si="1"/>
        <v>15.2</v>
      </c>
      <c r="Y29" s="6">
        <f t="shared" si="1"/>
        <v>16</v>
      </c>
      <c r="Z29" s="6">
        <f t="shared" si="1"/>
        <v>16.666666666666668</v>
      </c>
      <c r="AA29" s="6">
        <f t="shared" si="1"/>
        <v>4.875</v>
      </c>
      <c r="AB29" s="6">
        <f t="shared" si="1"/>
        <v>10</v>
      </c>
      <c r="AC29" s="6">
        <f t="shared" si="1"/>
        <v>11.333333333333334</v>
      </c>
      <c r="AD29" s="6">
        <f t="shared" si="1"/>
        <v>9.9</v>
      </c>
      <c r="AE29" s="6">
        <f t="shared" si="1"/>
        <v>8.25</v>
      </c>
      <c r="AF29" s="6">
        <f t="shared" si="1"/>
        <v>7.4666666666666659</v>
      </c>
      <c r="AG29" s="10">
        <f t="shared" si="0"/>
        <v>10.33763888888889</v>
      </c>
    </row>
    <row r="30" spans="2:33" x14ac:dyDescent="0.25">
      <c r="B30" s="26">
        <v>23</v>
      </c>
      <c r="C30" s="23">
        <v>4.07</v>
      </c>
      <c r="D30" s="23">
        <f>'[1]23'!$D$78</f>
        <v>4</v>
      </c>
      <c r="E30" s="23">
        <f>'[1]23'!$F$78</f>
        <v>7.08</v>
      </c>
      <c r="F30" s="23">
        <f>'[1]23'!$G$78</f>
        <v>27.22</v>
      </c>
      <c r="S30" s="2"/>
      <c r="T30" s="5" t="s">
        <v>26</v>
      </c>
      <c r="U30" s="6">
        <f>MIN(U23:U28)</f>
        <v>4</v>
      </c>
      <c r="V30" s="6">
        <f t="shared" ref="V30:AF30" si="2">MIN(V23:V28)</f>
        <v>4.4000000000000004</v>
      </c>
      <c r="W30" s="6">
        <f t="shared" si="2"/>
        <v>3.6800000000000006</v>
      </c>
      <c r="X30" s="6">
        <f t="shared" si="2"/>
        <v>4.9000000000000004</v>
      </c>
      <c r="Y30" s="6">
        <f t="shared" si="2"/>
        <v>5.8</v>
      </c>
      <c r="Z30" s="6">
        <f t="shared" si="2"/>
        <v>3.75</v>
      </c>
      <c r="AA30" s="6">
        <f t="shared" si="2"/>
        <v>4.875</v>
      </c>
      <c r="AB30" s="6">
        <f t="shared" si="2"/>
        <v>6</v>
      </c>
      <c r="AC30" s="6">
        <f t="shared" si="2"/>
        <v>7.6</v>
      </c>
      <c r="AD30" s="6">
        <f t="shared" si="2"/>
        <v>6.25</v>
      </c>
      <c r="AE30" s="6">
        <f t="shared" si="2"/>
        <v>3.375</v>
      </c>
      <c r="AF30" s="6">
        <f t="shared" si="2"/>
        <v>3.5</v>
      </c>
      <c r="AG30" s="10">
        <f t="shared" si="0"/>
        <v>4.8441666666666672</v>
      </c>
    </row>
    <row r="31" spans="2:33" x14ac:dyDescent="0.25">
      <c r="B31" s="24">
        <v>24</v>
      </c>
      <c r="C31" s="25">
        <v>4.07</v>
      </c>
      <c r="D31" s="25"/>
      <c r="E31" s="25" t="str">
        <f>'[1]24'!$F$78</f>
        <v>-</v>
      </c>
      <c r="F31" s="25">
        <f>'[1]24'!$G$78</f>
        <v>27.52</v>
      </c>
      <c r="S31" s="2"/>
      <c r="T31" s="5" t="s">
        <v>27</v>
      </c>
      <c r="U31" s="6">
        <f>AVERAGE(U23:U28)</f>
        <v>6.291666666666667</v>
      </c>
      <c r="V31" s="6">
        <f t="shared" ref="V31:AF31" si="3">AVERAGE(V23:V28)</f>
        <v>5.2549999999999999</v>
      </c>
      <c r="W31" s="6">
        <f t="shared" si="3"/>
        <v>6.2066666666666661</v>
      </c>
      <c r="X31" s="6">
        <f t="shared" si="3"/>
        <v>7.7416666666666671</v>
      </c>
      <c r="Y31" s="6">
        <f t="shared" si="3"/>
        <v>8.5041666666666664</v>
      </c>
      <c r="Z31" s="6">
        <f t="shared" si="3"/>
        <v>7.6423611111111116</v>
      </c>
      <c r="AA31" s="6">
        <f t="shared" si="3"/>
        <v>4.875</v>
      </c>
      <c r="AB31" s="6">
        <f t="shared" si="3"/>
        <v>8.6666666666666661</v>
      </c>
      <c r="AC31" s="6">
        <f t="shared" si="3"/>
        <v>9.6555555555555568</v>
      </c>
      <c r="AD31" s="6">
        <f t="shared" si="3"/>
        <v>7.501666666666666</v>
      </c>
      <c r="AE31" s="6">
        <f t="shared" si="3"/>
        <v>5.8433333333333328</v>
      </c>
      <c r="AF31" s="6">
        <f t="shared" si="3"/>
        <v>5.7340277777777784</v>
      </c>
      <c r="AG31" s="10">
        <f t="shared" si="0"/>
        <v>6.9931481481481486</v>
      </c>
    </row>
    <row r="32" spans="2:33" x14ac:dyDescent="0.25">
      <c r="B32" s="26">
        <v>25</v>
      </c>
      <c r="C32" s="23"/>
      <c r="D32" s="23"/>
      <c r="E32" s="23" t="s">
        <v>32</v>
      </c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28</v>
      </c>
      <c r="U35" s="6">
        <f t="shared" ref="U35:AF37" si="4">U29</f>
        <v>7.375</v>
      </c>
      <c r="V35" s="6">
        <f t="shared" si="4"/>
        <v>7.2249999999999996</v>
      </c>
      <c r="W35" s="6">
        <f t="shared" si="4"/>
        <v>9.76</v>
      </c>
      <c r="X35" s="6">
        <f t="shared" si="4"/>
        <v>15.2</v>
      </c>
      <c r="Y35" s="6">
        <f t="shared" si="4"/>
        <v>16</v>
      </c>
      <c r="Z35" s="6">
        <f t="shared" ref="Z35:AB35" si="5">Z29</f>
        <v>16.666666666666668</v>
      </c>
      <c r="AA35" s="6">
        <f t="shared" si="5"/>
        <v>4.875</v>
      </c>
      <c r="AB35" s="6">
        <f t="shared" si="5"/>
        <v>10</v>
      </c>
      <c r="AC35" s="6">
        <f t="shared" si="4"/>
        <v>11.333333333333334</v>
      </c>
      <c r="AD35" s="6">
        <f t="shared" si="4"/>
        <v>9.9</v>
      </c>
      <c r="AE35" s="6">
        <f t="shared" si="4"/>
        <v>8.25</v>
      </c>
      <c r="AF35" s="6">
        <f t="shared" si="4"/>
        <v>7.4666666666666659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4</v>
      </c>
      <c r="V36" s="6">
        <f t="shared" si="4"/>
        <v>4.4000000000000004</v>
      </c>
      <c r="W36" s="6">
        <f t="shared" si="4"/>
        <v>3.6800000000000006</v>
      </c>
      <c r="X36" s="6">
        <f t="shared" si="4"/>
        <v>4.9000000000000004</v>
      </c>
      <c r="Y36" s="6">
        <f t="shared" si="4"/>
        <v>5.8</v>
      </c>
      <c r="Z36" s="6">
        <f t="shared" ref="Z36:AB36" si="6">Z30</f>
        <v>3.75</v>
      </c>
      <c r="AA36" s="6">
        <f t="shared" si="6"/>
        <v>4.875</v>
      </c>
      <c r="AB36" s="6">
        <f t="shared" si="6"/>
        <v>6</v>
      </c>
      <c r="AC36" s="6">
        <f t="shared" si="4"/>
        <v>7.6</v>
      </c>
      <c r="AD36" s="6">
        <f t="shared" si="4"/>
        <v>6.25</v>
      </c>
      <c r="AE36" s="6">
        <f t="shared" si="4"/>
        <v>3.375</v>
      </c>
      <c r="AF36" s="6">
        <f t="shared" si="4"/>
        <v>3.5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6.291666666666667</v>
      </c>
      <c r="V37" s="11">
        <f t="shared" si="4"/>
        <v>5.2549999999999999</v>
      </c>
      <c r="W37" s="11">
        <f t="shared" si="4"/>
        <v>6.2066666666666661</v>
      </c>
      <c r="X37" s="11">
        <f t="shared" si="4"/>
        <v>7.7416666666666671</v>
      </c>
      <c r="Y37" s="11">
        <f t="shared" si="4"/>
        <v>8.5041666666666664</v>
      </c>
      <c r="Z37" s="11">
        <f t="shared" ref="Z37:AB37" si="7">Z31</f>
        <v>7.6423611111111116</v>
      </c>
      <c r="AA37" s="11">
        <f t="shared" si="7"/>
        <v>4.875</v>
      </c>
      <c r="AB37" s="11">
        <f t="shared" si="7"/>
        <v>8.6666666666666661</v>
      </c>
      <c r="AC37" s="11">
        <f t="shared" si="4"/>
        <v>9.6555555555555568</v>
      </c>
      <c r="AD37" s="11">
        <f t="shared" si="4"/>
        <v>7.501666666666666</v>
      </c>
      <c r="AE37" s="11">
        <f t="shared" si="4"/>
        <v>5.8433333333333328</v>
      </c>
      <c r="AF37" s="11">
        <f t="shared" si="4"/>
        <v>5.7340277777777784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6.875</v>
      </c>
      <c r="V38" s="12">
        <f>AVERAGE(D12:D15)</f>
        <v>4.625</v>
      </c>
      <c r="W38" s="12">
        <f>AVERAGE(D16:D19)</f>
        <v>10.375</v>
      </c>
      <c r="X38" s="12">
        <f>AVERAGE(D20:D24)</f>
        <v>10.199999999999999</v>
      </c>
      <c r="Y38" s="12">
        <f>AVERAGE(D25:D28)</f>
        <v>8</v>
      </c>
      <c r="Z38" s="12">
        <f>AVERAGE(D29:D32)</f>
        <v>4.2</v>
      </c>
      <c r="AA38" s="12"/>
      <c r="AB38" s="12">
        <f>AVERAGE(D38:D41)</f>
        <v>10</v>
      </c>
      <c r="AC38" s="12">
        <f>AVERAGE(D42:D46)</f>
        <v>9.2200000000000006</v>
      </c>
      <c r="AD38" s="12">
        <f>AVERAGE(D47:D50)</f>
        <v>7.5250000000000004</v>
      </c>
      <c r="AE38" s="12">
        <f>AVERAGE(D51:D54)</f>
        <v>7.45</v>
      </c>
      <c r="AF38" s="12">
        <f>AVERAGE(D55:D59)</f>
        <v>7.4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 t="s">
        <v>33</v>
      </c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4.07</v>
      </c>
      <c r="D41" s="25">
        <f>'[1]34'!$D$78</f>
        <v>10</v>
      </c>
      <c r="E41" s="25">
        <f>'[1]34'!$F$78</f>
        <v>13.5</v>
      </c>
      <c r="F41" s="25">
        <f>'[1]34'!$G$78</f>
        <v>29.31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4.07</v>
      </c>
      <c r="D42" s="23">
        <f>'[1]35'!$D$78</f>
        <v>10</v>
      </c>
      <c r="E42" s="23">
        <f>'[1]35'!$F$78</f>
        <v>13.5</v>
      </c>
      <c r="F42" s="23">
        <f>'[1]35'!$G$78</f>
        <v>29.39</v>
      </c>
      <c r="S42" s="2"/>
      <c r="T42" s="3" t="s">
        <v>30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4.07</v>
      </c>
      <c r="D43" s="25">
        <f>'[1]36'!$D$78</f>
        <v>11</v>
      </c>
      <c r="E43" s="25">
        <f>'[1]36'!$F$78</f>
        <v>14.5</v>
      </c>
      <c r="F43" s="25">
        <f>'[1]36'!$G$78</f>
        <v>29.96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4.07</v>
      </c>
      <c r="D44" s="23">
        <f>'[1]37'!$D$78</f>
        <v>10</v>
      </c>
      <c r="E44" s="23">
        <f>'[1]37'!$F$78</f>
        <v>13.5</v>
      </c>
      <c r="F44" s="23">
        <f>'[1]37'!$G$78</f>
        <v>29.96</v>
      </c>
      <c r="S44" s="2"/>
      <c r="T44" s="5">
        <v>2015</v>
      </c>
      <c r="U44" s="6">
        <v>16.953499999999998</v>
      </c>
      <c r="V44" s="6">
        <v>20.427142857142858</v>
      </c>
      <c r="W44" s="6">
        <v>17.225535714285716</v>
      </c>
      <c r="X44" s="6">
        <v>16.35438095238095</v>
      </c>
      <c r="Y44" s="6">
        <v>17.919583333333332</v>
      </c>
      <c r="Z44" s="9">
        <v>19.135833333333331</v>
      </c>
      <c r="AA44" s="6">
        <v>21.410555555555558</v>
      </c>
      <c r="AB44" s="6">
        <v>23.895111111111113</v>
      </c>
      <c r="AC44" s="6">
        <v>30.512666666666668</v>
      </c>
      <c r="AD44" s="6">
        <v>21.694571428571429</v>
      </c>
      <c r="AE44" s="6">
        <v>17.22190476190476</v>
      </c>
      <c r="AF44" s="6">
        <v>16.255761904761904</v>
      </c>
      <c r="AG44" s="10">
        <f>AVERAGE(U44:AF44)</f>
        <v>19.917212301587302</v>
      </c>
    </row>
    <row r="45" spans="2:33" x14ac:dyDescent="0.25">
      <c r="B45" s="24">
        <v>38</v>
      </c>
      <c r="C45" s="25">
        <v>4.07</v>
      </c>
      <c r="D45" s="25">
        <f>'[1]38'!$D$78</f>
        <v>7.5</v>
      </c>
      <c r="E45" s="25">
        <f>'[1]38'!$F$78</f>
        <v>10.5</v>
      </c>
      <c r="F45" s="25">
        <f>'[1]38'!$G$78</f>
        <v>30.5</v>
      </c>
      <c r="S45" s="2"/>
      <c r="T45" s="5">
        <v>2016</v>
      </c>
      <c r="U45" s="6">
        <v>16.551202380952382</v>
      </c>
      <c r="V45" s="6">
        <v>15.505571428571431</v>
      </c>
      <c r="W45" s="6">
        <v>21.523314285714285</v>
      </c>
      <c r="X45" s="6">
        <v>23.206047619047617</v>
      </c>
      <c r="Y45" s="6">
        <v>25.151035714285715</v>
      </c>
      <c r="Z45" s="9">
        <v>22.564928571428574</v>
      </c>
      <c r="AA45" s="6">
        <v>26.865416666666668</v>
      </c>
      <c r="AB45" s="6">
        <v>26.595833333333339</v>
      </c>
      <c r="AC45" s="6">
        <v>24.329371428571434</v>
      </c>
      <c r="AD45" s="6">
        <v>21.49642857142857</v>
      </c>
      <c r="AE45" s="6">
        <v>21.228214285714287</v>
      </c>
      <c r="AF45" s="6">
        <v>19.464019047619047</v>
      </c>
      <c r="AG45" s="10">
        <f t="shared" ref="AG45:AG52" si="8">AVERAGE(U45:AF45)</f>
        <v>22.040115277777776</v>
      </c>
    </row>
    <row r="46" spans="2:33" x14ac:dyDescent="0.25">
      <c r="B46" s="26">
        <v>39</v>
      </c>
      <c r="C46" s="23">
        <v>4.07</v>
      </c>
      <c r="D46" s="23">
        <f>'[1]39'!$D$78</f>
        <v>7.6</v>
      </c>
      <c r="E46" s="23">
        <f>'[1]39'!$F$78</f>
        <v>10.56</v>
      </c>
      <c r="F46" s="23">
        <f>'[1]39'!$G$78</f>
        <v>28.22</v>
      </c>
      <c r="S46" s="2"/>
      <c r="T46" s="5">
        <v>2017</v>
      </c>
      <c r="U46" s="6">
        <v>21.016111111111112</v>
      </c>
      <c r="V46" s="6">
        <v>18.556249999999999</v>
      </c>
      <c r="W46" s="6">
        <v>14.935666666666666</v>
      </c>
      <c r="X46" s="6">
        <v>18.135357142857142</v>
      </c>
      <c r="Y46" s="6">
        <v>20.127911904761906</v>
      </c>
      <c r="Z46" s="9">
        <v>18.567999999999998</v>
      </c>
      <c r="AA46" s="6">
        <v>22.160666666666668</v>
      </c>
      <c r="AB46" s="6">
        <v>21.080333333333336</v>
      </c>
      <c r="AC46" s="6">
        <v>21.74111111111111</v>
      </c>
      <c r="AD46" s="6">
        <v>21.294750000000001</v>
      </c>
      <c r="AE46" s="6">
        <v>16.6312</v>
      </c>
      <c r="AF46" s="6">
        <v>16.281333333333333</v>
      </c>
      <c r="AG46" s="10">
        <f t="shared" si="8"/>
        <v>19.210724272486768</v>
      </c>
    </row>
    <row r="47" spans="2:33" x14ac:dyDescent="0.25">
      <c r="B47" s="24">
        <v>40</v>
      </c>
      <c r="C47" s="25">
        <v>4.07</v>
      </c>
      <c r="D47" s="25">
        <f>'[1]40'!$D$78</f>
        <v>9</v>
      </c>
      <c r="E47" s="25">
        <f>'[1]40'!$F$78</f>
        <v>12.1</v>
      </c>
      <c r="F47" s="25">
        <f>'[1]40'!$G$78</f>
        <v>27.36</v>
      </c>
      <c r="S47" s="2"/>
      <c r="T47" s="5">
        <v>2018</v>
      </c>
      <c r="U47" s="6">
        <v>18.909288461538459</v>
      </c>
      <c r="V47" s="6">
        <v>19.325399999999998</v>
      </c>
      <c r="W47" s="6">
        <v>20.574399999999997</v>
      </c>
      <c r="X47" s="6">
        <v>19.937857142857144</v>
      </c>
      <c r="Y47" s="6">
        <v>21.058999999999997</v>
      </c>
      <c r="Z47" s="9">
        <v>23.632114285714287</v>
      </c>
      <c r="AA47" s="6">
        <v>24.46022727272727</v>
      </c>
      <c r="AB47" s="6">
        <v>23.623666666666665</v>
      </c>
      <c r="AC47" s="6">
        <v>28.22031746031746</v>
      </c>
      <c r="AD47" s="6">
        <v>27.46442857142857</v>
      </c>
      <c r="AE47" s="6">
        <v>23.973986813186812</v>
      </c>
      <c r="AF47" s="6">
        <v>21.096142857142858</v>
      </c>
      <c r="AG47" s="10">
        <f t="shared" si="8"/>
        <v>22.689735794298297</v>
      </c>
    </row>
    <row r="48" spans="2:33" x14ac:dyDescent="0.25">
      <c r="B48" s="26">
        <v>41</v>
      </c>
      <c r="C48" s="23">
        <v>4.07</v>
      </c>
      <c r="D48" s="23">
        <f>'[1]41'!$D$78</f>
        <v>8</v>
      </c>
      <c r="E48" s="23">
        <f>'[1]41'!$F$78</f>
        <v>11</v>
      </c>
      <c r="F48" s="23">
        <f>'[1]41'!$G$78</f>
        <v>27.77</v>
      </c>
      <c r="S48" s="2"/>
      <c r="T48" s="5">
        <v>2019</v>
      </c>
      <c r="U48" s="6">
        <v>21.041811652035115</v>
      </c>
      <c r="V48" s="6">
        <v>21.28</v>
      </c>
      <c r="W48" s="6">
        <v>18.615999999999996</v>
      </c>
      <c r="X48" s="6">
        <v>20.375285714285717</v>
      </c>
      <c r="Y48" s="6">
        <v>23.04</v>
      </c>
      <c r="Z48" s="9">
        <v>23.971021978021973</v>
      </c>
      <c r="AA48" s="6">
        <v>27.465824175824178</v>
      </c>
      <c r="AB48" s="6">
        <v>29.9788</v>
      </c>
      <c r="AC48" s="6">
        <v>31.899265734265732</v>
      </c>
      <c r="AD48" s="6">
        <v>28.935428571428567</v>
      </c>
      <c r="AE48" s="6">
        <v>23.234999999999999</v>
      </c>
      <c r="AF48" s="6">
        <v>23.858076923076919</v>
      </c>
      <c r="AG48" s="10">
        <f t="shared" si="8"/>
        <v>24.474709562411515</v>
      </c>
    </row>
    <row r="49" spans="2:33" x14ac:dyDescent="0.25">
      <c r="B49" s="24">
        <v>42</v>
      </c>
      <c r="C49" s="25">
        <v>4.07</v>
      </c>
      <c r="D49" s="25">
        <f>'[1]42'!$D$78</f>
        <v>6.6</v>
      </c>
      <c r="E49" s="25">
        <f>'[1]42'!$F$78</f>
        <v>9.5</v>
      </c>
      <c r="F49" s="25">
        <f>'[1]42'!$G$78</f>
        <v>27.33</v>
      </c>
      <c r="S49" s="2"/>
      <c r="T49" s="5">
        <v>2020</v>
      </c>
      <c r="U49" s="6">
        <v>24.143999999999998</v>
      </c>
      <c r="V49" s="6">
        <v>21.977999999999998</v>
      </c>
      <c r="W49" s="6">
        <v>23.862500000000001</v>
      </c>
      <c r="X49" s="6">
        <v>35.525999999999996</v>
      </c>
      <c r="Y49" s="6">
        <v>36.630000000000003</v>
      </c>
      <c r="Z49" s="9">
        <v>36.412500000000001</v>
      </c>
      <c r="AA49" s="6"/>
      <c r="AB49" s="6">
        <v>30.54</v>
      </c>
      <c r="AC49" s="6">
        <v>30.057500000000001</v>
      </c>
      <c r="AD49" s="6">
        <v>27.864000000000004</v>
      </c>
      <c r="AE49" s="6">
        <v>25.8</v>
      </c>
      <c r="AF49" s="6">
        <v>22.37</v>
      </c>
      <c r="AG49" s="10">
        <f t="shared" si="8"/>
        <v>28.653136363636364</v>
      </c>
    </row>
    <row r="50" spans="2:33" x14ac:dyDescent="0.25">
      <c r="B50" s="26">
        <v>43</v>
      </c>
      <c r="C50" s="23">
        <v>4.07</v>
      </c>
      <c r="D50" s="23">
        <f>'[1]43'!$D$78</f>
        <v>6.5</v>
      </c>
      <c r="E50" s="23">
        <f>'[1]43'!$F$78</f>
        <v>9.35</v>
      </c>
      <c r="F50" s="23">
        <f>'[1]43'!$G$78</f>
        <v>23.79</v>
      </c>
      <c r="S50" s="2"/>
      <c r="T50" s="5" t="s">
        <v>25</v>
      </c>
      <c r="U50" s="6">
        <f t="shared" ref="U50:AF50" si="9">MAX(U44:U47)</f>
        <v>21.016111111111112</v>
      </c>
      <c r="V50" s="6">
        <f t="shared" si="9"/>
        <v>20.427142857142858</v>
      </c>
      <c r="W50" s="6">
        <f t="shared" si="9"/>
        <v>21.523314285714285</v>
      </c>
      <c r="X50" s="6">
        <f t="shared" si="9"/>
        <v>23.206047619047617</v>
      </c>
      <c r="Y50" s="6">
        <f t="shared" si="9"/>
        <v>25.151035714285715</v>
      </c>
      <c r="Z50" s="6">
        <f t="shared" si="9"/>
        <v>23.632114285714287</v>
      </c>
      <c r="AA50" s="6">
        <f t="shared" si="9"/>
        <v>26.865416666666668</v>
      </c>
      <c r="AB50" s="6">
        <f t="shared" si="9"/>
        <v>26.595833333333339</v>
      </c>
      <c r="AC50" s="6">
        <f t="shared" si="9"/>
        <v>30.512666666666668</v>
      </c>
      <c r="AD50" s="6">
        <f t="shared" si="9"/>
        <v>27.46442857142857</v>
      </c>
      <c r="AE50" s="6">
        <f t="shared" si="9"/>
        <v>23.973986813186812</v>
      </c>
      <c r="AF50" s="6">
        <f t="shared" si="9"/>
        <v>21.096142857142858</v>
      </c>
      <c r="AG50" s="10">
        <f t="shared" si="8"/>
        <v>24.288686731786729</v>
      </c>
    </row>
    <row r="51" spans="2:33" x14ac:dyDescent="0.25">
      <c r="B51" s="24">
        <v>44</v>
      </c>
      <c r="C51" s="25">
        <v>4.07</v>
      </c>
      <c r="D51" s="25">
        <f>'[1]44'!$D$78</f>
        <v>6.3</v>
      </c>
      <c r="E51" s="25">
        <f>'[1]44'!$F$78</f>
        <v>9.15</v>
      </c>
      <c r="F51" s="25">
        <f>'[1]44'!$G$78</f>
        <v>23.29</v>
      </c>
      <c r="S51" s="2"/>
      <c r="T51" s="5" t="s">
        <v>26</v>
      </c>
      <c r="U51" s="6">
        <f t="shared" ref="U51:AF51" si="10">MIN(U44:U47)</f>
        <v>16.551202380952382</v>
      </c>
      <c r="V51" s="6">
        <f t="shared" si="10"/>
        <v>15.505571428571431</v>
      </c>
      <c r="W51" s="6">
        <f t="shared" si="10"/>
        <v>14.935666666666666</v>
      </c>
      <c r="X51" s="6">
        <f t="shared" si="10"/>
        <v>16.35438095238095</v>
      </c>
      <c r="Y51" s="6">
        <f t="shared" si="10"/>
        <v>17.919583333333332</v>
      </c>
      <c r="Z51" s="6">
        <f t="shared" si="10"/>
        <v>18.567999999999998</v>
      </c>
      <c r="AA51" s="6">
        <f t="shared" si="10"/>
        <v>21.410555555555558</v>
      </c>
      <c r="AB51" s="6">
        <f t="shared" si="10"/>
        <v>21.080333333333336</v>
      </c>
      <c r="AC51" s="6">
        <f t="shared" si="10"/>
        <v>21.74111111111111</v>
      </c>
      <c r="AD51" s="6">
        <f t="shared" si="10"/>
        <v>21.294750000000001</v>
      </c>
      <c r="AE51" s="6">
        <f t="shared" si="10"/>
        <v>16.6312</v>
      </c>
      <c r="AF51" s="6">
        <f t="shared" si="10"/>
        <v>16.255761904761904</v>
      </c>
      <c r="AG51" s="10">
        <f t="shared" si="8"/>
        <v>18.187343055555555</v>
      </c>
    </row>
    <row r="52" spans="2:33" x14ac:dyDescent="0.25">
      <c r="B52" s="26">
        <v>45</v>
      </c>
      <c r="C52" s="23">
        <v>4.07</v>
      </c>
      <c r="D52" s="23">
        <f>'[1]45'!$D$78</f>
        <v>7.5</v>
      </c>
      <c r="E52" s="23">
        <f>'[1]45'!$F$78</f>
        <v>10.5</v>
      </c>
      <c r="F52" s="23">
        <f>'[1]45'!$G$78</f>
        <v>25.48</v>
      </c>
      <c r="S52" s="2"/>
      <c r="T52" s="5" t="s">
        <v>27</v>
      </c>
      <c r="U52" s="6">
        <f t="shared" ref="U52:AF52" si="11">AVERAGE(U44:U47)</f>
        <v>18.357525488400491</v>
      </c>
      <c r="V52" s="6">
        <f t="shared" si="11"/>
        <v>18.453591071428573</v>
      </c>
      <c r="W52" s="6">
        <f t="shared" si="11"/>
        <v>18.564729166666666</v>
      </c>
      <c r="X52" s="6">
        <f t="shared" si="11"/>
        <v>19.408410714285711</v>
      </c>
      <c r="Y52" s="6">
        <f t="shared" si="11"/>
        <v>21.064382738095237</v>
      </c>
      <c r="Z52" s="6">
        <f t="shared" si="11"/>
        <v>20.975219047619049</v>
      </c>
      <c r="AA52" s="6">
        <f t="shared" si="11"/>
        <v>23.72421654040404</v>
      </c>
      <c r="AB52" s="6">
        <f t="shared" si="11"/>
        <v>23.798736111111115</v>
      </c>
      <c r="AC52" s="6">
        <f t="shared" si="11"/>
        <v>26.20086666666667</v>
      </c>
      <c r="AD52" s="6">
        <f t="shared" si="11"/>
        <v>22.987544642857141</v>
      </c>
      <c r="AE52" s="6">
        <f t="shared" si="11"/>
        <v>19.763826465201465</v>
      </c>
      <c r="AF52" s="6">
        <f t="shared" si="11"/>
        <v>18.274314285714283</v>
      </c>
      <c r="AG52" s="10">
        <f t="shared" si="8"/>
        <v>20.964446911537536</v>
      </c>
    </row>
    <row r="53" spans="2:33" x14ac:dyDescent="0.25">
      <c r="B53" s="24">
        <v>46</v>
      </c>
      <c r="C53" s="25">
        <v>4.07</v>
      </c>
      <c r="D53" s="25">
        <f>'[1]46'!$D$78</f>
        <v>8</v>
      </c>
      <c r="E53" s="25">
        <f>'[1]46'!$F$78</f>
        <v>11</v>
      </c>
      <c r="F53" s="25">
        <f>'[1]46'!$G$78</f>
        <v>26.1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4.07</v>
      </c>
      <c r="D54" s="23">
        <f>'[1]47'!$D$78</f>
        <v>8</v>
      </c>
      <c r="E54" s="23">
        <f>'[1]47'!$F$78</f>
        <v>11</v>
      </c>
      <c r="F54" s="23">
        <f>'[1]47'!$G$78</f>
        <v>26.41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4.07</v>
      </c>
      <c r="D55" s="25">
        <f>'[1]48'!$D$78</f>
        <v>8</v>
      </c>
      <c r="E55" s="25">
        <f>'[1]48'!$F$78</f>
        <v>11</v>
      </c>
      <c r="F55" s="25">
        <f>'[1]48'!$G$78</f>
        <v>25.16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4.07</v>
      </c>
      <c r="D56" s="23">
        <f>'[1]49'!$D$78</f>
        <v>8</v>
      </c>
      <c r="E56" s="23">
        <f>'[1]49'!$F$78</f>
        <v>11</v>
      </c>
      <c r="F56" s="23">
        <f>'[1]49'!$G$78</f>
        <v>26.77</v>
      </c>
      <c r="S56" s="2"/>
      <c r="T56" s="5" t="s">
        <v>28</v>
      </c>
      <c r="U56" s="6">
        <f t="shared" ref="U56:AF58" si="12">U50</f>
        <v>21.016111111111112</v>
      </c>
      <c r="V56" s="6">
        <f t="shared" si="12"/>
        <v>20.427142857142858</v>
      </c>
      <c r="W56" s="6">
        <f t="shared" si="12"/>
        <v>21.523314285714285</v>
      </c>
      <c r="X56" s="6">
        <f t="shared" si="12"/>
        <v>23.206047619047617</v>
      </c>
      <c r="Y56" s="6">
        <f t="shared" si="12"/>
        <v>25.151035714285715</v>
      </c>
      <c r="Z56" s="6">
        <f t="shared" si="12"/>
        <v>23.632114285714287</v>
      </c>
      <c r="AA56" s="6">
        <f t="shared" ref="AA56:AB56" si="13">AA50</f>
        <v>26.865416666666668</v>
      </c>
      <c r="AB56" s="6">
        <f t="shared" si="13"/>
        <v>26.595833333333339</v>
      </c>
      <c r="AC56" s="6">
        <f t="shared" si="12"/>
        <v>30.512666666666668</v>
      </c>
      <c r="AD56" s="6">
        <f t="shared" si="12"/>
        <v>27.46442857142857</v>
      </c>
      <c r="AE56" s="6">
        <f t="shared" si="12"/>
        <v>23.973986813186812</v>
      </c>
      <c r="AF56" s="6">
        <f t="shared" si="12"/>
        <v>21.096142857142858</v>
      </c>
      <c r="AG56" s="4"/>
    </row>
    <row r="57" spans="2:33" x14ac:dyDescent="0.25">
      <c r="B57" s="24">
        <v>50</v>
      </c>
      <c r="C57" s="25">
        <v>4.07</v>
      </c>
      <c r="D57" s="25">
        <f>'[1]50'!$D$78</f>
        <v>8</v>
      </c>
      <c r="E57" s="25">
        <f>'[1]50'!$F$78</f>
        <v>11</v>
      </c>
      <c r="F57" s="25">
        <f>'[1]50'!$G$78</f>
        <v>26.91</v>
      </c>
      <c r="S57" s="2"/>
      <c r="T57" s="5"/>
      <c r="U57" s="6">
        <f t="shared" si="12"/>
        <v>16.551202380952382</v>
      </c>
      <c r="V57" s="6">
        <f t="shared" si="12"/>
        <v>15.505571428571431</v>
      </c>
      <c r="W57" s="6">
        <f t="shared" si="12"/>
        <v>14.935666666666666</v>
      </c>
      <c r="X57" s="6">
        <f t="shared" si="12"/>
        <v>16.35438095238095</v>
      </c>
      <c r="Y57" s="6">
        <f t="shared" si="12"/>
        <v>17.919583333333332</v>
      </c>
      <c r="Z57" s="6">
        <f t="shared" si="12"/>
        <v>18.567999999999998</v>
      </c>
      <c r="AA57" s="6">
        <f t="shared" ref="AA57:AB57" si="14">AA51</f>
        <v>21.410555555555558</v>
      </c>
      <c r="AB57" s="6">
        <f t="shared" si="14"/>
        <v>21.080333333333336</v>
      </c>
      <c r="AC57" s="6">
        <f t="shared" si="12"/>
        <v>21.74111111111111</v>
      </c>
      <c r="AD57" s="6">
        <f t="shared" si="12"/>
        <v>21.294750000000001</v>
      </c>
      <c r="AE57" s="6">
        <f t="shared" si="12"/>
        <v>16.6312</v>
      </c>
      <c r="AF57" s="6">
        <f t="shared" si="12"/>
        <v>16.255761904761904</v>
      </c>
      <c r="AG57" s="4"/>
    </row>
    <row r="58" spans="2:33" x14ac:dyDescent="0.25">
      <c r="B58" s="26">
        <v>51</v>
      </c>
      <c r="C58" s="23">
        <v>4.07</v>
      </c>
      <c r="D58" s="23">
        <f>'[1]51'!$D$78</f>
        <v>8</v>
      </c>
      <c r="E58" s="23">
        <f>'[1]51'!$F$78</f>
        <v>11</v>
      </c>
      <c r="F58" s="23">
        <f>'[1]51'!$G$78</f>
        <v>26.18</v>
      </c>
      <c r="S58" s="2"/>
      <c r="T58" s="7" t="str">
        <f>T52</f>
        <v>Promedio 2015 - 2020</v>
      </c>
      <c r="U58" s="11">
        <f t="shared" si="12"/>
        <v>18.357525488400491</v>
      </c>
      <c r="V58" s="11">
        <f t="shared" si="12"/>
        <v>18.453591071428573</v>
      </c>
      <c r="W58" s="11">
        <f t="shared" si="12"/>
        <v>18.564729166666666</v>
      </c>
      <c r="X58" s="11">
        <f t="shared" si="12"/>
        <v>19.408410714285711</v>
      </c>
      <c r="Y58" s="11">
        <f t="shared" si="12"/>
        <v>21.064382738095237</v>
      </c>
      <c r="Z58" s="11">
        <f t="shared" si="12"/>
        <v>20.975219047619049</v>
      </c>
      <c r="AA58" s="11">
        <f t="shared" ref="AA58:AB58" si="15">AA52</f>
        <v>23.72421654040404</v>
      </c>
      <c r="AB58" s="11">
        <f t="shared" si="15"/>
        <v>23.798736111111115</v>
      </c>
      <c r="AC58" s="11">
        <f t="shared" si="12"/>
        <v>26.20086666666667</v>
      </c>
      <c r="AD58" s="11">
        <f t="shared" si="12"/>
        <v>22.987544642857141</v>
      </c>
      <c r="AE58" s="11">
        <f t="shared" si="12"/>
        <v>19.763826465201465</v>
      </c>
      <c r="AF58" s="11">
        <f t="shared" si="12"/>
        <v>18.274314285714283</v>
      </c>
      <c r="AG58" s="4"/>
    </row>
    <row r="59" spans="2:33" x14ac:dyDescent="0.25">
      <c r="B59" s="24">
        <v>52</v>
      </c>
      <c r="C59" s="25">
        <v>4.07</v>
      </c>
      <c r="D59" s="25">
        <f>'[1]52'!$D$78</f>
        <v>5</v>
      </c>
      <c r="E59" s="25">
        <f>'[1]52'!$F$78</f>
        <v>7.7</v>
      </c>
      <c r="F59" s="25">
        <f>'[1]52'!$G$78</f>
        <v>26.85</v>
      </c>
      <c r="S59" s="2"/>
      <c r="T59" s="5">
        <v>2021</v>
      </c>
      <c r="U59" s="12">
        <f>AVERAGE(F8:F11)</f>
        <v>23.767499999999998</v>
      </c>
      <c r="V59" s="12">
        <f>AVERAGE(F12:F15)</f>
        <v>20.939999999999998</v>
      </c>
      <c r="W59" s="12">
        <f>AVERAGE(F16:F19)</f>
        <v>22.92</v>
      </c>
      <c r="X59" s="12">
        <f>AVERAGE(F20:F24)</f>
        <v>27.692</v>
      </c>
      <c r="Y59" s="12">
        <f>AVERAGE(F25:F28)</f>
        <v>28.362500000000001</v>
      </c>
      <c r="Z59" s="12">
        <f>AVERAGE(F29:F32)</f>
        <v>27.706666666666663</v>
      </c>
      <c r="AA59" s="12"/>
      <c r="AB59" s="12">
        <f>AVERAGE(F38:F41)</f>
        <v>29.31</v>
      </c>
      <c r="AC59" s="12">
        <f>AVERAGE(F42:F46)</f>
        <v>29.606000000000002</v>
      </c>
      <c r="AD59" s="12">
        <f>AVERAGE(F47:F50)</f>
        <v>26.5625</v>
      </c>
      <c r="AE59" s="12">
        <f>AVERAGE(F51:F54)</f>
        <v>25.32</v>
      </c>
      <c r="AF59" s="12">
        <f>AVERAGE(F55:F59)</f>
        <v>26.374000000000002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</row>
    <row r="65" spans="2:20" x14ac:dyDescent="0.25">
      <c r="B65" s="36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</row>
    <row r="66" spans="2:20" x14ac:dyDescent="0.25">
      <c r="B66" s="36" t="s">
        <v>20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 t="shared" ref="T66:T90" si="16">(D8-C8)/C8</f>
        <v>0.77304964539007071</v>
      </c>
    </row>
    <row r="67" spans="2:20" ht="15.75" thickBot="1" x14ac:dyDescent="0.3">
      <c r="B67" s="37" t="s">
        <v>21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si="16"/>
        <v>1.3640661938534278</v>
      </c>
    </row>
    <row r="68" spans="2:20" x14ac:dyDescent="0.25">
      <c r="T68" s="35">
        <f t="shared" si="16"/>
        <v>0.41843971631205662</v>
      </c>
    </row>
    <row r="69" spans="2:20" x14ac:dyDescent="0.25">
      <c r="T69" s="35">
        <f t="shared" si="16"/>
        <v>-5.4373522458628934E-2</v>
      </c>
    </row>
    <row r="70" spans="2:20" x14ac:dyDescent="0.25">
      <c r="T70" s="35">
        <f t="shared" si="16"/>
        <v>-5.4373522458628934E-2</v>
      </c>
    </row>
    <row r="71" spans="2:20" x14ac:dyDescent="0.25">
      <c r="T71" s="35">
        <f t="shared" si="16"/>
        <v>-5.4373522458628934E-2</v>
      </c>
    </row>
    <row r="72" spans="2:20" x14ac:dyDescent="0.25">
      <c r="T72" s="35">
        <f t="shared" si="16"/>
        <v>6.3829787234042451E-2</v>
      </c>
    </row>
    <row r="73" spans="2:20" x14ac:dyDescent="0.25">
      <c r="T73" s="35">
        <f t="shared" si="16"/>
        <v>0.41843971631205662</v>
      </c>
    </row>
    <row r="74" spans="2:20" x14ac:dyDescent="0.25">
      <c r="T74" s="35">
        <f t="shared" si="16"/>
        <v>0.53664302600472802</v>
      </c>
    </row>
    <row r="75" spans="2:20" x14ac:dyDescent="0.25">
      <c r="T75" s="35">
        <f t="shared" si="16"/>
        <v>1.0094562647754135</v>
      </c>
    </row>
    <row r="76" spans="2:20" x14ac:dyDescent="0.25">
      <c r="T76" s="35">
        <f t="shared" si="16"/>
        <v>1.4822695035460991</v>
      </c>
    </row>
    <row r="77" spans="2:20" x14ac:dyDescent="0.25">
      <c r="T77" s="35">
        <f t="shared" si="16"/>
        <v>2.7825059101654843</v>
      </c>
    </row>
    <row r="78" spans="2:20" x14ac:dyDescent="0.25">
      <c r="T78" s="35">
        <f t="shared" si="16"/>
        <v>2.3096926713947985</v>
      </c>
    </row>
    <row r="79" spans="2:20" x14ac:dyDescent="0.25">
      <c r="T79" s="35">
        <f t="shared" si="16"/>
        <v>1.2458628841607562</v>
      </c>
    </row>
    <row r="80" spans="2:20" x14ac:dyDescent="0.25">
      <c r="T80" s="35">
        <f t="shared" si="16"/>
        <v>1.1276595744680848</v>
      </c>
    </row>
    <row r="81" spans="20:20" x14ac:dyDescent="0.25">
      <c r="T81" s="35">
        <f>(D23-C23)/C23</f>
        <v>1.2458628841607562</v>
      </c>
    </row>
    <row r="82" spans="20:20" x14ac:dyDescent="0.25">
      <c r="T82" s="35">
        <f t="shared" si="16"/>
        <v>1.1276595744680848</v>
      </c>
    </row>
    <row r="83" spans="20:20" x14ac:dyDescent="0.25">
      <c r="T83" s="35">
        <f t="shared" si="16"/>
        <v>1.0884520884520883</v>
      </c>
    </row>
    <row r="84" spans="20:20" x14ac:dyDescent="0.25">
      <c r="T84" s="35">
        <f t="shared" si="16"/>
        <v>0.96560196560196543</v>
      </c>
    </row>
    <row r="85" spans="20:20" x14ac:dyDescent="0.25">
      <c r="T85" s="35">
        <f t="shared" si="16"/>
        <v>1.334152334152334</v>
      </c>
    </row>
    <row r="86" spans="20:20" x14ac:dyDescent="0.25">
      <c r="T86" s="35">
        <f t="shared" si="16"/>
        <v>0.47420147420147407</v>
      </c>
    </row>
    <row r="87" spans="20:20" x14ac:dyDescent="0.25">
      <c r="T87" s="35">
        <f t="shared" si="16"/>
        <v>8.1081081081081099E-2</v>
      </c>
    </row>
    <row r="88" spans="20:20" x14ac:dyDescent="0.25">
      <c r="T88" s="35">
        <f t="shared" si="16"/>
        <v>-1.7199017199017268E-2</v>
      </c>
    </row>
    <row r="89" spans="20:20" x14ac:dyDescent="0.25">
      <c r="T89" s="35">
        <f t="shared" si="16"/>
        <v>-1</v>
      </c>
    </row>
    <row r="90" spans="20:20" x14ac:dyDescent="0.25">
      <c r="T90" s="35" t="e">
        <f t="shared" si="16"/>
        <v>#DIV/0!</v>
      </c>
    </row>
    <row r="91" spans="20:20" x14ac:dyDescent="0.25">
      <c r="T91" s="35">
        <f>(D42-C42)/C42</f>
        <v>1.4570024570024569</v>
      </c>
    </row>
    <row r="92" spans="20:20" x14ac:dyDescent="0.25">
      <c r="T92" s="35">
        <f t="shared" ref="T92:T109" si="17">(D43-C43)/C43</f>
        <v>1.7027027027027024</v>
      </c>
    </row>
    <row r="93" spans="20:20" x14ac:dyDescent="0.25">
      <c r="T93" s="35">
        <f t="shared" si="17"/>
        <v>1.4570024570024569</v>
      </c>
    </row>
    <row r="94" spans="20:20" x14ac:dyDescent="0.25">
      <c r="T94" s="35">
        <f t="shared" si="17"/>
        <v>0.84275184275184267</v>
      </c>
    </row>
    <row r="95" spans="20:20" x14ac:dyDescent="0.25">
      <c r="T95" s="35">
        <f t="shared" si="17"/>
        <v>0.86732186732186711</v>
      </c>
    </row>
    <row r="96" spans="20:20" x14ac:dyDescent="0.25">
      <c r="T96" s="35">
        <f t="shared" si="17"/>
        <v>1.2113022113022112</v>
      </c>
    </row>
    <row r="97" spans="20:20" x14ac:dyDescent="0.25">
      <c r="T97" s="35">
        <f t="shared" si="17"/>
        <v>0.96560196560196543</v>
      </c>
    </row>
    <row r="98" spans="20:20" x14ac:dyDescent="0.25">
      <c r="T98" s="35">
        <f t="shared" si="17"/>
        <v>0.62162162162162138</v>
      </c>
    </row>
    <row r="99" spans="20:20" x14ac:dyDescent="0.25">
      <c r="T99" s="35">
        <f t="shared" si="17"/>
        <v>0.59705159705159694</v>
      </c>
    </row>
    <row r="100" spans="20:20" x14ac:dyDescent="0.25">
      <c r="T100" s="35">
        <f t="shared" si="17"/>
        <v>0.54791154791154772</v>
      </c>
    </row>
    <row r="101" spans="20:20" x14ac:dyDescent="0.25">
      <c r="T101" s="35">
        <f t="shared" si="17"/>
        <v>0.84275184275184267</v>
      </c>
    </row>
    <row r="102" spans="20:20" x14ac:dyDescent="0.25">
      <c r="T102" s="35">
        <f t="shared" si="17"/>
        <v>0.96560196560196543</v>
      </c>
    </row>
    <row r="103" spans="20:20" x14ac:dyDescent="0.25">
      <c r="T103" s="35">
        <f t="shared" si="17"/>
        <v>0.96560196560196543</v>
      </c>
    </row>
    <row r="104" spans="20:20" x14ac:dyDescent="0.25">
      <c r="T104" s="35">
        <f t="shared" si="17"/>
        <v>0.96560196560196543</v>
      </c>
    </row>
    <row r="105" spans="20:20" x14ac:dyDescent="0.25">
      <c r="T105" s="35">
        <f t="shared" si="17"/>
        <v>0.96560196560196543</v>
      </c>
    </row>
    <row r="106" spans="20:20" x14ac:dyDescent="0.25">
      <c r="T106" s="35">
        <f t="shared" si="17"/>
        <v>0.96560196560196543</v>
      </c>
    </row>
    <row r="107" spans="20:20" x14ac:dyDescent="0.25">
      <c r="T107" s="35">
        <f t="shared" si="17"/>
        <v>0.96560196560196543</v>
      </c>
    </row>
    <row r="108" spans="20:20" x14ac:dyDescent="0.25">
      <c r="T108" s="35">
        <f t="shared" si="17"/>
        <v>0.22850122850122842</v>
      </c>
    </row>
    <row r="109" spans="20:20" x14ac:dyDescent="0.25">
      <c r="T109" s="35" t="e">
        <f t="shared" si="17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2020-05-05T10:59:27Z</cp:lastPrinted>
  <dcterms:created xsi:type="dcterms:W3CDTF">2020-02-25T07:23:09Z</dcterms:created>
  <dcterms:modified xsi:type="dcterms:W3CDTF">2022-01-04T12:55:45Z</dcterms:modified>
</cp:coreProperties>
</file>