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Alcachofa fresco" sheetId="4" r:id="rId1"/>
  </sheets>
  <externalReferences>
    <externalReference r:id="rId2"/>
  </externalReferences>
  <definedNames>
    <definedName name="_xlnm.Print_Area" localSheetId="0">'Alcachofa fresco'!$A$1:$N$68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4" l="1"/>
  <c r="F57" i="4"/>
  <c r="F56" i="4"/>
  <c r="F59" i="4" l="1"/>
  <c r="E59" i="4"/>
  <c r="D59" i="4"/>
  <c r="T75" i="4" l="1"/>
  <c r="T76" i="4"/>
  <c r="T77" i="4"/>
  <c r="T78" i="4"/>
  <c r="T79" i="4"/>
  <c r="F55" i="4" l="1"/>
  <c r="AF59" i="4" s="1"/>
  <c r="E55" i="4"/>
  <c r="D55" i="4"/>
  <c r="AF38" i="4" s="1"/>
  <c r="F54" i="4" l="1"/>
  <c r="E54" i="4"/>
  <c r="D54" i="4"/>
  <c r="F53" i="4" l="1"/>
  <c r="E53" i="4"/>
  <c r="D53" i="4"/>
  <c r="F52" i="4" l="1"/>
  <c r="E52" i="4" l="1"/>
  <c r="D52" i="4"/>
  <c r="F51" i="4" l="1"/>
  <c r="E51" i="4"/>
  <c r="D51" i="4"/>
  <c r="AE38" i="4" s="1"/>
  <c r="F50" i="4" l="1"/>
  <c r="E50" i="4"/>
  <c r="D50" i="4"/>
  <c r="T68" i="4" s="1"/>
  <c r="F49" i="4" l="1"/>
  <c r="AD59" i="4" s="1"/>
  <c r="E49" i="4"/>
  <c r="D49" i="4"/>
  <c r="E48" i="4" l="1"/>
  <c r="D48" i="4"/>
  <c r="T66" i="4" l="1"/>
  <c r="T67" i="4"/>
  <c r="T69" i="4"/>
  <c r="T70" i="4"/>
  <c r="T71" i="4"/>
  <c r="T72" i="4"/>
  <c r="T73" i="4"/>
  <c r="T74" i="4"/>
  <c r="E47" i="4" l="1"/>
  <c r="D47" i="4"/>
  <c r="T65" i="4" s="1"/>
  <c r="AD38" i="4" l="1"/>
  <c r="F30" i="4"/>
  <c r="F29" i="4" l="1"/>
  <c r="Z59" i="4" s="1"/>
  <c r="E29" i="4"/>
  <c r="D29" i="4"/>
  <c r="Z38" i="4" s="1"/>
  <c r="F28" i="4" l="1"/>
  <c r="E28" i="4"/>
  <c r="D28" i="4"/>
  <c r="F27" i="4" l="1"/>
  <c r="E27" i="4"/>
  <c r="D27" i="4"/>
  <c r="F26" i="4" l="1"/>
  <c r="E26" i="4"/>
  <c r="D26" i="4"/>
  <c r="F25" i="4" l="1"/>
  <c r="Y59" i="4" s="1"/>
  <c r="E25" i="4"/>
  <c r="D25" i="4"/>
  <c r="Y38" i="4" s="1"/>
  <c r="F24" i="4" l="1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X59" i="4" l="1"/>
  <c r="E24" i="4"/>
  <c r="D24" i="4"/>
  <c r="E23" i="4" l="1"/>
  <c r="D23" i="4"/>
  <c r="E22" i="4" l="1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X38" i="4" l="1"/>
  <c r="W59" i="4" l="1"/>
  <c r="W38" i="4"/>
  <c r="V38" i="4" l="1"/>
  <c r="V59" i="4"/>
  <c r="U59" i="4" l="1"/>
  <c r="T37" i="4"/>
  <c r="T58" i="4"/>
  <c r="AF31" i="4" l="1"/>
  <c r="AE31" i="4"/>
  <c r="AD31" i="4"/>
  <c r="AC31" i="4"/>
  <c r="AB31" i="4"/>
  <c r="AA31" i="4"/>
  <c r="Z31" i="4"/>
  <c r="Y31" i="4"/>
  <c r="X31" i="4"/>
  <c r="W31" i="4"/>
  <c r="V31" i="4"/>
  <c r="AF30" i="4"/>
  <c r="AE30" i="4"/>
  <c r="AD30" i="4"/>
  <c r="AC30" i="4"/>
  <c r="AB30" i="4"/>
  <c r="AA30" i="4"/>
  <c r="Z30" i="4"/>
  <c r="Y30" i="4"/>
  <c r="X30" i="4"/>
  <c r="W30" i="4"/>
  <c r="V30" i="4"/>
  <c r="AF29" i="4"/>
  <c r="AE29" i="4"/>
  <c r="AD29" i="4"/>
  <c r="AC29" i="4"/>
  <c r="AB29" i="4"/>
  <c r="AA29" i="4"/>
  <c r="Z29" i="4"/>
  <c r="Y29" i="4"/>
  <c r="X29" i="4"/>
  <c r="W29" i="4"/>
  <c r="V29" i="4"/>
  <c r="U31" i="4"/>
  <c r="U30" i="4"/>
  <c r="U29" i="4"/>
  <c r="AF52" i="4" l="1"/>
  <c r="AF58" i="4" s="1"/>
  <c r="AE52" i="4"/>
  <c r="AE58" i="4" s="1"/>
  <c r="AD52" i="4"/>
  <c r="AD58" i="4" s="1"/>
  <c r="AC52" i="4"/>
  <c r="AC58" i="4" s="1"/>
  <c r="AB52" i="4"/>
  <c r="AA52" i="4"/>
  <c r="Z52" i="4"/>
  <c r="Y52" i="4"/>
  <c r="Y58" i="4" s="1"/>
  <c r="X52" i="4"/>
  <c r="X58" i="4" s="1"/>
  <c r="W52" i="4"/>
  <c r="W58" i="4" s="1"/>
  <c r="V52" i="4"/>
  <c r="V58" i="4" s="1"/>
  <c r="U52" i="4"/>
  <c r="AF51" i="4"/>
  <c r="AF57" i="4" s="1"/>
  <c r="AE51" i="4"/>
  <c r="AE57" i="4" s="1"/>
  <c r="AD51" i="4"/>
  <c r="AD57" i="4" s="1"/>
  <c r="AC51" i="4"/>
  <c r="AC57" i="4" s="1"/>
  <c r="AB51" i="4"/>
  <c r="AA51" i="4"/>
  <c r="Z51" i="4"/>
  <c r="Y51" i="4"/>
  <c r="Y57" i="4" s="1"/>
  <c r="X51" i="4"/>
  <c r="X57" i="4" s="1"/>
  <c r="W51" i="4"/>
  <c r="W57" i="4" s="1"/>
  <c r="V51" i="4"/>
  <c r="V57" i="4" s="1"/>
  <c r="U51" i="4"/>
  <c r="AF50" i="4"/>
  <c r="AF56" i="4" s="1"/>
  <c r="AE50" i="4"/>
  <c r="AE56" i="4" s="1"/>
  <c r="AD50" i="4"/>
  <c r="AD56" i="4" s="1"/>
  <c r="AC50" i="4"/>
  <c r="AC56" i="4" s="1"/>
  <c r="AB50" i="4"/>
  <c r="AA50" i="4"/>
  <c r="Z50" i="4"/>
  <c r="Y50" i="4"/>
  <c r="Y56" i="4" s="1"/>
  <c r="X50" i="4"/>
  <c r="X56" i="4" s="1"/>
  <c r="W50" i="4"/>
  <c r="W56" i="4" s="1"/>
  <c r="V50" i="4"/>
  <c r="V56" i="4" s="1"/>
  <c r="U50" i="4"/>
  <c r="AG49" i="4"/>
  <c r="AG48" i="4"/>
  <c r="AG47" i="4"/>
  <c r="AG46" i="4"/>
  <c r="AG45" i="4"/>
  <c r="AG44" i="4"/>
  <c r="AF37" i="4"/>
  <c r="AE37" i="4"/>
  <c r="AD37" i="4"/>
  <c r="AC37" i="4"/>
  <c r="Y37" i="4"/>
  <c r="X37" i="4"/>
  <c r="W37" i="4"/>
  <c r="V37" i="4"/>
  <c r="U37" i="4"/>
  <c r="AF36" i="4"/>
  <c r="AE36" i="4"/>
  <c r="AD36" i="4"/>
  <c r="AC36" i="4"/>
  <c r="Y36" i="4"/>
  <c r="X36" i="4"/>
  <c r="W36" i="4"/>
  <c r="V36" i="4"/>
  <c r="U36" i="4"/>
  <c r="AF35" i="4"/>
  <c r="AE35" i="4"/>
  <c r="AD35" i="4"/>
  <c r="AC35" i="4"/>
  <c r="Y35" i="4"/>
  <c r="X35" i="4"/>
  <c r="W35" i="4"/>
  <c r="V35" i="4"/>
  <c r="AG28" i="4"/>
  <c r="AG27" i="4"/>
  <c r="AG26" i="4"/>
  <c r="AG25" i="4"/>
  <c r="AG24" i="4"/>
  <c r="AG23" i="4"/>
  <c r="AG50" i="4" l="1"/>
  <c r="AG51" i="4"/>
  <c r="AG29" i="4"/>
  <c r="AG52" i="4"/>
  <c r="U58" i="4"/>
  <c r="AG31" i="4"/>
  <c r="U56" i="4"/>
  <c r="U57" i="4"/>
  <c r="U35" i="4"/>
  <c r="AG30" i="4"/>
  <c r="AE59" i="4" l="1"/>
</calcChain>
</file>

<file path=xl/sharedStrings.xml><?xml version="1.0" encoding="utf-8"?>
<sst xmlns="http://schemas.openxmlformats.org/spreadsheetml/2006/main" count="84" uniqueCount="35">
  <si>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</si>
  <si>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</si>
  <si>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</si>
  <si>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</si>
  <si>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</si>
  <si>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</si>
  <si>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</si>
  <si>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</si>
  <si>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</si>
  <si>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</si>
  <si>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</si>
  <si>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</si>
  <si>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</si>
  <si>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</si>
  <si>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</si>
  <si>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</si>
  <si>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</si>
  <si>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</si>
  <si>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</si>
  <si>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</si>
  <si>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Alcachofa. Precios Percibidos Agricultor. €/kg</t>
  </si>
  <si>
    <t>Alcachofa. Precios Pagados Consumidor €/kg</t>
  </si>
  <si>
    <t>HORTALIZAS. Alcachofa para fresco</t>
  </si>
  <si>
    <t>Los precios se ponderan en función del formato de comercialización, bien sea a kilos, bien sea a docenas (con tallo y dos hojas).</t>
  </si>
  <si>
    <t>Se estima un peso de 2kg por docena</t>
  </si>
  <si>
    <t>El coste medio de producción de Alcachofa en La Rioja en el año 2019 se ha calculado en 35,95 €/100 kg para un rendimiento medio de 12.800 kg/ha.</t>
  </si>
  <si>
    <t>Máximo mensual entre 2015 y 2020</t>
  </si>
  <si>
    <t>Mínimo mensual entre 2015 y 2020</t>
  </si>
  <si>
    <t>Promedio 2015 - 2020</t>
  </si>
  <si>
    <t>Rango de precios 2015 - 2020</t>
  </si>
  <si>
    <t>Año 2021</t>
  </si>
  <si>
    <t>-</t>
  </si>
  <si>
    <t xml:space="preserve"> - INICIO DE CAMPAÑA 2021 - 2022 -</t>
  </si>
  <si>
    <t xml:space="preserve"> - FIN DE CAMPAÑA 2020 - 2021 -</t>
  </si>
  <si>
    <t>Durante la última semana, el precio medio percibido por el agricultor se ha encontrado en un 456,3% por encima de los costes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</si>
</sst>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'Alcachofa fresco'!$T$35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'Alcachofa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'Alcachofa fresco'!$U$35:$AF$35</c:f>
              <c:numCache>
                <c:formatCode>0.00</c:formatCode>
                <c:ptCount val="12"/>
                <c:pt idx="0">
                  <c:v>1.5</c:v>
                </c:pt>
                <c:pt idx="1">
                  <c:v>1.325</c:v>
                </c:pt>
                <c:pt idx="2">
                  <c:v>0.97499999999999998</c:v>
                </c:pt>
                <c:pt idx="3">
                  <c:v>0.66670000000000007</c:v>
                </c:pt>
                <c:pt idx="4">
                  <c:v>0.6</c:v>
                </c:pt>
                <c:pt idx="8">
                  <c:v>1.25</c:v>
                </c:pt>
                <c:pt idx="9">
                  <c:v>1.35</c:v>
                </c:pt>
                <c:pt idx="10">
                  <c:v>1.4375</c:v>
                </c:pt>
                <c:pt idx="11">
                  <c:v>1.75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'Alcachofa fresco'!$T$36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'Alcachofa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'Alcachofa fresco'!$U$36:$AF$36</c:f>
              <c:numCache>
                <c:formatCode>0.00</c:formatCode>
                <c:ptCount val="12"/>
                <c:pt idx="0">
                  <c:v>0.75</c:v>
                </c:pt>
                <c:pt idx="1">
                  <c:v>0.78749999999999998</c:v>
                </c:pt>
                <c:pt idx="2">
                  <c:v>0.50829999999999997</c:v>
                </c:pt>
                <c:pt idx="3">
                  <c:v>0.48330000000000001</c:v>
                </c:pt>
                <c:pt idx="4">
                  <c:v>0.4083</c:v>
                </c:pt>
                <c:pt idx="8">
                  <c:v>1.25</c:v>
                </c:pt>
                <c:pt idx="9">
                  <c:v>1.2082999999999999</c:v>
                </c:pt>
                <c:pt idx="10">
                  <c:v>0.9</c:v>
                </c:pt>
                <c:pt idx="11">
                  <c:v>0.93330000000000002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44128"/>
        <c:axId val="115346048"/>
      </c:areaChart>
      <c:lineChart>
        <c:grouping val="standard"/>
        <c:varyColors val="0"/>
        <c:ser>
          <c:idx val="2"/>
          <c:order val="2"/>
          <c:tx>
            <c:strRef>
              <c:f>'Alcachofa fresco'!$T$37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'Alcachofa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'Alcachofa fresco'!$U$37:$AF$37</c:f>
              <c:numCache>
                <c:formatCode>0.00</c:formatCode>
                <c:ptCount val="12"/>
                <c:pt idx="0">
                  <c:v>1.202075</c:v>
                </c:pt>
                <c:pt idx="1">
                  <c:v>1.090625</c:v>
                </c:pt>
                <c:pt idx="2">
                  <c:v>0.72584583333333341</c:v>
                </c:pt>
                <c:pt idx="3">
                  <c:v>0.55718333333333325</c:v>
                </c:pt>
                <c:pt idx="4">
                  <c:v>0.5047166666666667</c:v>
                </c:pt>
                <c:pt idx="8">
                  <c:v>1.25</c:v>
                </c:pt>
                <c:pt idx="9">
                  <c:v>1.2633199999999998</c:v>
                </c:pt>
                <c:pt idx="10">
                  <c:v>1.2049999999999998</c:v>
                </c:pt>
                <c:pt idx="11">
                  <c:v>1.38666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'Alcachofa fresco'!$T$38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'Alcachofa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'Alcachofa fresco'!$U$38:$AF$38</c:f>
              <c:numCache>
                <c:formatCode>0.00</c:formatCode>
                <c:ptCount val="12"/>
                <c:pt idx="1">
                  <c:v>1.0333333333333332</c:v>
                </c:pt>
                <c:pt idx="2">
                  <c:v>0.93124999999999991</c:v>
                </c:pt>
                <c:pt idx="3">
                  <c:v>0.74</c:v>
                </c:pt>
                <c:pt idx="4">
                  <c:v>0.64124999999999999</c:v>
                </c:pt>
                <c:pt idx="5">
                  <c:v>0.6</c:v>
                </c:pt>
                <c:pt idx="9">
                  <c:v>1.3187500000000001</c:v>
                </c:pt>
                <c:pt idx="10">
                  <c:v>1.625</c:v>
                </c:pt>
                <c:pt idx="11">
                  <c:v>1.875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56416"/>
        <c:axId val="115357952"/>
      </c:lineChart>
      <c:catAx>
        <c:axId val="1153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5346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460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5344128"/>
        <c:crosses val="autoZero"/>
        <c:crossBetween val="midCat"/>
      </c:valAx>
      <c:catAx>
        <c:axId val="11535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357952"/>
        <c:crosses val="autoZero"/>
        <c:auto val="0"/>
        <c:lblAlgn val="ctr"/>
        <c:lblOffset val="100"/>
        <c:noMultiLvlLbl val="0"/>
      </c:catAx>
      <c:valAx>
        <c:axId val="1153579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53564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'Alcachofa fresco'!$T$56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'Alcachofa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'Alcachofa fresco'!$U$56:$AF$56</c:f>
              <c:numCache>
                <c:formatCode>0.00</c:formatCode>
                <c:ptCount val="12"/>
                <c:pt idx="0">
                  <c:v>2.354940476190476</c:v>
                </c:pt>
                <c:pt idx="1">
                  <c:v>2.8047455357142859</c:v>
                </c:pt>
                <c:pt idx="2">
                  <c:v>1.8507500000000001</c:v>
                </c:pt>
                <c:pt idx="3">
                  <c:v>1.4210317460317459</c:v>
                </c:pt>
                <c:pt idx="4">
                  <c:v>1.4221428571428572</c:v>
                </c:pt>
                <c:pt idx="8">
                  <c:v>2.9750000000000001</c:v>
                </c:pt>
                <c:pt idx="9">
                  <c:v>2.8888888888888888</c:v>
                </c:pt>
                <c:pt idx="10">
                  <c:v>3.1788234126984127</c:v>
                </c:pt>
                <c:pt idx="11">
                  <c:v>2.7845138888888892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'Alcachofa fresco'!$T$57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'Alcachofa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'Alcachofa fresco'!$U$57:$AF$57</c:f>
              <c:numCache>
                <c:formatCode>0.00</c:formatCode>
                <c:ptCount val="12"/>
                <c:pt idx="0">
                  <c:v>1.9239682539682541</c:v>
                </c:pt>
                <c:pt idx="1">
                  <c:v>1.7272916666666667</c:v>
                </c:pt>
                <c:pt idx="2">
                  <c:v>1.3215476190476192</c:v>
                </c:pt>
                <c:pt idx="3">
                  <c:v>1.1975148809523808</c:v>
                </c:pt>
                <c:pt idx="4">
                  <c:v>1.3378819444444443</c:v>
                </c:pt>
                <c:pt idx="8">
                  <c:v>2.9750000000000001</c:v>
                </c:pt>
                <c:pt idx="9">
                  <c:v>2.6149999999999998</c:v>
                </c:pt>
                <c:pt idx="10">
                  <c:v>2.0328035714285715</c:v>
                </c:pt>
                <c:pt idx="11">
                  <c:v>1.9441666666666666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04160"/>
        <c:axId val="116852224"/>
      </c:areaChart>
      <c:lineChart>
        <c:grouping val="standard"/>
        <c:varyColors val="0"/>
        <c:ser>
          <c:idx val="2"/>
          <c:order val="2"/>
          <c:tx>
            <c:strRef>
              <c:f>'Alcachofa fresco'!$T$58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'Alcachofa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'Alcachofa fresco'!$U$58:$AF$58</c:f>
              <c:numCache>
                <c:formatCode>0.00</c:formatCode>
                <c:ptCount val="12"/>
                <c:pt idx="0">
                  <c:v>2.0940817460317458</c:v>
                </c:pt>
                <c:pt idx="1">
                  <c:v>2.1044640038780664</c:v>
                </c:pt>
                <c:pt idx="2">
                  <c:v>1.6449186507936506</c:v>
                </c:pt>
                <c:pt idx="3">
                  <c:v>1.3248688616071427</c:v>
                </c:pt>
                <c:pt idx="4">
                  <c:v>1.383523933531746</c:v>
                </c:pt>
                <c:pt idx="8">
                  <c:v>2.9750000000000001</c:v>
                </c:pt>
                <c:pt idx="9">
                  <c:v>2.7434878472222222</c:v>
                </c:pt>
                <c:pt idx="10">
                  <c:v>2.5008978174603174</c:v>
                </c:pt>
                <c:pt idx="11">
                  <c:v>2.2605362103174604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'Alcachofa fresco'!$T$59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'Alcachofa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'Alcachofa fresco'!$U$59:$AF$59</c:f>
              <c:numCache>
                <c:formatCode>0.00</c:formatCode>
                <c:ptCount val="12"/>
                <c:pt idx="0">
                  <c:v>3.8200000000000003</c:v>
                </c:pt>
                <c:pt idx="1">
                  <c:v>2.4849999999999999</c:v>
                </c:pt>
                <c:pt idx="2">
                  <c:v>2.0237500000000002</c:v>
                </c:pt>
                <c:pt idx="3">
                  <c:v>1.5489999999999999</c:v>
                </c:pt>
                <c:pt idx="4">
                  <c:v>1.0982499999999999</c:v>
                </c:pt>
                <c:pt idx="5">
                  <c:v>0.93500000000000005</c:v>
                </c:pt>
                <c:pt idx="9">
                  <c:v>3.2424999999999997</c:v>
                </c:pt>
                <c:pt idx="10">
                  <c:v>2.8374999999999999</c:v>
                </c:pt>
                <c:pt idx="11">
                  <c:v>3.5700000000000003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54144"/>
        <c:axId val="116868224"/>
      </c:lineChart>
      <c:catAx>
        <c:axId val="11540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6852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6852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5404160"/>
        <c:crosses val="autoZero"/>
        <c:crossBetween val="midCat"/>
      </c:valAx>
      <c:catAx>
        <c:axId val="11685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868224"/>
        <c:crosses val="autoZero"/>
        <c:auto val="0"/>
        <c:lblAlgn val="ctr"/>
        <c:lblOffset val="100"/>
        <c:noMultiLvlLbl val="0"/>
      </c:catAx>
      <c:valAx>
        <c:axId val="1168682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6854144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'Alcachofa fresco'!$C$6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'Alcachofa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'Alcachofa fresco'!$C$8:$C$60</c:f>
              <c:numCache>
                <c:formatCode>#,##0.00</c:formatCode>
                <c:ptCount val="53"/>
                <c:pt idx="0">
                  <c:v>0.35949999999999999</c:v>
                </c:pt>
                <c:pt idx="1">
                  <c:v>0.35949999999999999</c:v>
                </c:pt>
                <c:pt idx="2">
                  <c:v>0.35949999999999999</c:v>
                </c:pt>
                <c:pt idx="3">
                  <c:v>0.35949999999999999</c:v>
                </c:pt>
                <c:pt idx="4">
                  <c:v>0.35949999999999999</c:v>
                </c:pt>
                <c:pt idx="5">
                  <c:v>0.35949999999999999</c:v>
                </c:pt>
                <c:pt idx="6">
                  <c:v>0.35949999999999999</c:v>
                </c:pt>
                <c:pt idx="7">
                  <c:v>0.35949999999999999</c:v>
                </c:pt>
                <c:pt idx="8">
                  <c:v>0.35949999999999999</c:v>
                </c:pt>
                <c:pt idx="9">
                  <c:v>0.35949999999999999</c:v>
                </c:pt>
                <c:pt idx="10">
                  <c:v>0.35949999999999999</c:v>
                </c:pt>
                <c:pt idx="11">
                  <c:v>0.35949999999999999</c:v>
                </c:pt>
                <c:pt idx="12">
                  <c:v>0.35949999999999999</c:v>
                </c:pt>
                <c:pt idx="13">
                  <c:v>0.35949999999999999</c:v>
                </c:pt>
                <c:pt idx="14">
                  <c:v>0.35949999999999999</c:v>
                </c:pt>
                <c:pt idx="15">
                  <c:v>0.35949999999999999</c:v>
                </c:pt>
                <c:pt idx="16">
                  <c:v>0.35949999999999999</c:v>
                </c:pt>
                <c:pt idx="17">
                  <c:v>0.35949999999999999</c:v>
                </c:pt>
                <c:pt idx="18">
                  <c:v>0.35949999999999999</c:v>
                </c:pt>
                <c:pt idx="19">
                  <c:v>0.35949999999999999</c:v>
                </c:pt>
                <c:pt idx="20">
                  <c:v>0.35949999999999999</c:v>
                </c:pt>
                <c:pt idx="21">
                  <c:v>0.35949999999999999</c:v>
                </c:pt>
                <c:pt idx="22">
                  <c:v>0.35949999999999999</c:v>
                </c:pt>
                <c:pt idx="39">
                  <c:v>0.35949999999999999</c:v>
                </c:pt>
                <c:pt idx="40">
                  <c:v>0.35949999999999999</c:v>
                </c:pt>
                <c:pt idx="41">
                  <c:v>0.35949999999999999</c:v>
                </c:pt>
                <c:pt idx="42">
                  <c:v>0.35949999999999999</c:v>
                </c:pt>
                <c:pt idx="43">
                  <c:v>0.35949999999999999</c:v>
                </c:pt>
                <c:pt idx="44">
                  <c:v>0.35949999999999999</c:v>
                </c:pt>
                <c:pt idx="45">
                  <c:v>0.35949999999999999</c:v>
                </c:pt>
                <c:pt idx="46">
                  <c:v>0.35949999999999999</c:v>
                </c:pt>
                <c:pt idx="47">
                  <c:v>0.35949999999999999</c:v>
                </c:pt>
                <c:pt idx="48">
                  <c:v>0.35949999999999999</c:v>
                </c:pt>
                <c:pt idx="49">
                  <c:v>0.35949999999999999</c:v>
                </c:pt>
                <c:pt idx="50">
                  <c:v>0.35949999999999999</c:v>
                </c:pt>
                <c:pt idx="51">
                  <c:v>0.35949999999999999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5C-4FBB-A4C5-B4EEE711341C}"/>
            </c:ext>
          </c:extLst>
        </c:ser>
        <c:ser>
          <c:idx val="1"/>
          <c:order val="1"/>
          <c:tx>
            <c:strRef>
              <c:f>'Alcachofa fresco'!$D$6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'Alcachofa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'Alcachofa fresco'!$D$8:$D$60</c:f>
              <c:numCache>
                <c:formatCode>#,##0.00</c:formatCode>
                <c:ptCount val="53"/>
                <c:pt idx="5">
                  <c:v>1.1499999999999999</c:v>
                </c:pt>
                <c:pt idx="6">
                  <c:v>1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0.875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</c:v>
                </c:pt>
                <c:pt idx="17">
                  <c:v>0.67500000000000004</c:v>
                </c:pt>
                <c:pt idx="18">
                  <c:v>0.68499999999999994</c:v>
                </c:pt>
                <c:pt idx="19">
                  <c:v>0.60499999999999998</c:v>
                </c:pt>
                <c:pt idx="20">
                  <c:v>0.6</c:v>
                </c:pt>
                <c:pt idx="21">
                  <c:v>0.6</c:v>
                </c:pt>
                <c:pt idx="39">
                  <c:v>1.25</c:v>
                </c:pt>
                <c:pt idx="40">
                  <c:v>1.25</c:v>
                </c:pt>
                <c:pt idx="41">
                  <c:v>1.2749999999999999</c:v>
                </c:pt>
                <c:pt idx="42">
                  <c:v>1.5</c:v>
                </c:pt>
                <c:pt idx="43">
                  <c:v>1.5</c:v>
                </c:pt>
                <c:pt idx="44">
                  <c:v>1.625</c:v>
                </c:pt>
                <c:pt idx="45">
                  <c:v>1.625</c:v>
                </c:pt>
                <c:pt idx="46">
                  <c:v>1.75</c:v>
                </c:pt>
                <c:pt idx="47">
                  <c:v>1.75</c:v>
                </c:pt>
                <c:pt idx="5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5C-4FBB-A4C5-B4EEE711341C}"/>
            </c:ext>
          </c:extLst>
        </c:ser>
        <c:ser>
          <c:idx val="2"/>
          <c:order val="2"/>
          <c:tx>
            <c:strRef>
              <c:f>'Alcachofa fresco'!$F$6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'Alcachofa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'Alcachofa fresco'!$F$8:$F$60</c:f>
              <c:numCache>
                <c:formatCode>#,##0.00</c:formatCode>
                <c:ptCount val="53"/>
                <c:pt idx="0">
                  <c:v>3.6150000000000002</c:v>
                </c:pt>
                <c:pt idx="1">
                  <c:v>3.81</c:v>
                </c:pt>
                <c:pt idx="2">
                  <c:v>3.77</c:v>
                </c:pt>
                <c:pt idx="3">
                  <c:v>4.085</c:v>
                </c:pt>
                <c:pt idx="4">
                  <c:v>3.4</c:v>
                </c:pt>
                <c:pt idx="5">
                  <c:v>2.59</c:v>
                </c:pt>
                <c:pt idx="6">
                  <c:v>2.0449999999999999</c:v>
                </c:pt>
                <c:pt idx="7">
                  <c:v>1.905</c:v>
                </c:pt>
                <c:pt idx="8">
                  <c:v>2.2050000000000001</c:v>
                </c:pt>
                <c:pt idx="9">
                  <c:v>1.99</c:v>
                </c:pt>
                <c:pt idx="10">
                  <c:v>1.925</c:v>
                </c:pt>
                <c:pt idx="11">
                  <c:v>1.9750000000000001</c:v>
                </c:pt>
                <c:pt idx="12">
                  <c:v>1.9750000000000001</c:v>
                </c:pt>
                <c:pt idx="13">
                  <c:v>1.3049999999999999</c:v>
                </c:pt>
                <c:pt idx="14">
                  <c:v>1.5225</c:v>
                </c:pt>
                <c:pt idx="15">
                  <c:v>1.5225</c:v>
                </c:pt>
                <c:pt idx="16">
                  <c:v>1.42</c:v>
                </c:pt>
                <c:pt idx="17">
                  <c:v>1.32</c:v>
                </c:pt>
                <c:pt idx="18">
                  <c:v>1.089</c:v>
                </c:pt>
                <c:pt idx="19">
                  <c:v>1.089</c:v>
                </c:pt>
                <c:pt idx="20">
                  <c:v>0.89500000000000002</c:v>
                </c:pt>
                <c:pt idx="21">
                  <c:v>0.86750000000000005</c:v>
                </c:pt>
                <c:pt idx="22">
                  <c:v>1.0024999999999999</c:v>
                </c:pt>
                <c:pt idx="41">
                  <c:v>3.4350000000000001</c:v>
                </c:pt>
                <c:pt idx="42">
                  <c:v>3.05</c:v>
                </c:pt>
                <c:pt idx="43">
                  <c:v>2.95</c:v>
                </c:pt>
                <c:pt idx="44">
                  <c:v>2.7450000000000001</c:v>
                </c:pt>
                <c:pt idx="45">
                  <c:v>2.7</c:v>
                </c:pt>
                <c:pt idx="46">
                  <c:v>2.9550000000000001</c:v>
                </c:pt>
                <c:pt idx="47">
                  <c:v>3.2850000000000001</c:v>
                </c:pt>
                <c:pt idx="48">
                  <c:v>3.5649999999999999</c:v>
                </c:pt>
                <c:pt idx="49">
                  <c:v>3.62</c:v>
                </c:pt>
                <c:pt idx="50">
                  <c:v>3.6749999999999998</c:v>
                </c:pt>
                <c:pt idx="51">
                  <c:v>3.7050000000000001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5C-4FBB-A4C5-B4EEE711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86912"/>
        <c:axId val="116913664"/>
      </c:lineChart>
      <c:catAx>
        <c:axId val="1168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6913664"/>
        <c:crosses val="autoZero"/>
        <c:auto val="1"/>
        <c:lblAlgn val="ctr"/>
        <c:lblOffset val="100"/>
        <c:noMultiLvlLbl val="0"/>
      </c:catAx>
      <c:valAx>
        <c:axId val="11691366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688691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Hoja3"/>
      <sheetName val="Hoja2"/>
      <sheetName val="Hoja1"/>
    </sheetNames>
    <sheetDataSet>
      <sheetData sheetId="0">
        <row r="83">
          <cell r="G83">
            <v>3.6150000000000002</v>
          </cell>
        </row>
      </sheetData>
      <sheetData sheetId="1">
        <row r="83">
          <cell r="G83">
            <v>3.81</v>
          </cell>
        </row>
      </sheetData>
      <sheetData sheetId="2">
        <row r="83">
          <cell r="G83">
            <v>3.77</v>
          </cell>
        </row>
      </sheetData>
      <sheetData sheetId="3">
        <row r="83">
          <cell r="G83">
            <v>4.085</v>
          </cell>
        </row>
      </sheetData>
      <sheetData sheetId="4">
        <row r="83">
          <cell r="G83">
            <v>3.4</v>
          </cell>
        </row>
      </sheetData>
      <sheetData sheetId="5">
        <row r="83">
          <cell r="D83">
            <v>1.1499999999999999</v>
          </cell>
          <cell r="F83">
            <v>1.4</v>
          </cell>
          <cell r="G83">
            <v>2.59</v>
          </cell>
        </row>
      </sheetData>
      <sheetData sheetId="6">
        <row r="83">
          <cell r="D83">
            <v>1</v>
          </cell>
          <cell r="F83">
            <v>1.25</v>
          </cell>
          <cell r="G83">
            <v>2.0449999999999999</v>
          </cell>
        </row>
      </sheetData>
      <sheetData sheetId="7">
        <row r="83">
          <cell r="D83">
            <v>0.95</v>
          </cell>
          <cell r="F83">
            <v>1.2</v>
          </cell>
          <cell r="G83">
            <v>1.905</v>
          </cell>
        </row>
      </sheetData>
      <sheetData sheetId="8">
        <row r="83">
          <cell r="D83">
            <v>0.95</v>
          </cell>
          <cell r="F83">
            <v>1.2</v>
          </cell>
          <cell r="G83">
            <v>2.2050000000000001</v>
          </cell>
        </row>
      </sheetData>
      <sheetData sheetId="9">
        <row r="83">
          <cell r="D83">
            <v>0.95</v>
          </cell>
          <cell r="F83">
            <v>1.2</v>
          </cell>
          <cell r="G83">
            <v>1.99</v>
          </cell>
        </row>
      </sheetData>
      <sheetData sheetId="10">
        <row r="83">
          <cell r="D83">
            <v>0.95</v>
          </cell>
          <cell r="F83">
            <v>1.2</v>
          </cell>
          <cell r="G83">
            <v>1.925</v>
          </cell>
        </row>
      </sheetData>
      <sheetData sheetId="11">
        <row r="83">
          <cell r="D83">
            <v>0.875</v>
          </cell>
          <cell r="F83">
            <v>1.125</v>
          </cell>
          <cell r="G83">
            <v>1.9750000000000001</v>
          </cell>
        </row>
      </sheetData>
      <sheetData sheetId="12">
        <row r="83">
          <cell r="D83">
            <v>0.75</v>
          </cell>
          <cell r="F83">
            <v>1</v>
          </cell>
          <cell r="G83">
            <v>1.9750000000000001</v>
          </cell>
        </row>
      </sheetData>
      <sheetData sheetId="13">
        <row r="83">
          <cell r="D83">
            <v>0.75</v>
          </cell>
          <cell r="F83">
            <v>0.95</v>
          </cell>
          <cell r="G83">
            <v>1.3049999999999999</v>
          </cell>
        </row>
      </sheetData>
      <sheetData sheetId="14">
        <row r="83">
          <cell r="D83">
            <v>0.75</v>
          </cell>
          <cell r="F83">
            <v>0.92500000000000004</v>
          </cell>
          <cell r="G83">
            <v>1.5225</v>
          </cell>
        </row>
      </sheetData>
      <sheetData sheetId="15">
        <row r="83">
          <cell r="D83">
            <v>0.75</v>
          </cell>
          <cell r="F83">
            <v>0.92</v>
          </cell>
        </row>
      </sheetData>
      <sheetData sheetId="16">
        <row r="83">
          <cell r="D83">
            <v>0.7</v>
          </cell>
          <cell r="F83">
            <v>0.89</v>
          </cell>
          <cell r="G83">
            <v>1.42</v>
          </cell>
        </row>
      </sheetData>
      <sheetData sheetId="17">
        <row r="83">
          <cell r="D83">
            <v>0.67500000000000004</v>
          </cell>
          <cell r="F83">
            <v>0.875</v>
          </cell>
          <cell r="G83">
            <v>1.32</v>
          </cell>
        </row>
      </sheetData>
      <sheetData sheetId="18">
        <row r="83">
          <cell r="D83">
            <v>0.68499999999999994</v>
          </cell>
          <cell r="F83">
            <v>0.92</v>
          </cell>
          <cell r="G83">
            <v>1.089</v>
          </cell>
        </row>
      </sheetData>
      <sheetData sheetId="19">
        <row r="83">
          <cell r="D83">
            <v>0.60499999999999998</v>
          </cell>
          <cell r="F83">
            <v>0.88000000000000012</v>
          </cell>
          <cell r="G83">
            <v>1.089</v>
          </cell>
        </row>
      </sheetData>
      <sheetData sheetId="20">
        <row r="83">
          <cell r="D83">
            <v>0.6</v>
          </cell>
          <cell r="F83">
            <v>0.85</v>
          </cell>
          <cell r="G83">
            <v>0.89500000000000002</v>
          </cell>
        </row>
      </sheetData>
      <sheetData sheetId="21">
        <row r="83">
          <cell r="D83">
            <v>0.6</v>
          </cell>
          <cell r="F83">
            <v>0.85</v>
          </cell>
          <cell r="G83">
            <v>0.86750000000000005</v>
          </cell>
        </row>
      </sheetData>
      <sheetData sheetId="22">
        <row r="83">
          <cell r="G83">
            <v>1.0024999999999999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3">
          <cell r="D83">
            <v>1.25</v>
          </cell>
          <cell r="F83">
            <v>1.4</v>
          </cell>
        </row>
      </sheetData>
      <sheetData sheetId="40">
        <row r="83">
          <cell r="D83">
            <v>1.25</v>
          </cell>
          <cell r="F83">
            <v>1.4</v>
          </cell>
        </row>
      </sheetData>
      <sheetData sheetId="41">
        <row r="83">
          <cell r="D83">
            <v>1.2749999999999999</v>
          </cell>
          <cell r="F83">
            <v>1.425</v>
          </cell>
          <cell r="G83">
            <v>3.4350000000000001</v>
          </cell>
        </row>
      </sheetData>
      <sheetData sheetId="42">
        <row r="83">
          <cell r="D83">
            <v>1.5</v>
          </cell>
          <cell r="F83">
            <v>1.65</v>
          </cell>
          <cell r="G83">
            <v>3.05</v>
          </cell>
        </row>
      </sheetData>
      <sheetData sheetId="43">
        <row r="83">
          <cell r="D83">
            <v>1.5</v>
          </cell>
          <cell r="F83">
            <v>1.65</v>
          </cell>
          <cell r="G83">
            <v>2.95</v>
          </cell>
        </row>
      </sheetData>
      <sheetData sheetId="44">
        <row r="83">
          <cell r="D83">
            <v>1.625</v>
          </cell>
          <cell r="F83">
            <v>1.7749999999999999</v>
          </cell>
          <cell r="G83">
            <v>2.7450000000000001</v>
          </cell>
        </row>
      </sheetData>
      <sheetData sheetId="45">
        <row r="83">
          <cell r="D83">
            <v>1.625</v>
          </cell>
          <cell r="F83">
            <v>1.7749999999999999</v>
          </cell>
          <cell r="G83">
            <v>2.7</v>
          </cell>
        </row>
      </sheetData>
      <sheetData sheetId="46">
        <row r="83">
          <cell r="D83">
            <v>1.75</v>
          </cell>
          <cell r="F83">
            <v>1.9</v>
          </cell>
          <cell r="G83">
            <v>2.9550000000000001</v>
          </cell>
        </row>
      </sheetData>
      <sheetData sheetId="47">
        <row r="83">
          <cell r="D83">
            <v>1.75</v>
          </cell>
          <cell r="F83">
            <v>1.9</v>
          </cell>
          <cell r="G83">
            <v>3.2850000000000001</v>
          </cell>
        </row>
      </sheetData>
      <sheetData sheetId="48">
        <row r="83">
          <cell r="G83">
            <v>3.5649999999999999</v>
          </cell>
        </row>
      </sheetData>
      <sheetData sheetId="49">
        <row r="83">
          <cell r="G83">
            <v>3.62</v>
          </cell>
        </row>
      </sheetData>
      <sheetData sheetId="50">
        <row r="83">
          <cell r="D83" t="e">
            <v>#VALUE!</v>
          </cell>
          <cell r="G83">
            <v>3.6749999999999998</v>
          </cell>
        </row>
      </sheetData>
      <sheetData sheetId="51">
        <row r="83">
          <cell r="D83">
            <v>2</v>
          </cell>
          <cell r="F83">
            <v>2.15</v>
          </cell>
          <cell r="G83">
            <v>3.7050000000000001</v>
          </cell>
        </row>
      </sheetData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8"/>
  <sheetViews>
    <sheetView tabSelected="1"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22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30</v>
      </c>
      <c r="N3" s="30"/>
    </row>
    <row r="6" spans="1:33" ht="42" customHeight="1" x14ac:dyDescent="0.25">
      <c r="B6" s="40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0"/>
      <c r="C7" s="41" t="s">
        <v>19</v>
      </c>
      <c r="D7" s="41"/>
      <c r="E7" s="41"/>
      <c r="F7" s="42"/>
    </row>
    <row r="8" spans="1:33" x14ac:dyDescent="0.25">
      <c r="B8" s="22">
        <v>1</v>
      </c>
      <c r="C8" s="23">
        <v>0.35949999999999999</v>
      </c>
      <c r="D8" s="23"/>
      <c r="E8" s="23" t="s">
        <v>31</v>
      </c>
      <c r="F8" s="23">
        <f>'[1]01'!$G$83</f>
        <v>3.6150000000000002</v>
      </c>
    </row>
    <row r="9" spans="1:33" x14ac:dyDescent="0.25">
      <c r="B9" s="24">
        <v>2</v>
      </c>
      <c r="C9" s="25">
        <v>0.35949999999999999</v>
      </c>
      <c r="D9" s="25"/>
      <c r="E9" s="25" t="s">
        <v>31</v>
      </c>
      <c r="F9" s="25">
        <f>'[1]02'!$G$83</f>
        <v>3.81</v>
      </c>
    </row>
    <row r="10" spans="1:33" x14ac:dyDescent="0.25">
      <c r="B10" s="26">
        <v>3</v>
      </c>
      <c r="C10" s="23">
        <v>0.35949999999999999</v>
      </c>
      <c r="D10" s="23"/>
      <c r="E10" s="23" t="s">
        <v>31</v>
      </c>
      <c r="F10" s="23">
        <f>'[1]03'!$G$83</f>
        <v>3.77</v>
      </c>
    </row>
    <row r="11" spans="1:33" x14ac:dyDescent="0.25">
      <c r="B11" s="24">
        <v>4</v>
      </c>
      <c r="C11" s="25">
        <v>0.35949999999999999</v>
      </c>
      <c r="D11" s="25"/>
      <c r="E11" s="25" t="s">
        <v>31</v>
      </c>
      <c r="F11" s="25">
        <f>'[1]04'!$G$83</f>
        <v>4.085</v>
      </c>
    </row>
    <row r="12" spans="1:33" x14ac:dyDescent="0.25">
      <c r="B12" s="26">
        <v>5</v>
      </c>
      <c r="C12" s="23">
        <v>0.35949999999999999</v>
      </c>
      <c r="D12" s="23"/>
      <c r="E12" s="23" t="s">
        <v>31</v>
      </c>
      <c r="F12" s="23">
        <f>'[1]05'!$G$83</f>
        <v>3.4</v>
      </c>
    </row>
    <row r="13" spans="1:33" x14ac:dyDescent="0.25">
      <c r="B13" s="24">
        <v>6</v>
      </c>
      <c r="C13" s="25">
        <v>0.35949999999999999</v>
      </c>
      <c r="D13" s="25">
        <f>'[1]06'!$D$83</f>
        <v>1.1499999999999999</v>
      </c>
      <c r="E13" s="25">
        <f>'[1]06'!$F$83</f>
        <v>1.4</v>
      </c>
      <c r="F13" s="25">
        <f>'[1]06'!$G$83</f>
        <v>2.59</v>
      </c>
    </row>
    <row r="14" spans="1:33" x14ac:dyDescent="0.25">
      <c r="B14" s="26">
        <v>7</v>
      </c>
      <c r="C14" s="23">
        <v>0.35949999999999999</v>
      </c>
      <c r="D14" s="23">
        <f>'[1]07'!$D$83</f>
        <v>1</v>
      </c>
      <c r="E14" s="23">
        <f>'[1]07'!$F$83</f>
        <v>1.25</v>
      </c>
      <c r="F14" s="23">
        <f>'[1]07'!$G$83</f>
        <v>2.0449999999999999</v>
      </c>
    </row>
    <row r="15" spans="1:33" x14ac:dyDescent="0.25">
      <c r="B15" s="24">
        <v>8</v>
      </c>
      <c r="C15" s="25">
        <v>0.35949999999999999</v>
      </c>
      <c r="D15" s="25">
        <f>'[1]08'!$D$83</f>
        <v>0.95</v>
      </c>
      <c r="E15" s="25">
        <f>'[1]08'!$F$83</f>
        <v>1.2</v>
      </c>
      <c r="F15" s="25">
        <f>'[1]08'!$G$83</f>
        <v>1.905</v>
      </c>
    </row>
    <row r="16" spans="1:33" x14ac:dyDescent="0.25">
      <c r="B16" s="26">
        <v>9</v>
      </c>
      <c r="C16" s="23">
        <v>0.35949999999999999</v>
      </c>
      <c r="D16" s="23">
        <f>'[1]09'!$D$83</f>
        <v>0.95</v>
      </c>
      <c r="E16" s="23">
        <f>'[1]09'!$F$83</f>
        <v>1.2</v>
      </c>
      <c r="F16" s="23">
        <f>'[1]09'!$G$83</f>
        <v>2.2050000000000001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0.35949999999999999</v>
      </c>
      <c r="D17" s="25">
        <f>'[1]10'!$D$83</f>
        <v>0.95</v>
      </c>
      <c r="E17" s="25">
        <f>'[1]10'!$F$83</f>
        <v>1.2</v>
      </c>
      <c r="F17" s="25">
        <f>'[1]10'!$G$83</f>
        <v>1.99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0.35949999999999999</v>
      </c>
      <c r="D18" s="23">
        <f>'[1]11'!$D$83</f>
        <v>0.95</v>
      </c>
      <c r="E18" s="23">
        <f>'[1]11'!$F$83</f>
        <v>1.2</v>
      </c>
      <c r="F18" s="23">
        <f>'[1]11'!$G$83</f>
        <v>1.925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0.35949999999999999</v>
      </c>
      <c r="D19" s="25">
        <f>'[1]12'!$D$83</f>
        <v>0.875</v>
      </c>
      <c r="E19" s="25">
        <f>'[1]12'!$F$83</f>
        <v>1.125</v>
      </c>
      <c r="F19" s="25">
        <f>'[1]12'!$G$83</f>
        <v>1.9750000000000001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0.35949999999999999</v>
      </c>
      <c r="D20" s="23">
        <f>'[1]13'!$D$83</f>
        <v>0.75</v>
      </c>
      <c r="E20" s="23">
        <f>'[1]13'!$F$83</f>
        <v>1</v>
      </c>
      <c r="F20" s="23">
        <f>'[1]13'!$G$83</f>
        <v>1.9750000000000001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0.35949999999999999</v>
      </c>
      <c r="D21" s="25">
        <f>'[1]14'!$D$83</f>
        <v>0.75</v>
      </c>
      <c r="E21" s="25">
        <f>'[1]14'!$F$83</f>
        <v>0.95</v>
      </c>
      <c r="F21" s="25">
        <f>'[1]14'!$G$83</f>
        <v>1.3049999999999999</v>
      </c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0.35949999999999999</v>
      </c>
      <c r="D22" s="23">
        <f>'[1]15'!$D$83</f>
        <v>0.75</v>
      </c>
      <c r="E22" s="23">
        <f>'[1]15'!$F$83</f>
        <v>0.92500000000000004</v>
      </c>
      <c r="F22" s="23">
        <f>'[1]15'!$G$83</f>
        <v>1.5225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0.35949999999999999</v>
      </c>
      <c r="D23" s="25">
        <f>'[1]16'!$D$83</f>
        <v>0.75</v>
      </c>
      <c r="E23" s="25">
        <f>'[1]16'!$F$83</f>
        <v>0.92</v>
      </c>
      <c r="F23" s="25">
        <f>'[1]15'!$G$83</f>
        <v>1.5225</v>
      </c>
      <c r="S23" s="2"/>
      <c r="T23" s="5">
        <v>2015</v>
      </c>
      <c r="U23" s="6"/>
      <c r="V23" s="6">
        <v>0.9</v>
      </c>
      <c r="W23" s="6">
        <v>0.6583</v>
      </c>
      <c r="X23" s="6">
        <v>0.56669999999999998</v>
      </c>
      <c r="Y23" s="6">
        <v>0.52500000000000002</v>
      </c>
      <c r="Z23" s="9"/>
      <c r="AA23" s="6"/>
      <c r="AB23" s="6"/>
      <c r="AC23" s="6"/>
      <c r="AD23" s="6"/>
      <c r="AE23" s="6">
        <v>0.9</v>
      </c>
      <c r="AF23" s="6">
        <v>0.93330000000000002</v>
      </c>
      <c r="AG23" s="10">
        <f>AVERAGE(U23:AF23)</f>
        <v>0.74721666666666664</v>
      </c>
    </row>
    <row r="24" spans="2:33" x14ac:dyDescent="0.25">
      <c r="B24" s="26">
        <v>17</v>
      </c>
      <c r="C24" s="23">
        <v>0.35949999999999999</v>
      </c>
      <c r="D24" s="23">
        <f>'[1]17'!$D$83</f>
        <v>0.7</v>
      </c>
      <c r="E24" s="23">
        <f>'[1]17'!$F$83</f>
        <v>0.89</v>
      </c>
      <c r="F24" s="23">
        <f>'[1]17'!$G$83</f>
        <v>1.42</v>
      </c>
      <c r="S24" s="2"/>
      <c r="T24" s="5">
        <v>2016</v>
      </c>
      <c r="U24" s="6">
        <v>0.75</v>
      </c>
      <c r="V24" s="6">
        <v>0.78749999999999998</v>
      </c>
      <c r="W24" s="6">
        <v>0.73329999999999995</v>
      </c>
      <c r="X24" s="6">
        <v>0.66670000000000007</v>
      </c>
      <c r="Y24" s="6">
        <v>0.6</v>
      </c>
      <c r="Z24" s="9"/>
      <c r="AA24" s="6"/>
      <c r="AB24" s="6"/>
      <c r="AC24" s="6"/>
      <c r="AD24" s="6">
        <v>1.3</v>
      </c>
      <c r="AE24" s="6"/>
      <c r="AF24" s="6"/>
      <c r="AG24" s="10">
        <f t="shared" ref="AG24:AG31" si="0">AVERAGE(U24:AF24)</f>
        <v>0.80625000000000002</v>
      </c>
    </row>
    <row r="25" spans="2:33" x14ac:dyDescent="0.25">
      <c r="B25" s="24">
        <v>18</v>
      </c>
      <c r="C25" s="25">
        <v>0.35949999999999999</v>
      </c>
      <c r="D25" s="25">
        <f>'[1]18'!$D$83</f>
        <v>0.67500000000000004</v>
      </c>
      <c r="E25" s="25">
        <f>'[1]18'!$F$83</f>
        <v>0.875</v>
      </c>
      <c r="F25" s="25">
        <f>'[1]18'!$G$83</f>
        <v>1.32</v>
      </c>
      <c r="G25" s="1"/>
      <c r="S25" s="2"/>
      <c r="T25" s="5">
        <v>2017</v>
      </c>
      <c r="U25" s="6"/>
      <c r="V25" s="6">
        <v>1.325</v>
      </c>
      <c r="W25" s="6">
        <v>0.97499999999999998</v>
      </c>
      <c r="X25" s="6">
        <v>0.5917</v>
      </c>
      <c r="Y25" s="6">
        <v>0.52500000000000002</v>
      </c>
      <c r="Z25" s="9"/>
      <c r="AA25" s="6"/>
      <c r="AB25" s="6"/>
      <c r="AC25" s="6">
        <v>1.25</v>
      </c>
      <c r="AD25" s="6">
        <v>1.2082999999999999</v>
      </c>
      <c r="AE25" s="6">
        <v>1.0832999999999999</v>
      </c>
      <c r="AF25" s="6">
        <v>1.25</v>
      </c>
      <c r="AG25" s="10">
        <f t="shared" si="0"/>
        <v>1.0260374999999999</v>
      </c>
    </row>
    <row r="26" spans="2:33" x14ac:dyDescent="0.25">
      <c r="B26" s="26">
        <v>19</v>
      </c>
      <c r="C26" s="23">
        <v>0.35949999999999999</v>
      </c>
      <c r="D26" s="23">
        <f>'[1]19'!$D$83</f>
        <v>0.68499999999999994</v>
      </c>
      <c r="E26" s="23">
        <f>'[1]19'!$F$83</f>
        <v>0.92</v>
      </c>
      <c r="F26" s="23">
        <f>'[1]19'!$G$83</f>
        <v>1.089</v>
      </c>
      <c r="S26" s="2"/>
      <c r="T26" s="5">
        <v>2018</v>
      </c>
      <c r="U26" s="6">
        <v>1.0832999999999999</v>
      </c>
      <c r="V26" s="6">
        <v>1.3167</v>
      </c>
      <c r="W26" s="6">
        <v>0.88329999999999997</v>
      </c>
      <c r="X26" s="6">
        <v>0.54170000000000007</v>
      </c>
      <c r="Y26" s="6">
        <v>0.4083</v>
      </c>
      <c r="Z26" s="9"/>
      <c r="AA26" s="6"/>
      <c r="AB26" s="6"/>
      <c r="AC26" s="6"/>
      <c r="AD26" s="6">
        <v>1.2082999999999999</v>
      </c>
      <c r="AE26" s="6">
        <v>1.4166999999999998</v>
      </c>
      <c r="AF26" s="6">
        <v>1.5</v>
      </c>
      <c r="AG26" s="10">
        <f t="shared" si="0"/>
        <v>1.0447875</v>
      </c>
    </row>
    <row r="27" spans="2:33" x14ac:dyDescent="0.25">
      <c r="B27" s="24">
        <v>20</v>
      </c>
      <c r="C27" s="25">
        <v>0.35949999999999999</v>
      </c>
      <c r="D27" s="25">
        <f>'[1]20'!$D$83</f>
        <v>0.60499999999999998</v>
      </c>
      <c r="E27" s="25">
        <f>'[1]20'!$F$83</f>
        <v>0.88000000000000012</v>
      </c>
      <c r="F27" s="25">
        <f>'[1]20'!$G$83</f>
        <v>1.089</v>
      </c>
      <c r="S27" s="2"/>
      <c r="T27" s="5">
        <v>2019</v>
      </c>
      <c r="U27" s="6">
        <v>1.5</v>
      </c>
      <c r="V27" s="6">
        <v>1.2333000000000001</v>
      </c>
      <c r="W27" s="6">
        <v>0.50829999999999997</v>
      </c>
      <c r="X27" s="6">
        <v>0.48330000000000001</v>
      </c>
      <c r="Y27" s="6">
        <v>0.47499999999999998</v>
      </c>
      <c r="Z27" s="9"/>
      <c r="AA27" s="6"/>
      <c r="AB27" s="6"/>
      <c r="AC27" s="6"/>
      <c r="AD27" s="6">
        <v>1.25</v>
      </c>
      <c r="AE27" s="6">
        <v>1.1875</v>
      </c>
      <c r="AF27" s="6">
        <v>1.5</v>
      </c>
      <c r="AG27" s="10">
        <f t="shared" si="0"/>
        <v>1.0171749999999999</v>
      </c>
    </row>
    <row r="28" spans="2:33" x14ac:dyDescent="0.25">
      <c r="B28" s="26">
        <v>21</v>
      </c>
      <c r="C28" s="23">
        <v>0.35949999999999999</v>
      </c>
      <c r="D28" s="23">
        <f>'[1]21'!$D$83</f>
        <v>0.6</v>
      </c>
      <c r="E28" s="23">
        <f>'[1]21'!$F$83</f>
        <v>0.85</v>
      </c>
      <c r="F28" s="23">
        <f>'[1]21'!$G$83</f>
        <v>0.89500000000000002</v>
      </c>
      <c r="S28" s="2"/>
      <c r="T28" s="5">
        <v>2020</v>
      </c>
      <c r="U28" s="12">
        <v>1.4750000000000001</v>
      </c>
      <c r="V28" s="12">
        <v>0.98124999999999996</v>
      </c>
      <c r="W28" s="12">
        <v>0.59687500000000004</v>
      </c>
      <c r="X28" s="12">
        <v>0.49299999999999999</v>
      </c>
      <c r="Y28" s="12">
        <v>0.495</v>
      </c>
      <c r="Z28" s="12"/>
      <c r="AA28" s="12"/>
      <c r="AB28" s="12"/>
      <c r="AC28" s="12"/>
      <c r="AD28" s="12">
        <v>1.35</v>
      </c>
      <c r="AE28" s="12">
        <v>1.4375</v>
      </c>
      <c r="AF28" s="12">
        <v>1.75</v>
      </c>
      <c r="AG28" s="10">
        <f t="shared" si="0"/>
        <v>1.0723281249999999</v>
      </c>
    </row>
    <row r="29" spans="2:33" x14ac:dyDescent="0.25">
      <c r="B29" s="24">
        <v>22</v>
      </c>
      <c r="C29" s="25">
        <v>0.35949999999999999</v>
      </c>
      <c r="D29" s="25">
        <f>'[1]22'!$D$83</f>
        <v>0.6</v>
      </c>
      <c r="E29" s="25">
        <f>'[1]22'!$F$83</f>
        <v>0.85</v>
      </c>
      <c r="F29" s="25">
        <f>'[1]22'!$G$83</f>
        <v>0.86750000000000005</v>
      </c>
      <c r="S29" s="2"/>
      <c r="T29" s="5" t="s">
        <v>26</v>
      </c>
      <c r="U29" s="6">
        <f>MAX(U23:U28)</f>
        <v>1.5</v>
      </c>
      <c r="V29" s="6">
        <f t="shared" ref="V29:AF29" si="1">MAX(V23:V28)</f>
        <v>1.325</v>
      </c>
      <c r="W29" s="6">
        <f t="shared" si="1"/>
        <v>0.97499999999999998</v>
      </c>
      <c r="X29" s="6">
        <f t="shared" si="1"/>
        <v>0.66670000000000007</v>
      </c>
      <c r="Y29" s="6">
        <f t="shared" si="1"/>
        <v>0.6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1.25</v>
      </c>
      <c r="AD29" s="6">
        <f t="shared" si="1"/>
        <v>1.35</v>
      </c>
      <c r="AE29" s="6">
        <f t="shared" si="1"/>
        <v>1.4375</v>
      </c>
      <c r="AF29" s="6">
        <f t="shared" si="1"/>
        <v>1.75</v>
      </c>
      <c r="AG29" s="10">
        <f t="shared" si="0"/>
        <v>0.90451666666666675</v>
      </c>
    </row>
    <row r="30" spans="2:33" x14ac:dyDescent="0.25">
      <c r="B30" s="26">
        <v>23</v>
      </c>
      <c r="C30" s="23">
        <v>0.35949999999999999</v>
      </c>
      <c r="D30" s="23"/>
      <c r="E30" s="23"/>
      <c r="F30" s="23">
        <f>'[1]23'!$G$83</f>
        <v>1.0024999999999999</v>
      </c>
      <c r="S30" s="2"/>
      <c r="T30" s="5" t="s">
        <v>27</v>
      </c>
      <c r="U30" s="6">
        <f>MIN(U23:U28)</f>
        <v>0.75</v>
      </c>
      <c r="V30" s="6">
        <f t="shared" ref="V30:AF30" si="2">MIN(V23:V28)</f>
        <v>0.78749999999999998</v>
      </c>
      <c r="W30" s="6">
        <f t="shared" si="2"/>
        <v>0.50829999999999997</v>
      </c>
      <c r="X30" s="6">
        <f t="shared" si="2"/>
        <v>0.48330000000000001</v>
      </c>
      <c r="Y30" s="6">
        <f t="shared" si="2"/>
        <v>0.4083</v>
      </c>
      <c r="Z30" s="6">
        <f t="shared" si="2"/>
        <v>0</v>
      </c>
      <c r="AA30" s="6">
        <f t="shared" si="2"/>
        <v>0</v>
      </c>
      <c r="AB30" s="6">
        <f t="shared" si="2"/>
        <v>0</v>
      </c>
      <c r="AC30" s="6">
        <f t="shared" si="2"/>
        <v>1.25</v>
      </c>
      <c r="AD30" s="6">
        <f t="shared" si="2"/>
        <v>1.2082999999999999</v>
      </c>
      <c r="AE30" s="6">
        <f t="shared" si="2"/>
        <v>0.9</v>
      </c>
      <c r="AF30" s="6">
        <f t="shared" si="2"/>
        <v>0.93330000000000002</v>
      </c>
      <c r="AG30" s="10">
        <f t="shared" si="0"/>
        <v>0.60241666666666671</v>
      </c>
    </row>
    <row r="31" spans="2:33" x14ac:dyDescent="0.25">
      <c r="B31" s="24">
        <v>24</v>
      </c>
      <c r="C31" s="25"/>
      <c r="D31" s="25"/>
      <c r="E31" s="25" t="s">
        <v>33</v>
      </c>
      <c r="F31" s="25"/>
      <c r="S31" s="2"/>
      <c r="T31" s="5" t="s">
        <v>28</v>
      </c>
      <c r="U31" s="6">
        <f>AVERAGE(U23:U28)</f>
        <v>1.202075</v>
      </c>
      <c r="V31" s="6">
        <f t="shared" ref="V31:AF31" si="3">AVERAGE(V23:V28)</f>
        <v>1.090625</v>
      </c>
      <c r="W31" s="6">
        <f t="shared" si="3"/>
        <v>0.72584583333333341</v>
      </c>
      <c r="X31" s="6">
        <f t="shared" si="3"/>
        <v>0.55718333333333325</v>
      </c>
      <c r="Y31" s="6">
        <f t="shared" si="3"/>
        <v>0.5047166666666667</v>
      </c>
      <c r="Z31" s="6" t="e">
        <f t="shared" si="3"/>
        <v>#DIV/0!</v>
      </c>
      <c r="AA31" s="6" t="e">
        <f t="shared" si="3"/>
        <v>#DIV/0!</v>
      </c>
      <c r="AB31" s="6" t="e">
        <f t="shared" si="3"/>
        <v>#DIV/0!</v>
      </c>
      <c r="AC31" s="6">
        <f t="shared" si="3"/>
        <v>1.25</v>
      </c>
      <c r="AD31" s="6">
        <f t="shared" si="3"/>
        <v>1.2633199999999998</v>
      </c>
      <c r="AE31" s="6">
        <f t="shared" si="3"/>
        <v>1.2049999999999998</v>
      </c>
      <c r="AF31" s="6">
        <f t="shared" si="3"/>
        <v>1.38666</v>
      </c>
      <c r="AG31" s="10" t="e">
        <f t="shared" si="0"/>
        <v>#DIV/0!</v>
      </c>
    </row>
    <row r="32" spans="2:33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/>
      <c r="D33" s="25"/>
      <c r="E33" s="25"/>
      <c r="F33" s="25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/>
      <c r="F34" s="23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29</v>
      </c>
      <c r="U35" s="6">
        <f t="shared" ref="U35:AF37" si="4">U29</f>
        <v>1.5</v>
      </c>
      <c r="V35" s="6">
        <f t="shared" si="4"/>
        <v>1.325</v>
      </c>
      <c r="W35" s="6">
        <f t="shared" si="4"/>
        <v>0.97499999999999998</v>
      </c>
      <c r="X35" s="6">
        <f t="shared" si="4"/>
        <v>0.66670000000000007</v>
      </c>
      <c r="Y35" s="6">
        <f t="shared" si="4"/>
        <v>0.6</v>
      </c>
      <c r="Z35" s="6"/>
      <c r="AA35" s="6"/>
      <c r="AB35" s="6"/>
      <c r="AC35" s="6">
        <f t="shared" si="4"/>
        <v>1.25</v>
      </c>
      <c r="AD35" s="6">
        <f t="shared" si="4"/>
        <v>1.35</v>
      </c>
      <c r="AE35" s="6">
        <f t="shared" si="4"/>
        <v>1.4375</v>
      </c>
      <c r="AF35" s="6">
        <f t="shared" si="4"/>
        <v>1.75</v>
      </c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>
        <f t="shared" si="4"/>
        <v>0.75</v>
      </c>
      <c r="V36" s="6">
        <f t="shared" si="4"/>
        <v>0.78749999999999998</v>
      </c>
      <c r="W36" s="6">
        <f t="shared" si="4"/>
        <v>0.50829999999999997</v>
      </c>
      <c r="X36" s="6">
        <f t="shared" si="4"/>
        <v>0.48330000000000001</v>
      </c>
      <c r="Y36" s="6">
        <f t="shared" si="4"/>
        <v>0.4083</v>
      </c>
      <c r="Z36" s="6"/>
      <c r="AA36" s="6"/>
      <c r="AB36" s="6"/>
      <c r="AC36" s="6">
        <f t="shared" si="4"/>
        <v>1.25</v>
      </c>
      <c r="AD36" s="6">
        <f t="shared" si="4"/>
        <v>1.2082999999999999</v>
      </c>
      <c r="AE36" s="6">
        <f t="shared" si="4"/>
        <v>0.9</v>
      </c>
      <c r="AF36" s="6">
        <f t="shared" si="4"/>
        <v>0.93330000000000002</v>
      </c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2015 - 2020</v>
      </c>
      <c r="U37" s="11">
        <f t="shared" si="4"/>
        <v>1.202075</v>
      </c>
      <c r="V37" s="11">
        <f t="shared" si="4"/>
        <v>1.090625</v>
      </c>
      <c r="W37" s="11">
        <f t="shared" si="4"/>
        <v>0.72584583333333341</v>
      </c>
      <c r="X37" s="11">
        <f t="shared" si="4"/>
        <v>0.55718333333333325</v>
      </c>
      <c r="Y37" s="11">
        <f t="shared" si="4"/>
        <v>0.5047166666666667</v>
      </c>
      <c r="Z37" s="11"/>
      <c r="AA37" s="11"/>
      <c r="AB37" s="11"/>
      <c r="AC37" s="11">
        <f t="shared" si="4"/>
        <v>1.25</v>
      </c>
      <c r="AD37" s="11">
        <f t="shared" si="4"/>
        <v>1.2633199999999998</v>
      </c>
      <c r="AE37" s="11">
        <f t="shared" si="4"/>
        <v>1.2049999999999998</v>
      </c>
      <c r="AF37" s="11">
        <f t="shared" si="4"/>
        <v>1.38666</v>
      </c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2021</v>
      </c>
      <c r="U38" s="12"/>
      <c r="V38" s="12">
        <f>AVERAGE(D12:D15)</f>
        <v>1.0333333333333332</v>
      </c>
      <c r="W38" s="12">
        <f>AVERAGE(D16:D19)</f>
        <v>0.93124999999999991</v>
      </c>
      <c r="X38" s="12">
        <f>AVERAGE(D20:D24)</f>
        <v>0.74</v>
      </c>
      <c r="Y38" s="12">
        <f>AVERAGE(D25:D28)</f>
        <v>0.64124999999999999</v>
      </c>
      <c r="Z38" s="12">
        <f>AVERAGE(D29:D32)</f>
        <v>0.6</v>
      </c>
      <c r="AA38" s="12"/>
      <c r="AB38" s="12"/>
      <c r="AC38" s="12"/>
      <c r="AD38" s="12">
        <f>AVERAGE(D47:D50)</f>
        <v>1.3187500000000001</v>
      </c>
      <c r="AE38" s="12">
        <f>AVERAGE(D51:D54)</f>
        <v>1.625</v>
      </c>
      <c r="AF38" s="12">
        <f>AVERAGE(D55:D59)</f>
        <v>1.875</v>
      </c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/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/>
      <c r="D42" s="23"/>
      <c r="E42" s="23"/>
      <c r="F42" s="23"/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/>
      <c r="F43" s="25"/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/>
      <c r="D44" s="23"/>
      <c r="E44" s="23"/>
      <c r="F44" s="23"/>
      <c r="S44" s="2"/>
      <c r="T44" s="5">
        <v>2015</v>
      </c>
      <c r="U44" s="6">
        <v>1.951138492063492</v>
      </c>
      <c r="V44" s="6">
        <v>1.7272916666666667</v>
      </c>
      <c r="W44" s="6">
        <v>1.3215476190476192</v>
      </c>
      <c r="X44" s="6">
        <v>1.1975148809523808</v>
      </c>
      <c r="Y44" s="6">
        <v>1.4019930555555555</v>
      </c>
      <c r="Z44" s="9">
        <v>1.61</v>
      </c>
      <c r="AA44" s="6"/>
      <c r="AB44" s="6"/>
      <c r="AC44" s="6"/>
      <c r="AD44" s="6">
        <v>2.6149999999999998</v>
      </c>
      <c r="AE44" s="6">
        <v>2.4250892857142858</v>
      </c>
      <c r="AF44" s="6">
        <v>1.9441666666666666</v>
      </c>
      <c r="AG44" s="10">
        <f>AVERAGE(U44:AF44)</f>
        <v>1.7993046296296298</v>
      </c>
    </row>
    <row r="45" spans="2:33" x14ac:dyDescent="0.25">
      <c r="B45" s="24">
        <v>38</v>
      </c>
      <c r="C45" s="25"/>
      <c r="D45" s="25"/>
      <c r="E45" s="25"/>
      <c r="F45" s="25"/>
      <c r="S45" s="2"/>
      <c r="T45" s="5">
        <v>2016</v>
      </c>
      <c r="U45" s="6">
        <v>1.9239682539682541</v>
      </c>
      <c r="V45" s="6">
        <v>1.8940277777777779</v>
      </c>
      <c r="W45" s="6">
        <v>1.5744603174603173</v>
      </c>
      <c r="X45" s="6">
        <v>1.2940873015873016</v>
      </c>
      <c r="Y45" s="6">
        <v>1.4221428571428572</v>
      </c>
      <c r="Z45" s="9">
        <v>1.4421666666666664</v>
      </c>
      <c r="AA45" s="6"/>
      <c r="AB45" s="6"/>
      <c r="AC45" s="6"/>
      <c r="AD45" s="6">
        <v>2.7918333333333334</v>
      </c>
      <c r="AE45" s="6">
        <v>2.3668750000000003</v>
      </c>
      <c r="AF45" s="6">
        <v>1.9729285714285716</v>
      </c>
      <c r="AG45" s="10">
        <f t="shared" ref="AG45:AG52" si="5">AVERAGE(U45:AF45)</f>
        <v>1.8536100088183423</v>
      </c>
    </row>
    <row r="46" spans="2:33" x14ac:dyDescent="0.25">
      <c r="B46" s="26">
        <v>39</v>
      </c>
      <c r="C46" s="23"/>
      <c r="D46" s="23"/>
      <c r="E46" s="28" t="s">
        <v>32</v>
      </c>
      <c r="F46" s="23"/>
      <c r="S46" s="2"/>
      <c r="T46" s="5">
        <v>2017</v>
      </c>
      <c r="U46" s="6">
        <v>2.354940476190476</v>
      </c>
      <c r="V46" s="6">
        <v>2.8047455357142859</v>
      </c>
      <c r="W46" s="6">
        <v>1.8329166666666665</v>
      </c>
      <c r="X46" s="6">
        <v>1.3868415178571427</v>
      </c>
      <c r="Y46" s="6">
        <v>1.3720778769841271</v>
      </c>
      <c r="Z46" s="9"/>
      <c r="AA46" s="6"/>
      <c r="AB46" s="6"/>
      <c r="AC46" s="6">
        <v>2.9750000000000001</v>
      </c>
      <c r="AD46" s="6">
        <v>2.6782291666666667</v>
      </c>
      <c r="AE46" s="6">
        <v>2.0328035714285715</v>
      </c>
      <c r="AF46" s="6">
        <v>2.3405357142857142</v>
      </c>
      <c r="AG46" s="10">
        <f t="shared" si="5"/>
        <v>2.1975656139770723</v>
      </c>
    </row>
    <row r="47" spans="2:33" x14ac:dyDescent="0.25">
      <c r="B47" s="24">
        <v>40</v>
      </c>
      <c r="C47" s="25">
        <v>0.35949999999999999</v>
      </c>
      <c r="D47" s="25">
        <f>'[1]40'!$D$83</f>
        <v>1.25</v>
      </c>
      <c r="E47" s="25">
        <f>'[1]40'!$F$83</f>
        <v>1.4</v>
      </c>
      <c r="F47" s="25"/>
      <c r="S47" s="2"/>
      <c r="T47" s="5">
        <v>2018</v>
      </c>
      <c r="U47" s="6">
        <v>2.1462797619047622</v>
      </c>
      <c r="V47" s="6">
        <v>1.9917910353535353</v>
      </c>
      <c r="W47" s="6">
        <v>1.8507500000000001</v>
      </c>
      <c r="X47" s="6">
        <v>1.4210317460317459</v>
      </c>
      <c r="Y47" s="6">
        <v>1.3378819444444443</v>
      </c>
      <c r="Z47" s="9">
        <v>1.4293472222222221</v>
      </c>
      <c r="AA47" s="6"/>
      <c r="AB47" s="6"/>
      <c r="AC47" s="6"/>
      <c r="AD47" s="6">
        <v>2.8888888888888888</v>
      </c>
      <c r="AE47" s="6">
        <v>3.1788234126984127</v>
      </c>
      <c r="AF47" s="6">
        <v>2.7845138888888892</v>
      </c>
      <c r="AG47" s="10">
        <f t="shared" si="5"/>
        <v>2.1143675444925445</v>
      </c>
    </row>
    <row r="48" spans="2:33" x14ac:dyDescent="0.25">
      <c r="B48" s="26">
        <v>41</v>
      </c>
      <c r="C48" s="23">
        <v>0.35949999999999999</v>
      </c>
      <c r="D48" s="23">
        <f>'[1]41'!$D$83</f>
        <v>1.25</v>
      </c>
      <c r="E48" s="23">
        <f>'[1]41'!$F$83</f>
        <v>1.4</v>
      </c>
      <c r="F48" s="23"/>
      <c r="S48" s="2"/>
      <c r="T48" s="5">
        <v>2019</v>
      </c>
      <c r="U48" s="6">
        <v>2.832864583333333</v>
      </c>
      <c r="V48" s="6">
        <v>2.4101924603174605</v>
      </c>
      <c r="W48" s="6">
        <v>1.33315625</v>
      </c>
      <c r="X48" s="6">
        <v>1.2678645833333331</v>
      </c>
      <c r="Y48" s="6">
        <v>1.357922619047619</v>
      </c>
      <c r="Z48" s="9">
        <v>1.0266666666666666</v>
      </c>
      <c r="AA48" s="6"/>
      <c r="AB48" s="6"/>
      <c r="AC48" s="6"/>
      <c r="AD48" s="6">
        <v>2.7910000000000004</v>
      </c>
      <c r="AE48" s="6">
        <v>2.5662366071428573</v>
      </c>
      <c r="AF48" s="6">
        <v>2.8060714285714283</v>
      </c>
      <c r="AG48" s="10">
        <f t="shared" si="5"/>
        <v>2.0435527998236331</v>
      </c>
    </row>
    <row r="49" spans="2:33" x14ac:dyDescent="0.25">
      <c r="B49" s="24">
        <v>42</v>
      </c>
      <c r="C49" s="25">
        <v>0.35949999999999999</v>
      </c>
      <c r="D49" s="25">
        <f>'[1]42'!$D$83</f>
        <v>1.2749999999999999</v>
      </c>
      <c r="E49" s="25">
        <f>'[1]42'!$F$83</f>
        <v>1.425</v>
      </c>
      <c r="F49" s="25">
        <f>'[1]42'!$G$83</f>
        <v>3.4350000000000001</v>
      </c>
      <c r="S49" s="2"/>
      <c r="T49" s="5">
        <v>2020</v>
      </c>
      <c r="U49" s="6">
        <v>2.68</v>
      </c>
      <c r="V49" s="6">
        <v>2.0590000000000002</v>
      </c>
      <c r="W49" s="6">
        <v>1.5062500000000001</v>
      </c>
      <c r="X49" s="6">
        <v>1.5069999999999999</v>
      </c>
      <c r="Y49" s="6">
        <v>1.5375000000000001</v>
      </c>
      <c r="Z49" s="9"/>
      <c r="AA49" s="6"/>
      <c r="AB49" s="6"/>
      <c r="AC49" s="6"/>
      <c r="AD49" s="6">
        <v>2.9275000000000002</v>
      </c>
      <c r="AE49" s="6">
        <v>3.2725</v>
      </c>
      <c r="AF49" s="6">
        <v>3.41</v>
      </c>
      <c r="AG49" s="10">
        <f t="shared" si="5"/>
        <v>2.3624687500000001</v>
      </c>
    </row>
    <row r="50" spans="2:33" x14ac:dyDescent="0.25">
      <c r="B50" s="26">
        <v>43</v>
      </c>
      <c r="C50" s="23">
        <v>0.35949999999999999</v>
      </c>
      <c r="D50" s="23">
        <f>'[1]43'!$D$83</f>
        <v>1.5</v>
      </c>
      <c r="E50" s="23">
        <f>'[1]43'!$F$83</f>
        <v>1.65</v>
      </c>
      <c r="F50" s="23">
        <f>'[1]43'!$G$83</f>
        <v>3.05</v>
      </c>
      <c r="S50" s="2"/>
      <c r="T50" s="5" t="s">
        <v>26</v>
      </c>
      <c r="U50" s="6">
        <f t="shared" ref="U50:AF50" si="6">MAX(U44:U47)</f>
        <v>2.354940476190476</v>
      </c>
      <c r="V50" s="6">
        <f t="shared" si="6"/>
        <v>2.8047455357142859</v>
      </c>
      <c r="W50" s="6">
        <f t="shared" si="6"/>
        <v>1.8507500000000001</v>
      </c>
      <c r="X50" s="6">
        <f t="shared" si="6"/>
        <v>1.4210317460317459</v>
      </c>
      <c r="Y50" s="6">
        <f t="shared" si="6"/>
        <v>1.4221428571428572</v>
      </c>
      <c r="Z50" s="6">
        <f t="shared" si="6"/>
        <v>1.61</v>
      </c>
      <c r="AA50" s="6">
        <f t="shared" si="6"/>
        <v>0</v>
      </c>
      <c r="AB50" s="6">
        <f t="shared" si="6"/>
        <v>0</v>
      </c>
      <c r="AC50" s="6">
        <f t="shared" si="6"/>
        <v>2.9750000000000001</v>
      </c>
      <c r="AD50" s="6">
        <f t="shared" si="6"/>
        <v>2.8888888888888888</v>
      </c>
      <c r="AE50" s="6">
        <f t="shared" si="6"/>
        <v>3.1788234126984127</v>
      </c>
      <c r="AF50" s="6">
        <f t="shared" si="6"/>
        <v>2.7845138888888892</v>
      </c>
      <c r="AG50" s="10">
        <f t="shared" si="5"/>
        <v>1.9409030671296295</v>
      </c>
    </row>
    <row r="51" spans="2:33" x14ac:dyDescent="0.25">
      <c r="B51" s="24">
        <v>44</v>
      </c>
      <c r="C51" s="25">
        <v>0.35949999999999999</v>
      </c>
      <c r="D51" s="25">
        <f>'[1]44'!$D$83</f>
        <v>1.5</v>
      </c>
      <c r="E51" s="25">
        <f>'[1]44'!$F$83</f>
        <v>1.65</v>
      </c>
      <c r="F51" s="25">
        <f>'[1]44'!$G$83</f>
        <v>2.95</v>
      </c>
      <c r="S51" s="2"/>
      <c r="T51" s="5" t="s">
        <v>27</v>
      </c>
      <c r="U51" s="6">
        <f t="shared" ref="U51:AF51" si="7">MIN(U44:U47)</f>
        <v>1.9239682539682541</v>
      </c>
      <c r="V51" s="6">
        <f t="shared" si="7"/>
        <v>1.7272916666666667</v>
      </c>
      <c r="W51" s="6">
        <f t="shared" si="7"/>
        <v>1.3215476190476192</v>
      </c>
      <c r="X51" s="6">
        <f t="shared" si="7"/>
        <v>1.1975148809523808</v>
      </c>
      <c r="Y51" s="6">
        <f t="shared" si="7"/>
        <v>1.3378819444444443</v>
      </c>
      <c r="Z51" s="6">
        <f t="shared" si="7"/>
        <v>1.4293472222222221</v>
      </c>
      <c r="AA51" s="6">
        <f t="shared" si="7"/>
        <v>0</v>
      </c>
      <c r="AB51" s="6">
        <f t="shared" si="7"/>
        <v>0</v>
      </c>
      <c r="AC51" s="6">
        <f t="shared" si="7"/>
        <v>2.9750000000000001</v>
      </c>
      <c r="AD51" s="6">
        <f t="shared" si="7"/>
        <v>2.6149999999999998</v>
      </c>
      <c r="AE51" s="6">
        <f t="shared" si="7"/>
        <v>2.0328035714285715</v>
      </c>
      <c r="AF51" s="6">
        <f t="shared" si="7"/>
        <v>1.9441666666666666</v>
      </c>
      <c r="AG51" s="10">
        <f t="shared" si="5"/>
        <v>1.5420434854497358</v>
      </c>
    </row>
    <row r="52" spans="2:33" x14ac:dyDescent="0.25">
      <c r="B52" s="26">
        <v>45</v>
      </c>
      <c r="C52" s="23">
        <v>0.35949999999999999</v>
      </c>
      <c r="D52" s="23">
        <f>'[1]45'!$D$83</f>
        <v>1.625</v>
      </c>
      <c r="E52" s="23">
        <f>'[1]45'!$F$83</f>
        <v>1.7749999999999999</v>
      </c>
      <c r="F52" s="23">
        <f>'[1]45'!$G$83</f>
        <v>2.7450000000000001</v>
      </c>
      <c r="S52" s="2"/>
      <c r="T52" s="5" t="s">
        <v>28</v>
      </c>
      <c r="U52" s="6">
        <f t="shared" ref="U52:AF52" si="8">AVERAGE(U44:U47)</f>
        <v>2.0940817460317458</v>
      </c>
      <c r="V52" s="6">
        <f t="shared" si="8"/>
        <v>2.1044640038780664</v>
      </c>
      <c r="W52" s="6">
        <f t="shared" si="8"/>
        <v>1.6449186507936506</v>
      </c>
      <c r="X52" s="6">
        <f t="shared" si="8"/>
        <v>1.3248688616071427</v>
      </c>
      <c r="Y52" s="6">
        <f t="shared" si="8"/>
        <v>1.383523933531746</v>
      </c>
      <c r="Z52" s="6">
        <f t="shared" si="8"/>
        <v>1.4938379629629628</v>
      </c>
      <c r="AA52" s="6" t="e">
        <f t="shared" si="8"/>
        <v>#DIV/0!</v>
      </c>
      <c r="AB52" s="6" t="e">
        <f t="shared" si="8"/>
        <v>#DIV/0!</v>
      </c>
      <c r="AC52" s="6">
        <f t="shared" si="8"/>
        <v>2.9750000000000001</v>
      </c>
      <c r="AD52" s="6">
        <f t="shared" si="8"/>
        <v>2.7434878472222222</v>
      </c>
      <c r="AE52" s="6">
        <f t="shared" si="8"/>
        <v>2.5008978174603174</v>
      </c>
      <c r="AF52" s="6">
        <f t="shared" si="8"/>
        <v>2.2605362103174604</v>
      </c>
      <c r="AG52" s="10" t="e">
        <f t="shared" si="5"/>
        <v>#DIV/0!</v>
      </c>
    </row>
    <row r="53" spans="2:33" x14ac:dyDescent="0.25">
      <c r="B53" s="24">
        <v>46</v>
      </c>
      <c r="C53" s="25">
        <v>0.35949999999999999</v>
      </c>
      <c r="D53" s="25">
        <f>'[1]46'!$D$83</f>
        <v>1.625</v>
      </c>
      <c r="E53" s="25">
        <f>'[1]46'!$F$83</f>
        <v>1.7749999999999999</v>
      </c>
      <c r="F53" s="25">
        <f>'[1]46'!$G$83</f>
        <v>2.7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0.35949999999999999</v>
      </c>
      <c r="D54" s="23">
        <f>'[1]47'!$D$83</f>
        <v>1.75</v>
      </c>
      <c r="E54" s="23">
        <f>'[1]47'!$F$83</f>
        <v>1.9</v>
      </c>
      <c r="F54" s="23">
        <f>'[1]47'!$G$83</f>
        <v>2.9550000000000001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0.35949999999999999</v>
      </c>
      <c r="D55" s="25">
        <f>'[1]48'!$D$83</f>
        <v>1.75</v>
      </c>
      <c r="E55" s="25">
        <f>'[1]48'!$F$83</f>
        <v>1.9</v>
      </c>
      <c r="F55" s="25">
        <f>'[1]48'!$G$83</f>
        <v>3.2850000000000001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0.35949999999999999</v>
      </c>
      <c r="D56" s="23"/>
      <c r="E56" s="28" t="s">
        <v>31</v>
      </c>
      <c r="F56" s="23">
        <f>'[1]49'!$G$83</f>
        <v>3.5649999999999999</v>
      </c>
      <c r="S56" s="2"/>
      <c r="T56" s="5" t="s">
        <v>29</v>
      </c>
      <c r="U56" s="6">
        <f t="shared" ref="U56:AF58" si="9">U50</f>
        <v>2.354940476190476</v>
      </c>
      <c r="V56" s="6">
        <f t="shared" si="9"/>
        <v>2.8047455357142859</v>
      </c>
      <c r="W56" s="6">
        <f t="shared" si="9"/>
        <v>1.8507500000000001</v>
      </c>
      <c r="X56" s="6">
        <f t="shared" si="9"/>
        <v>1.4210317460317459</v>
      </c>
      <c r="Y56" s="6">
        <f t="shared" si="9"/>
        <v>1.4221428571428572</v>
      </c>
      <c r="Z56" s="6"/>
      <c r="AA56" s="6"/>
      <c r="AB56" s="6"/>
      <c r="AC56" s="6">
        <f t="shared" si="9"/>
        <v>2.9750000000000001</v>
      </c>
      <c r="AD56" s="6">
        <f t="shared" si="9"/>
        <v>2.8888888888888888</v>
      </c>
      <c r="AE56" s="6">
        <f t="shared" si="9"/>
        <v>3.1788234126984127</v>
      </c>
      <c r="AF56" s="6">
        <f t="shared" si="9"/>
        <v>2.7845138888888892</v>
      </c>
      <c r="AG56" s="4"/>
    </row>
    <row r="57" spans="2:33" x14ac:dyDescent="0.25">
      <c r="B57" s="24">
        <v>50</v>
      </c>
      <c r="C57" s="25">
        <v>0.35949999999999999</v>
      </c>
      <c r="D57" s="25"/>
      <c r="E57" s="25" t="s">
        <v>31</v>
      </c>
      <c r="F57" s="25">
        <f>'[1]50'!$G$83</f>
        <v>3.62</v>
      </c>
      <c r="S57" s="2"/>
      <c r="T57" s="5"/>
      <c r="U57" s="6">
        <f t="shared" si="9"/>
        <v>1.9239682539682541</v>
      </c>
      <c r="V57" s="6">
        <f t="shared" si="9"/>
        <v>1.7272916666666667</v>
      </c>
      <c r="W57" s="6">
        <f t="shared" si="9"/>
        <v>1.3215476190476192</v>
      </c>
      <c r="X57" s="6">
        <f t="shared" si="9"/>
        <v>1.1975148809523808</v>
      </c>
      <c r="Y57" s="6">
        <f t="shared" si="9"/>
        <v>1.3378819444444443</v>
      </c>
      <c r="Z57" s="6"/>
      <c r="AA57" s="6"/>
      <c r="AB57" s="6"/>
      <c r="AC57" s="6">
        <f t="shared" si="9"/>
        <v>2.9750000000000001</v>
      </c>
      <c r="AD57" s="6">
        <f t="shared" si="9"/>
        <v>2.6149999999999998</v>
      </c>
      <c r="AE57" s="6">
        <f t="shared" si="9"/>
        <v>2.0328035714285715</v>
      </c>
      <c r="AF57" s="6">
        <f t="shared" si="9"/>
        <v>1.9441666666666666</v>
      </c>
      <c r="AG57" s="4"/>
    </row>
    <row r="58" spans="2:33" x14ac:dyDescent="0.25">
      <c r="B58" s="26">
        <v>51</v>
      </c>
      <c r="C58" s="23">
        <v>0.35949999999999999</v>
      </c>
      <c r="D58" s="23"/>
      <c r="E58" s="23" t="s">
        <v>31</v>
      </c>
      <c r="F58" s="23">
        <f>'[1]51'!$G$83</f>
        <v>3.6749999999999998</v>
      </c>
      <c r="S58" s="2"/>
      <c r="T58" s="7" t="str">
        <f>T52</f>
        <v>Promedio 2015 - 2020</v>
      </c>
      <c r="U58" s="11">
        <f t="shared" si="9"/>
        <v>2.0940817460317458</v>
      </c>
      <c r="V58" s="11">
        <f t="shared" si="9"/>
        <v>2.1044640038780664</v>
      </c>
      <c r="W58" s="11">
        <f t="shared" si="9"/>
        <v>1.6449186507936506</v>
      </c>
      <c r="X58" s="11">
        <f t="shared" si="9"/>
        <v>1.3248688616071427</v>
      </c>
      <c r="Y58" s="11">
        <f t="shared" si="9"/>
        <v>1.383523933531746</v>
      </c>
      <c r="Z58" s="11"/>
      <c r="AA58" s="11"/>
      <c r="AB58" s="11"/>
      <c r="AC58" s="11">
        <f t="shared" si="9"/>
        <v>2.9750000000000001</v>
      </c>
      <c r="AD58" s="11">
        <f t="shared" si="9"/>
        <v>2.7434878472222222</v>
      </c>
      <c r="AE58" s="11">
        <f t="shared" si="9"/>
        <v>2.5008978174603174</v>
      </c>
      <c r="AF58" s="11">
        <f t="shared" si="9"/>
        <v>2.2605362103174604</v>
      </c>
      <c r="AG58" s="4"/>
    </row>
    <row r="59" spans="2:33" x14ac:dyDescent="0.25">
      <c r="B59" s="24">
        <v>52</v>
      </c>
      <c r="C59" s="25">
        <v>0.35949999999999999</v>
      </c>
      <c r="D59" s="25">
        <f>'[1]52'!$D$83</f>
        <v>2</v>
      </c>
      <c r="E59" s="25">
        <f>'[1]52'!$F$83</f>
        <v>2.15</v>
      </c>
      <c r="F59" s="25">
        <f>'[1]52'!$G$83</f>
        <v>3.7050000000000001</v>
      </c>
      <c r="S59" s="2"/>
      <c r="T59" s="5">
        <v>2021</v>
      </c>
      <c r="U59" s="12">
        <f>AVERAGE(F8:F11)</f>
        <v>3.8200000000000003</v>
      </c>
      <c r="V59" s="12">
        <f>AVERAGE(F12:F15)</f>
        <v>2.4849999999999999</v>
      </c>
      <c r="W59" s="12">
        <f>AVERAGE(F16:F19)</f>
        <v>2.0237500000000002</v>
      </c>
      <c r="X59" s="12">
        <f>AVERAGE(F20:F24)</f>
        <v>1.5489999999999999</v>
      </c>
      <c r="Y59" s="12">
        <f>AVERAGE(F25:F28)</f>
        <v>1.0982499999999999</v>
      </c>
      <c r="Z59" s="12">
        <f>AVERAGE(F29:F32)</f>
        <v>0.93500000000000005</v>
      </c>
      <c r="AA59" s="12"/>
      <c r="AB59" s="12"/>
      <c r="AC59" s="12"/>
      <c r="AD59" s="12">
        <f>AVERAGE(F47:F50)</f>
        <v>3.2424999999999997</v>
      </c>
      <c r="AE59" s="12">
        <f>AVERAGE(F51:F54)</f>
        <v>2.8374999999999999</v>
      </c>
      <c r="AF59" s="12">
        <f>AVERAGE(F55:F59)</f>
        <v>3.5700000000000003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25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34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23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>
        <f>(D47-C47)/C47</f>
        <v>2.4770514603616136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24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>
        <f t="shared" ref="T66:T79" si="10">(D48-C48)/C48</f>
        <v>2.4770514603616136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>
        <f t="shared" si="10"/>
        <v>2.5465924895688459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>
        <f>(D50-C50)/C50</f>
        <v>3.1724617524339362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>
        <f t="shared" si="10"/>
        <v>3.1724617524339362</v>
      </c>
    </row>
    <row r="70" spans="2:32" x14ac:dyDescent="0.25">
      <c r="T70" s="35">
        <f t="shared" si="10"/>
        <v>3.5201668984700976</v>
      </c>
    </row>
    <row r="71" spans="2:32" x14ac:dyDescent="0.25">
      <c r="T71" s="35">
        <f t="shared" si="10"/>
        <v>3.5201668984700976</v>
      </c>
    </row>
    <row r="72" spans="2:32" x14ac:dyDescent="0.25">
      <c r="T72" s="35">
        <f t="shared" si="10"/>
        <v>3.8678720445062589</v>
      </c>
    </row>
    <row r="73" spans="2:32" x14ac:dyDescent="0.25">
      <c r="T73" s="35">
        <f t="shared" si="10"/>
        <v>3.8678720445062589</v>
      </c>
    </row>
    <row r="74" spans="2:32" x14ac:dyDescent="0.25">
      <c r="T74" s="35">
        <f t="shared" si="10"/>
        <v>-1</v>
      </c>
    </row>
    <row r="75" spans="2:32" x14ac:dyDescent="0.25">
      <c r="T75" s="35">
        <f t="shared" si="10"/>
        <v>-1</v>
      </c>
    </row>
    <row r="76" spans="2:32" x14ac:dyDescent="0.25">
      <c r="T76" s="35">
        <f t="shared" si="10"/>
        <v>-1</v>
      </c>
    </row>
    <row r="77" spans="2:32" x14ac:dyDescent="0.25">
      <c r="T77" s="35">
        <f t="shared" si="10"/>
        <v>4.563282336578582</v>
      </c>
    </row>
    <row r="78" spans="2:32" x14ac:dyDescent="0.25">
      <c r="T78" s="35" t="e">
        <f t="shared" si="10"/>
        <v>#DIV/0!</v>
      </c>
    </row>
    <row r="79" spans="2:32" x14ac:dyDescent="0.25">
      <c r="T79" s="35" t="e">
        <f t="shared" si="10"/>
        <v>#DIV/0!</v>
      </c>
    </row>
    <row r="80" spans="2:32" x14ac:dyDescent="0.25">
      <c r="T80" s="35"/>
    </row>
    <row r="81" spans="20:20" x14ac:dyDescent="0.25">
      <c r="T81" s="35"/>
    </row>
    <row r="82" spans="20:20" x14ac:dyDescent="0.25">
      <c r="T82" s="35"/>
    </row>
    <row r="83" spans="20:20" x14ac:dyDescent="0.25">
      <c r="T83" s="35"/>
    </row>
    <row r="84" spans="20:20" x14ac:dyDescent="0.25">
      <c r="T84" s="35"/>
    </row>
    <row r="85" spans="20:20" x14ac:dyDescent="0.25">
      <c r="T85" s="35"/>
    </row>
    <row r="86" spans="20:20" x14ac:dyDescent="0.25">
      <c r="T86" s="35"/>
    </row>
    <row r="87" spans="20:20" x14ac:dyDescent="0.25">
      <c r="T87" s="35"/>
    </row>
    <row r="88" spans="20:20" x14ac:dyDescent="0.25">
      <c r="T88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Alcachofa fresco</vt:lpstr>
      <vt:lpstr>'Alcachofa fresco'!Área_de_impresión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2020-05-26T11:55:07Z</cp:lastPrinted>
  <dcterms:created xsi:type="dcterms:W3CDTF">2020-02-25T07:23:09Z</dcterms:created>
  <dcterms:modified xsi:type="dcterms:W3CDTF">2022-01-04T13:28:45Z</dcterms:modified>
</cp:coreProperties>
</file>