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Pera Conf DOP" sheetId="5" r:id="rId1"/>
    <sheet name="Pera Conf 60+" sheetId="6" r:id="rId2"/>
  </sheets>
  <externalReferences>
    <externalReference r:id="rId3"/>
  </externalReferences>
  <definedNames>
    <definedName name="_xlnm.Print_Area" localSheetId="1">'Pera Conf 60+'!$A$1:$N$68</definedName>
    <definedName name="_xlnm.Print_Area" localSheetId="0">'Pera Conf DOP'!$A$1:$N$68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6" l="1"/>
  <c r="E60" i="6"/>
  <c r="D60" i="6"/>
  <c r="F60" i="5" l="1"/>
  <c r="D60" i="5"/>
  <c r="E60" i="5"/>
  <c r="F59" i="6" l="1"/>
  <c r="F58" i="6"/>
  <c r="E59" i="6"/>
  <c r="E58" i="6"/>
  <c r="D59" i="6"/>
  <c r="D58" i="6"/>
  <c r="F59" i="5"/>
  <c r="E59" i="5"/>
  <c r="D59" i="5"/>
  <c r="F58" i="5" l="1"/>
  <c r="E58" i="5"/>
  <c r="D58" i="5"/>
  <c r="F57" i="5" l="1"/>
  <c r="E57" i="5"/>
  <c r="D57" i="5"/>
  <c r="F57" i="6"/>
  <c r="E57" i="6"/>
  <c r="D57" i="6"/>
  <c r="F56" i="6" l="1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AC59" i="6" s="1"/>
  <c r="E46" i="6"/>
  <c r="D46" i="6"/>
  <c r="F45" i="6"/>
  <c r="E45" i="6"/>
  <c r="D45" i="6"/>
  <c r="F44" i="6"/>
  <c r="E44" i="6"/>
  <c r="D44" i="6"/>
  <c r="F28" i="6"/>
  <c r="Y59" i="6" s="1"/>
  <c r="E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T58" i="6"/>
  <c r="AF59" i="6"/>
  <c r="AF52" i="6"/>
  <c r="AF58" i="6" s="1"/>
  <c r="AE52" i="6"/>
  <c r="AE58" i="6" s="1"/>
  <c r="AD52" i="6"/>
  <c r="AD58" i="6" s="1"/>
  <c r="AC52" i="6"/>
  <c r="AC58" i="6" s="1"/>
  <c r="AB52" i="6"/>
  <c r="AB58" i="6" s="1"/>
  <c r="AA52" i="6"/>
  <c r="AA58" i="6" s="1"/>
  <c r="Z52" i="6"/>
  <c r="Z58" i="6" s="1"/>
  <c r="Y52" i="6"/>
  <c r="Y58" i="6" s="1"/>
  <c r="X52" i="6"/>
  <c r="X58" i="6" s="1"/>
  <c r="W52" i="6"/>
  <c r="W58" i="6" s="1"/>
  <c r="V52" i="6"/>
  <c r="V58" i="6" s="1"/>
  <c r="U52" i="6"/>
  <c r="U58" i="6" s="1"/>
  <c r="AF51" i="6"/>
  <c r="AF57" i="6" s="1"/>
  <c r="AE51" i="6"/>
  <c r="AE57" i="6" s="1"/>
  <c r="AD51" i="6"/>
  <c r="AD57" i="6" s="1"/>
  <c r="AC51" i="6"/>
  <c r="AC57" i="6" s="1"/>
  <c r="AB51" i="6"/>
  <c r="AB57" i="6" s="1"/>
  <c r="AA51" i="6"/>
  <c r="AA57" i="6" s="1"/>
  <c r="Z51" i="6"/>
  <c r="Z57" i="6" s="1"/>
  <c r="Y51" i="6"/>
  <c r="Y57" i="6" s="1"/>
  <c r="X51" i="6"/>
  <c r="X57" i="6" s="1"/>
  <c r="W51" i="6"/>
  <c r="W57" i="6" s="1"/>
  <c r="V51" i="6"/>
  <c r="V57" i="6" s="1"/>
  <c r="U51" i="6"/>
  <c r="U57" i="6" s="1"/>
  <c r="AF50" i="6"/>
  <c r="AF56" i="6" s="1"/>
  <c r="AE50" i="6"/>
  <c r="AE56" i="6" s="1"/>
  <c r="AD50" i="6"/>
  <c r="AD56" i="6" s="1"/>
  <c r="AC50" i="6"/>
  <c r="AC56" i="6" s="1"/>
  <c r="AB50" i="6"/>
  <c r="AB56" i="6" s="1"/>
  <c r="AA50" i="6"/>
  <c r="AA56" i="6" s="1"/>
  <c r="Z50" i="6"/>
  <c r="Z56" i="6" s="1"/>
  <c r="Y50" i="6"/>
  <c r="Y56" i="6" s="1"/>
  <c r="X50" i="6"/>
  <c r="X56" i="6" s="1"/>
  <c r="W50" i="6"/>
  <c r="W56" i="6" s="1"/>
  <c r="V50" i="6"/>
  <c r="V56" i="6" s="1"/>
  <c r="U50" i="6"/>
  <c r="U56" i="6" s="1"/>
  <c r="AG49" i="6"/>
  <c r="AG48" i="6"/>
  <c r="AG47" i="6"/>
  <c r="AG46" i="6"/>
  <c r="AG45" i="6"/>
  <c r="AG44" i="6"/>
  <c r="T37" i="6"/>
  <c r="AF31" i="6"/>
  <c r="AF37" i="6" s="1"/>
  <c r="AE31" i="6"/>
  <c r="AE37" i="6" s="1"/>
  <c r="AD31" i="6"/>
  <c r="AD37" i="6" s="1"/>
  <c r="AC31" i="6"/>
  <c r="AC37" i="6" s="1"/>
  <c r="AB31" i="6"/>
  <c r="AA31" i="6"/>
  <c r="Z31" i="6"/>
  <c r="Z37" i="6" s="1"/>
  <c r="Y31" i="6"/>
  <c r="Y37" i="6" s="1"/>
  <c r="X31" i="6"/>
  <c r="X37" i="6" s="1"/>
  <c r="W31" i="6"/>
  <c r="W37" i="6" s="1"/>
  <c r="V31" i="6"/>
  <c r="V37" i="6" s="1"/>
  <c r="U31" i="6"/>
  <c r="U37" i="6" s="1"/>
  <c r="AF30" i="6"/>
  <c r="AF36" i="6" s="1"/>
  <c r="AE30" i="6"/>
  <c r="AE36" i="6" s="1"/>
  <c r="AD30" i="6"/>
  <c r="AD36" i="6" s="1"/>
  <c r="AC30" i="6"/>
  <c r="AC36" i="6" s="1"/>
  <c r="AB30" i="6"/>
  <c r="AA30" i="6"/>
  <c r="Z30" i="6"/>
  <c r="Z36" i="6" s="1"/>
  <c r="Y30" i="6"/>
  <c r="Y36" i="6" s="1"/>
  <c r="X30" i="6"/>
  <c r="X36" i="6" s="1"/>
  <c r="W30" i="6"/>
  <c r="W36" i="6" s="1"/>
  <c r="V30" i="6"/>
  <c r="V36" i="6" s="1"/>
  <c r="U30" i="6"/>
  <c r="U36" i="6" s="1"/>
  <c r="AF29" i="6"/>
  <c r="AF35" i="6" s="1"/>
  <c r="AE29" i="6"/>
  <c r="AE35" i="6" s="1"/>
  <c r="AD29" i="6"/>
  <c r="AD35" i="6" s="1"/>
  <c r="AC29" i="6"/>
  <c r="AC35" i="6" s="1"/>
  <c r="AB29" i="6"/>
  <c r="AA29" i="6"/>
  <c r="Z29" i="6"/>
  <c r="Z35" i="6" s="1"/>
  <c r="Y29" i="6"/>
  <c r="Y35" i="6" s="1"/>
  <c r="X29" i="6"/>
  <c r="X35" i="6" s="1"/>
  <c r="W29" i="6"/>
  <c r="W35" i="6" s="1"/>
  <c r="V29" i="6"/>
  <c r="V35" i="6" s="1"/>
  <c r="U29" i="6"/>
  <c r="U35" i="6" s="1"/>
  <c r="AG28" i="6"/>
  <c r="AG27" i="6"/>
  <c r="AG26" i="6"/>
  <c r="AG25" i="6"/>
  <c r="AG24" i="6"/>
  <c r="AG23" i="6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28" i="5"/>
  <c r="E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F21" i="5"/>
  <c r="E21" i="5"/>
  <c r="D21" i="5"/>
  <c r="F20" i="5"/>
  <c r="E20" i="5"/>
  <c r="D20" i="5"/>
  <c r="F19" i="5"/>
  <c r="E19" i="5"/>
  <c r="D19" i="5"/>
  <c r="F18" i="5"/>
  <c r="E18" i="5"/>
  <c r="D18" i="5"/>
  <c r="F17" i="5"/>
  <c r="E17" i="5"/>
  <c r="D17" i="5"/>
  <c r="F16" i="5"/>
  <c r="E16" i="5"/>
  <c r="D16" i="5"/>
  <c r="F15" i="5"/>
  <c r="E15" i="5"/>
  <c r="D15" i="5"/>
  <c r="F14" i="5"/>
  <c r="E14" i="5"/>
  <c r="D14" i="5"/>
  <c r="F13" i="5"/>
  <c r="E13" i="5"/>
  <c r="D13" i="5"/>
  <c r="F12" i="5"/>
  <c r="E12" i="5"/>
  <c r="D12" i="5"/>
  <c r="F11" i="5"/>
  <c r="E11" i="5"/>
  <c r="D11" i="5"/>
  <c r="F10" i="5"/>
  <c r="E10" i="5"/>
  <c r="D10" i="5"/>
  <c r="F9" i="5"/>
  <c r="E9" i="5"/>
  <c r="D9" i="5"/>
  <c r="F8" i="5"/>
  <c r="E8" i="5"/>
  <c r="D8" i="5"/>
  <c r="U59" i="6" l="1"/>
  <c r="U38" i="6"/>
  <c r="V38" i="6"/>
  <c r="V59" i="6"/>
  <c r="W38" i="6"/>
  <c r="W59" i="6"/>
  <c r="X38" i="6"/>
  <c r="X59" i="6"/>
  <c r="Y38" i="6"/>
  <c r="AC38" i="6"/>
  <c r="AD38" i="6"/>
  <c r="AD59" i="6"/>
  <c r="AE38" i="6"/>
  <c r="AE59" i="6"/>
  <c r="AF38" i="6"/>
  <c r="AG29" i="6"/>
  <c r="AG30" i="6"/>
  <c r="AG31" i="6"/>
  <c r="AG50" i="6"/>
  <c r="AG51" i="6"/>
  <c r="AG52" i="6"/>
  <c r="AF38" i="5"/>
  <c r="AF59" i="5"/>
  <c r="AE59" i="5" l="1"/>
  <c r="AE38" i="5" l="1"/>
  <c r="AD59" i="5" l="1"/>
  <c r="AD38" i="5" l="1"/>
  <c r="AC59" i="5" l="1"/>
  <c r="AC38" i="5" l="1"/>
  <c r="AG44" i="5" l="1"/>
  <c r="AG45" i="5"/>
  <c r="AG46" i="5"/>
  <c r="AG47" i="5"/>
  <c r="AG48" i="5"/>
  <c r="AG49" i="5"/>
  <c r="Y59" i="5" l="1"/>
  <c r="Y31" i="5"/>
  <c r="Y37" i="5" s="1"/>
  <c r="AC31" i="5"/>
  <c r="AC37" i="5" s="1"/>
  <c r="T58" i="5"/>
  <c r="AF52" i="5"/>
  <c r="AF58" i="5" s="1"/>
  <c r="AE52" i="5"/>
  <c r="AE58" i="5" s="1"/>
  <c r="AD52" i="5"/>
  <c r="AD58" i="5" s="1"/>
  <c r="AC52" i="5"/>
  <c r="AC58" i="5" s="1"/>
  <c r="AB52" i="5"/>
  <c r="AB58" i="5" s="1"/>
  <c r="AA52" i="5"/>
  <c r="AA58" i="5" s="1"/>
  <c r="Z52" i="5"/>
  <c r="Z58" i="5" s="1"/>
  <c r="Y52" i="5"/>
  <c r="Y58" i="5" s="1"/>
  <c r="X52" i="5"/>
  <c r="X58" i="5" s="1"/>
  <c r="W52" i="5"/>
  <c r="W58" i="5" s="1"/>
  <c r="V52" i="5"/>
  <c r="V58" i="5" s="1"/>
  <c r="U52" i="5"/>
  <c r="U58" i="5" s="1"/>
  <c r="AF51" i="5"/>
  <c r="AF57" i="5" s="1"/>
  <c r="AE51" i="5"/>
  <c r="AE57" i="5" s="1"/>
  <c r="AD51" i="5"/>
  <c r="AD57" i="5" s="1"/>
  <c r="AC51" i="5"/>
  <c r="AC57" i="5" s="1"/>
  <c r="AB51" i="5"/>
  <c r="AB57" i="5" s="1"/>
  <c r="AA51" i="5"/>
  <c r="AA57" i="5" s="1"/>
  <c r="Z51" i="5"/>
  <c r="Z57" i="5" s="1"/>
  <c r="Y51" i="5"/>
  <c r="Y57" i="5" s="1"/>
  <c r="X51" i="5"/>
  <c r="X57" i="5" s="1"/>
  <c r="W51" i="5"/>
  <c r="W57" i="5" s="1"/>
  <c r="V51" i="5"/>
  <c r="V57" i="5" s="1"/>
  <c r="U51" i="5"/>
  <c r="U57" i="5" s="1"/>
  <c r="AF50" i="5"/>
  <c r="AF56" i="5" s="1"/>
  <c r="AE50" i="5"/>
  <c r="AE56" i="5" s="1"/>
  <c r="AD50" i="5"/>
  <c r="AD56" i="5" s="1"/>
  <c r="AC50" i="5"/>
  <c r="AC56" i="5" s="1"/>
  <c r="AB50" i="5"/>
  <c r="AB56" i="5" s="1"/>
  <c r="AA50" i="5"/>
  <c r="AA56" i="5" s="1"/>
  <c r="Z50" i="5"/>
  <c r="Z56" i="5" s="1"/>
  <c r="Y50" i="5"/>
  <c r="Y56" i="5" s="1"/>
  <c r="X50" i="5"/>
  <c r="X56" i="5" s="1"/>
  <c r="W50" i="5"/>
  <c r="W56" i="5" s="1"/>
  <c r="V50" i="5"/>
  <c r="V56" i="5" s="1"/>
  <c r="U50" i="5"/>
  <c r="T37" i="5"/>
  <c r="AF31" i="5"/>
  <c r="AF37" i="5" s="1"/>
  <c r="AE31" i="5"/>
  <c r="AE37" i="5" s="1"/>
  <c r="AD31" i="5"/>
  <c r="AD37" i="5" s="1"/>
  <c r="AB31" i="5"/>
  <c r="AA31" i="5"/>
  <c r="Z31" i="5"/>
  <c r="Z37" i="5" s="1"/>
  <c r="X31" i="5"/>
  <c r="X37" i="5" s="1"/>
  <c r="W31" i="5"/>
  <c r="W37" i="5" s="1"/>
  <c r="V31" i="5"/>
  <c r="V37" i="5" s="1"/>
  <c r="U31" i="5"/>
  <c r="AF30" i="5"/>
  <c r="AF36" i="5" s="1"/>
  <c r="AE30" i="5"/>
  <c r="AE36" i="5" s="1"/>
  <c r="AD30" i="5"/>
  <c r="AD36" i="5" s="1"/>
  <c r="AB30" i="5"/>
  <c r="AA30" i="5"/>
  <c r="Z30" i="5"/>
  <c r="Z36" i="5" s="1"/>
  <c r="X30" i="5"/>
  <c r="X36" i="5" s="1"/>
  <c r="W30" i="5"/>
  <c r="W36" i="5" s="1"/>
  <c r="V30" i="5"/>
  <c r="V36" i="5" s="1"/>
  <c r="U30" i="5"/>
  <c r="U36" i="5" s="1"/>
  <c r="AF29" i="5"/>
  <c r="AF35" i="5" s="1"/>
  <c r="AE29" i="5"/>
  <c r="AE35" i="5" s="1"/>
  <c r="AD29" i="5"/>
  <c r="AD35" i="5" s="1"/>
  <c r="AB29" i="5"/>
  <c r="AA29" i="5"/>
  <c r="Z29" i="5"/>
  <c r="Z35" i="5" s="1"/>
  <c r="X29" i="5"/>
  <c r="X35" i="5" s="1"/>
  <c r="W29" i="5"/>
  <c r="W35" i="5" s="1"/>
  <c r="V29" i="5"/>
  <c r="V35" i="5" s="1"/>
  <c r="U29" i="5"/>
  <c r="U35" i="5" s="1"/>
  <c r="AG28" i="5"/>
  <c r="AG27" i="5"/>
  <c r="AG26" i="5"/>
  <c r="AG25" i="5"/>
  <c r="AG24" i="5"/>
  <c r="AG23" i="5"/>
  <c r="W59" i="5" l="1"/>
  <c r="U38" i="5"/>
  <c r="X38" i="5"/>
  <c r="V59" i="5"/>
  <c r="Y38" i="5"/>
  <c r="U59" i="5"/>
  <c r="V38" i="5"/>
  <c r="W38" i="5"/>
  <c r="X59" i="5"/>
  <c r="AG50" i="5"/>
  <c r="Y29" i="5"/>
  <c r="Y35" i="5" s="1"/>
  <c r="AC29" i="5"/>
  <c r="AC35" i="5" s="1"/>
  <c r="Y30" i="5"/>
  <c r="Y36" i="5" s="1"/>
  <c r="AC30" i="5"/>
  <c r="AC36" i="5" s="1"/>
  <c r="AG31" i="5"/>
  <c r="U37" i="5"/>
  <c r="AG51" i="5"/>
  <c r="AG52" i="5"/>
  <c r="U56" i="5"/>
  <c r="AG30" i="5" l="1"/>
  <c r="AG29" i="5"/>
</calcChain>
</file>

<file path=xl/sharedStrings.xml><?xml version="1.0" encoding="utf-8"?>
<sst xmlns="http://schemas.openxmlformats.org/spreadsheetml/2006/main" count="150" uniqueCount="38">
  <si>
    <t>Precio Percibido Agricultor</t>
  </si>
  <si>
    <t>Semana</t>
  </si>
  <si>
    <t>Año 2020</t>
  </si>
  <si>
    <t>Coste Producción Medio</t>
  </si>
  <si>
    <t>TABLA PARA GRÁFICO DE RANGO</t>
  </si>
  <si>
    <t>Máximo mensual entre 2014 y 2019</t>
  </si>
  <si>
    <t>Mínimo mensual entre 2014 y 2019</t>
  </si>
  <si>
    <t>Promedio 2014 - 2019</t>
  </si>
  <si>
    <t>Rango de precios 2014 - 2019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</si>
  <si>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</si>
  <si>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</si>
  <si>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</si>
  <si>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</si>
  <si>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</si>
  <si>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</si>
  <si>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</si>
  <si>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</si>
  <si>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</si>
  <si>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</si>
  <si>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</si>
  <si>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</si>
  <si>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</si>
  <si>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</si>
  <si>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</si>
  <si>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</si>
  <si>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FRUTAS. Pera Conferencia 60 +</t>
  </si>
  <si>
    <t>Pera Conferencia DOP. Precios Percibidos Agricultor. €/kg</t>
  </si>
  <si>
    <t>Pera Conferencia DOP. Precios Pagados Consumidor. €/kg</t>
  </si>
  <si>
    <t>Pera Conferencia 60+. Precios Percibidos Agricultor. €/kg</t>
  </si>
  <si>
    <t>Pera Conferencia 60+. Precios Pagados Consumidor. €/kg</t>
  </si>
  <si>
    <t>FIN DE CAMPAÑA 2019 - 2020</t>
  </si>
  <si>
    <t>INICIO CAMPAÑA 2020 - 2021</t>
  </si>
  <si>
    <t>(Media de la campaña 2019-2020 en La Rioja), teniendo en cuenta 1.250 árboles por hectárea una vida media productiva de 30 años</t>
  </si>
  <si>
    <t>Durante la última semana, el precio percibido por el agricultor, se encuentra un 41,8% por encima de los costes de producción soportados.</t>
  </si>
  <si>
    <t>El coste medio de producción de Pera Conferencia con DOP, en La Rioja en el año 2020 se ha calculado en 42,86 €/100 kg para un rendimiento medio de 25.750 kg/ha</t>
  </si>
  <si>
    <t>FRUTAS. Pera Conferencia (con Denominación de Origen Protegida)</t>
  </si>
  <si>
    <t>El coste medio de producción de Pera Conferencia en La Rioja en el año 2020 se ha calculado en 42,30 €/100 kg para un rendimiento medio de 25.750 kg/ha</t>
  </si>
  <si>
    <t>Durante la última semana, el precio percibido por el agricultor, se encuentra un 51,7%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</si>
</sst>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DOP'!$T$35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DOP'!$U$34:$AF$34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DOP'!$U$35:$AF$35</c:f>
              <c:numCache>
                <c:formatCode>0.00</c:formatCode>
                <c:ptCount val="12"/>
                <c:pt idx="0">
                  <c:v>0.64</c:v>
                </c:pt>
                <c:pt idx="1">
                  <c:v>0.64</c:v>
                </c:pt>
                <c:pt idx="2">
                  <c:v>0.64</c:v>
                </c:pt>
                <c:pt idx="3">
                  <c:v>0.61</c:v>
                </c:pt>
                <c:pt idx="4">
                  <c:v>0.6925</c:v>
                </c:pt>
                <c:pt idx="5">
                  <c:v>0.75</c:v>
                </c:pt>
                <c:pt idx="8">
                  <c:v>0.6</c:v>
                </c:pt>
                <c:pt idx="9">
                  <c:v>0.6</c:v>
                </c:pt>
                <c:pt idx="10">
                  <c:v>0.61</c:v>
                </c:pt>
                <c:pt idx="11">
                  <c:v>0.64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DOP'!$T$36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DOP'!$U$34:$AF$34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DOP'!$U$36:$AF$36</c:f>
              <c:numCache>
                <c:formatCode>0.00</c:formatCode>
                <c:ptCount val="12"/>
                <c:pt idx="0">
                  <c:v>0.45</c:v>
                </c:pt>
                <c:pt idx="1">
                  <c:v>0.45</c:v>
                </c:pt>
                <c:pt idx="2">
                  <c:v>0.45</c:v>
                </c:pt>
                <c:pt idx="3">
                  <c:v>0.48</c:v>
                </c:pt>
                <c:pt idx="4">
                  <c:v>0.51200000000000012</c:v>
                </c:pt>
                <c:pt idx="5">
                  <c:v>0.505</c:v>
                </c:pt>
                <c:pt idx="8">
                  <c:v>0.45</c:v>
                </c:pt>
                <c:pt idx="9">
                  <c:v>0.45</c:v>
                </c:pt>
                <c:pt idx="10">
                  <c:v>0.45</c:v>
                </c:pt>
                <c:pt idx="11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23968"/>
        <c:axId val="82725888"/>
      </c:areaChart>
      <c:lineChart>
        <c:grouping val="standard"/>
        <c:varyColors val="0"/>
        <c:ser>
          <c:idx val="2"/>
          <c:order val="2"/>
          <c:tx>
            <c:strRef>
              <c:f>'Pera Conf DOP'!$T$37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DOP'!$U$34:$AF$34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DOP'!$U$37:$AF$37</c:f>
              <c:numCache>
                <c:formatCode>0.00</c:formatCode>
                <c:ptCount val="12"/>
                <c:pt idx="0">
                  <c:v>0.5525000000000001</c:v>
                </c:pt>
                <c:pt idx="1">
                  <c:v>0.55175000000000007</c:v>
                </c:pt>
                <c:pt idx="2">
                  <c:v>0.55083333333333329</c:v>
                </c:pt>
                <c:pt idx="3">
                  <c:v>0.54633333333333323</c:v>
                </c:pt>
                <c:pt idx="4">
                  <c:v>0.60241666666666671</c:v>
                </c:pt>
                <c:pt idx="5">
                  <c:v>0.61916666666666664</c:v>
                </c:pt>
                <c:pt idx="8">
                  <c:v>0.54399999999999993</c:v>
                </c:pt>
                <c:pt idx="9">
                  <c:v>0.54833333333333334</c:v>
                </c:pt>
                <c:pt idx="10">
                  <c:v>0.55833333333333335</c:v>
                </c:pt>
                <c:pt idx="11">
                  <c:v>0.56333333333333335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DOP'!$T$38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DOP'!$U$34:$AF$34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DOP'!$U$38:$AF$38</c:f>
              <c:numCache>
                <c:formatCode>0.00</c:formatCode>
                <c:ptCount val="12"/>
                <c:pt idx="0">
                  <c:v>0.57999999999999996</c:v>
                </c:pt>
                <c:pt idx="1">
                  <c:v>0.57999999999999996</c:v>
                </c:pt>
                <c:pt idx="2">
                  <c:v>0.57999999999999996</c:v>
                </c:pt>
                <c:pt idx="3">
                  <c:v>0.67399999999999993</c:v>
                </c:pt>
                <c:pt idx="4">
                  <c:v>0.92500000000000004</c:v>
                </c:pt>
                <c:pt idx="8">
                  <c:v>0.65</c:v>
                </c:pt>
                <c:pt idx="9">
                  <c:v>0.65</c:v>
                </c:pt>
                <c:pt idx="10">
                  <c:v>0.65</c:v>
                </c:pt>
                <c:pt idx="11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40352"/>
        <c:axId val="82741888"/>
      </c:lineChart>
      <c:catAx>
        <c:axId val="827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272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2725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2723968"/>
        <c:crosses val="autoZero"/>
        <c:crossBetween val="midCat"/>
      </c:valAx>
      <c:catAx>
        <c:axId val="8274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41888"/>
        <c:crosses val="autoZero"/>
        <c:auto val="0"/>
        <c:lblAlgn val="ctr"/>
        <c:lblOffset val="100"/>
        <c:noMultiLvlLbl val="0"/>
      </c:catAx>
      <c:valAx>
        <c:axId val="8274188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274035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DOP'!$T$56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DOP'!$U$55:$AF$55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DOP'!$U$56:$AF$56</c:f>
              <c:numCache>
                <c:formatCode>0.00</c:formatCode>
                <c:ptCount val="12"/>
                <c:pt idx="0">
                  <c:v>2.136597222222222</c:v>
                </c:pt>
                <c:pt idx="1">
                  <c:v>2.1962500000000005</c:v>
                </c:pt>
                <c:pt idx="2">
                  <c:v>2.1930000000000005</c:v>
                </c:pt>
                <c:pt idx="3">
                  <c:v>2.2029166666666669</c:v>
                </c:pt>
                <c:pt idx="4">
                  <c:v>2.1351666666666667</c:v>
                </c:pt>
                <c:pt idx="5">
                  <c:v>2.1088333333333336</c:v>
                </c:pt>
                <c:pt idx="6">
                  <c:v>2.0454166666666667</c:v>
                </c:pt>
                <c:pt idx="7">
                  <c:v>2.3849999999999998</c:v>
                </c:pt>
                <c:pt idx="8">
                  <c:v>2.0763333333333334</c:v>
                </c:pt>
                <c:pt idx="9">
                  <c:v>2.1019999999999999</c:v>
                </c:pt>
                <c:pt idx="10">
                  <c:v>2.1837500000000003</c:v>
                </c:pt>
                <c:pt idx="11">
                  <c:v>2.115148148148148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DOP'!$T$57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DOP'!$U$55:$AF$55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DOP'!$U$57:$AF$57</c:f>
              <c:numCache>
                <c:formatCode>0.00</c:formatCode>
                <c:ptCount val="12"/>
                <c:pt idx="0">
                  <c:v>1.6268888888888888</c:v>
                </c:pt>
                <c:pt idx="1">
                  <c:v>1.6494444444444443</c:v>
                </c:pt>
                <c:pt idx="2">
                  <c:v>1.5955555555555554</c:v>
                </c:pt>
                <c:pt idx="3">
                  <c:v>1.578111111111111</c:v>
                </c:pt>
                <c:pt idx="4">
                  <c:v>1.8197333333333332</c:v>
                </c:pt>
                <c:pt idx="5">
                  <c:v>1.8163750000000001</c:v>
                </c:pt>
                <c:pt idx="6">
                  <c:v>1.8801111111111113</c:v>
                </c:pt>
                <c:pt idx="7">
                  <c:v>1.99</c:v>
                </c:pt>
                <c:pt idx="8">
                  <c:v>1.4725925925925927</c:v>
                </c:pt>
                <c:pt idx="9">
                  <c:v>1.5638888888888887</c:v>
                </c:pt>
                <c:pt idx="10">
                  <c:v>1.558888888888889</c:v>
                </c:pt>
                <c:pt idx="11">
                  <c:v>1.615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80160"/>
        <c:axId val="82782080"/>
      </c:areaChart>
      <c:lineChart>
        <c:grouping val="standard"/>
        <c:varyColors val="0"/>
        <c:ser>
          <c:idx val="2"/>
          <c:order val="2"/>
          <c:tx>
            <c:strRef>
              <c:f>'Pera Conf DOP'!$T$58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DOP'!$U$55:$AF$55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DOP'!$U$58:$AF$58</c:f>
              <c:numCache>
                <c:formatCode>0.00</c:formatCode>
                <c:ptCount val="12"/>
                <c:pt idx="0">
                  <c:v>1.9059508928571427</c:v>
                </c:pt>
                <c:pt idx="1">
                  <c:v>1.9072986111111112</c:v>
                </c:pt>
                <c:pt idx="2">
                  <c:v>1.8143680555555557</c:v>
                </c:pt>
                <c:pt idx="3">
                  <c:v>1.8914027777777778</c:v>
                </c:pt>
                <c:pt idx="4">
                  <c:v>1.9627875000000001</c:v>
                </c:pt>
                <c:pt idx="5">
                  <c:v>2.0087187499999999</c:v>
                </c:pt>
                <c:pt idx="6">
                  <c:v>1.9512777777777779</c:v>
                </c:pt>
                <c:pt idx="7">
                  <c:v>2.1416666666666666</c:v>
                </c:pt>
                <c:pt idx="8">
                  <c:v>1.7799884259259258</c:v>
                </c:pt>
                <c:pt idx="9">
                  <c:v>1.8275625</c:v>
                </c:pt>
                <c:pt idx="10">
                  <c:v>1.9607944444444447</c:v>
                </c:pt>
                <c:pt idx="11">
                  <c:v>1.9434328703703705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DOP'!$T$59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DOP'!$U$55:$AF$55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DOP'!$U$59:$AF$59</c:f>
              <c:numCache>
                <c:formatCode>0.00</c:formatCode>
                <c:ptCount val="12"/>
                <c:pt idx="0">
                  <c:v>2.3400000000000003</c:v>
                </c:pt>
                <c:pt idx="1">
                  <c:v>2.3319999999999999</c:v>
                </c:pt>
                <c:pt idx="2">
                  <c:v>2.3374999999999999</c:v>
                </c:pt>
                <c:pt idx="3">
                  <c:v>2.4839999999999995</c:v>
                </c:pt>
                <c:pt idx="4">
                  <c:v>2.5333333333333332</c:v>
                </c:pt>
                <c:pt idx="8">
                  <c:v>2.66</c:v>
                </c:pt>
                <c:pt idx="9">
                  <c:v>2.5439999999999996</c:v>
                </c:pt>
                <c:pt idx="10">
                  <c:v>2.5025000000000004</c:v>
                </c:pt>
                <c:pt idx="11">
                  <c:v>2.5299999999999998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04736"/>
        <c:axId val="82806272"/>
      </c:lineChart>
      <c:catAx>
        <c:axId val="8278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2782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2782080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2780160"/>
        <c:crosses val="autoZero"/>
        <c:crossBetween val="midCat"/>
      </c:valAx>
      <c:catAx>
        <c:axId val="8280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06272"/>
        <c:crosses val="autoZero"/>
        <c:auto val="0"/>
        <c:lblAlgn val="ctr"/>
        <c:lblOffset val="100"/>
        <c:noMultiLvlLbl val="0"/>
      </c:catAx>
      <c:valAx>
        <c:axId val="8280627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280473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'Pera Conf DOP'!$C$6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'Pera Conf DOP'!$B$8:$B$60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DOP'!$C$8:$C$60</c:f>
              <c:numCache>
                <c:formatCode>#,##0.00</c:formatCode>
                <c:ptCount val="53"/>
                <c:pt idx="0">
                  <c:v>0.42859999999999998</c:v>
                </c:pt>
                <c:pt idx="1">
                  <c:v>0.42859999999999998</c:v>
                </c:pt>
                <c:pt idx="2">
                  <c:v>0.42859999999999998</c:v>
                </c:pt>
                <c:pt idx="3">
                  <c:v>0.42859999999999998</c:v>
                </c:pt>
                <c:pt idx="4">
                  <c:v>0.42859999999999998</c:v>
                </c:pt>
                <c:pt idx="5">
                  <c:v>0.42859999999999998</c:v>
                </c:pt>
                <c:pt idx="6">
                  <c:v>0.42859999999999998</c:v>
                </c:pt>
                <c:pt idx="7">
                  <c:v>0.42859999999999998</c:v>
                </c:pt>
                <c:pt idx="8">
                  <c:v>0.42859999999999998</c:v>
                </c:pt>
                <c:pt idx="9">
                  <c:v>0.42859999999999998</c:v>
                </c:pt>
                <c:pt idx="10">
                  <c:v>0.42859999999999998</c:v>
                </c:pt>
                <c:pt idx="11">
                  <c:v>0.42859999999999998</c:v>
                </c:pt>
                <c:pt idx="12">
                  <c:v>0.42859999999999998</c:v>
                </c:pt>
                <c:pt idx="13">
                  <c:v>0.42859999999999998</c:v>
                </c:pt>
                <c:pt idx="14">
                  <c:v>0.42859999999999998</c:v>
                </c:pt>
                <c:pt idx="15">
                  <c:v>0.42859999999999998</c:v>
                </c:pt>
                <c:pt idx="16">
                  <c:v>0.42859999999999998</c:v>
                </c:pt>
                <c:pt idx="17">
                  <c:v>0.42859999999999998</c:v>
                </c:pt>
                <c:pt idx="18">
                  <c:v>0.42859999999999998</c:v>
                </c:pt>
                <c:pt idx="19">
                  <c:v>0.42859999999999998</c:v>
                </c:pt>
                <c:pt idx="20">
                  <c:v>0.42859999999999998</c:v>
                </c:pt>
                <c:pt idx="36">
                  <c:v>0.42859999999999998</c:v>
                </c:pt>
                <c:pt idx="37">
                  <c:v>0.42859999999999998</c:v>
                </c:pt>
                <c:pt idx="38">
                  <c:v>0.42859999999999998</c:v>
                </c:pt>
                <c:pt idx="39">
                  <c:v>0.42859999999999998</c:v>
                </c:pt>
                <c:pt idx="40">
                  <c:v>0.42859999999999998</c:v>
                </c:pt>
                <c:pt idx="41">
                  <c:v>0.42859999999999998</c:v>
                </c:pt>
                <c:pt idx="42">
                  <c:v>0.42859999999999998</c:v>
                </c:pt>
                <c:pt idx="43">
                  <c:v>0.42859999999999998</c:v>
                </c:pt>
                <c:pt idx="44">
                  <c:v>0.42859999999999998</c:v>
                </c:pt>
                <c:pt idx="45">
                  <c:v>0.42859999999999998</c:v>
                </c:pt>
                <c:pt idx="46">
                  <c:v>0.42859999999999998</c:v>
                </c:pt>
                <c:pt idx="47">
                  <c:v>0.42859999999999998</c:v>
                </c:pt>
                <c:pt idx="48">
                  <c:v>0.42859999999999998</c:v>
                </c:pt>
                <c:pt idx="49">
                  <c:v>0.42859999999999998</c:v>
                </c:pt>
                <c:pt idx="50">
                  <c:v>0.42859999999999998</c:v>
                </c:pt>
                <c:pt idx="51">
                  <c:v>0.42859999999999998</c:v>
                </c:pt>
                <c:pt idx="52">
                  <c:v>0.42859999999999998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'Pera Conf DOP'!$D$6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'Pera Conf DOP'!$B$8:$B$60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DOP'!$D$8:$D$60</c:f>
              <c:numCache>
                <c:formatCode>#,##0.00</c:formatCode>
                <c:ptCount val="53"/>
                <c:pt idx="0">
                  <c:v>0.57999999999999996</c:v>
                </c:pt>
                <c:pt idx="1">
                  <c:v>0.57999999999999996</c:v>
                </c:pt>
                <c:pt idx="2">
                  <c:v>0.57999999999999996</c:v>
                </c:pt>
                <c:pt idx="3">
                  <c:v>0.57999999999999996</c:v>
                </c:pt>
                <c:pt idx="4">
                  <c:v>0.57999999999999996</c:v>
                </c:pt>
                <c:pt idx="5">
                  <c:v>0.57999999999999996</c:v>
                </c:pt>
                <c:pt idx="6">
                  <c:v>0.57999999999999996</c:v>
                </c:pt>
                <c:pt idx="7">
                  <c:v>0.57999999999999996</c:v>
                </c:pt>
                <c:pt idx="8">
                  <c:v>0.57999999999999996</c:v>
                </c:pt>
                <c:pt idx="9">
                  <c:v>0.57999999999999996</c:v>
                </c:pt>
                <c:pt idx="10">
                  <c:v>0.57999999999999996</c:v>
                </c:pt>
                <c:pt idx="11">
                  <c:v>0.57999999999999996</c:v>
                </c:pt>
                <c:pt idx="12">
                  <c:v>0.57999999999999996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0.57999999999999996</c:v>
                </c:pt>
                <c:pt idx="16">
                  <c:v>0.73</c:v>
                </c:pt>
                <c:pt idx="17">
                  <c:v>0.9</c:v>
                </c:pt>
                <c:pt idx="18">
                  <c:v>0.9</c:v>
                </c:pt>
                <c:pt idx="19">
                  <c:v>0.95</c:v>
                </c:pt>
                <c:pt idx="36">
                  <c:v>0.65</c:v>
                </c:pt>
                <c:pt idx="37">
                  <c:v>0.65</c:v>
                </c:pt>
                <c:pt idx="38">
                  <c:v>0.65</c:v>
                </c:pt>
                <c:pt idx="39">
                  <c:v>0.65</c:v>
                </c:pt>
                <c:pt idx="40">
                  <c:v>0.65</c:v>
                </c:pt>
                <c:pt idx="41">
                  <c:v>0.65</c:v>
                </c:pt>
                <c:pt idx="42">
                  <c:v>0.65</c:v>
                </c:pt>
                <c:pt idx="43">
                  <c:v>0.65</c:v>
                </c:pt>
                <c:pt idx="44">
                  <c:v>0.65</c:v>
                </c:pt>
                <c:pt idx="45">
                  <c:v>0.65</c:v>
                </c:pt>
                <c:pt idx="46">
                  <c:v>0.65</c:v>
                </c:pt>
                <c:pt idx="47">
                  <c:v>0.65</c:v>
                </c:pt>
                <c:pt idx="48">
                  <c:v>0.65</c:v>
                </c:pt>
                <c:pt idx="49">
                  <c:v>0.65</c:v>
                </c:pt>
                <c:pt idx="50">
                  <c:v>0.65</c:v>
                </c:pt>
                <c:pt idx="51">
                  <c:v>0.65</c:v>
                </c:pt>
                <c:pt idx="52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'Pera Conf DOP'!$F$6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'Pera Conf DOP'!$B$8:$B$60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DOP'!$F$8:$F$60</c:f>
              <c:numCache>
                <c:formatCode>#,##0.00</c:formatCode>
                <c:ptCount val="53"/>
                <c:pt idx="0">
                  <c:v>2.33</c:v>
                </c:pt>
                <c:pt idx="1">
                  <c:v>2.3199999999999998</c:v>
                </c:pt>
                <c:pt idx="2">
                  <c:v>2.3199999999999998</c:v>
                </c:pt>
                <c:pt idx="3">
                  <c:v>2.3199999999999998</c:v>
                </c:pt>
                <c:pt idx="4">
                  <c:v>2.41</c:v>
                </c:pt>
                <c:pt idx="5">
                  <c:v>2.36</c:v>
                </c:pt>
                <c:pt idx="6">
                  <c:v>2.2999999999999998</c:v>
                </c:pt>
                <c:pt idx="7">
                  <c:v>2.2799999999999998</c:v>
                </c:pt>
                <c:pt idx="8">
                  <c:v>2.31</c:v>
                </c:pt>
                <c:pt idx="9">
                  <c:v>2.41</c:v>
                </c:pt>
                <c:pt idx="10">
                  <c:v>2.2999999999999998</c:v>
                </c:pt>
                <c:pt idx="11">
                  <c:v>2.29</c:v>
                </c:pt>
                <c:pt idx="12">
                  <c:v>2.35</c:v>
                </c:pt>
                <c:pt idx="13">
                  <c:v>2.4</c:v>
                </c:pt>
                <c:pt idx="14">
                  <c:v>2.41</c:v>
                </c:pt>
                <c:pt idx="15">
                  <c:v>2.52</c:v>
                </c:pt>
                <c:pt idx="16">
                  <c:v>2.5499999999999998</c:v>
                </c:pt>
                <c:pt idx="17">
                  <c:v>2.54</c:v>
                </c:pt>
                <c:pt idx="18">
                  <c:v>2.57</c:v>
                </c:pt>
                <c:pt idx="19">
                  <c:v>2.5</c:v>
                </c:pt>
                <c:pt idx="20">
                  <c:v>2.5299999999999998</c:v>
                </c:pt>
                <c:pt idx="36">
                  <c:v>2.63</c:v>
                </c:pt>
                <c:pt idx="37">
                  <c:v>2.7</c:v>
                </c:pt>
                <c:pt idx="38">
                  <c:v>2.65</c:v>
                </c:pt>
                <c:pt idx="39">
                  <c:v>2.65</c:v>
                </c:pt>
                <c:pt idx="40">
                  <c:v>2.54</c:v>
                </c:pt>
                <c:pt idx="41">
                  <c:v>2.54</c:v>
                </c:pt>
                <c:pt idx="42">
                  <c:v>2.4900000000000002</c:v>
                </c:pt>
                <c:pt idx="43">
                  <c:v>2.5</c:v>
                </c:pt>
                <c:pt idx="44">
                  <c:v>2.4900000000000002</c:v>
                </c:pt>
                <c:pt idx="45">
                  <c:v>2.4900000000000002</c:v>
                </c:pt>
                <c:pt idx="46">
                  <c:v>2.4900000000000002</c:v>
                </c:pt>
                <c:pt idx="47">
                  <c:v>2.54</c:v>
                </c:pt>
                <c:pt idx="48">
                  <c:v>2.5499999999999998</c:v>
                </c:pt>
                <c:pt idx="49">
                  <c:v>2.5299999999999998</c:v>
                </c:pt>
                <c:pt idx="50">
                  <c:v>2.5299999999999998</c:v>
                </c:pt>
                <c:pt idx="51">
                  <c:v>2.5299999999999998</c:v>
                </c:pt>
                <c:pt idx="52">
                  <c:v>2.5099999999999998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87488"/>
        <c:axId val="84289408"/>
      </c:lineChart>
      <c:catAx>
        <c:axId val="842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4289408"/>
        <c:crosses val="autoZero"/>
        <c:auto val="1"/>
        <c:lblAlgn val="ctr"/>
        <c:lblOffset val="100"/>
        <c:noMultiLvlLbl val="0"/>
      </c:catAx>
      <c:valAx>
        <c:axId val="84289408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4287488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60+'!$T$35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60+'!$U$34:$AF$34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60+'!$U$35:$AF$35</c:f>
              <c:numCache>
                <c:formatCode>0.00</c:formatCode>
                <c:ptCount val="12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0.65749999999999997</c:v>
                </c:pt>
                <c:pt idx="5">
                  <c:v>0.71</c:v>
                </c:pt>
                <c:pt idx="8">
                  <c:v>0.55000000000000004</c:v>
                </c:pt>
                <c:pt idx="9">
                  <c:v>0.55000000000000004</c:v>
                </c:pt>
                <c:pt idx="10">
                  <c:v>0.5625</c:v>
                </c:pt>
                <c:pt idx="11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60+'!$T$36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60+'!$U$34:$AF$34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60+'!$U$36:$AF$36</c:f>
              <c:numCache>
                <c:formatCode>0.00</c:formatCode>
                <c:ptCount val="12"/>
                <c:pt idx="0">
                  <c:v>0.4</c:v>
                </c:pt>
                <c:pt idx="1">
                  <c:v>0.43</c:v>
                </c:pt>
                <c:pt idx="2">
                  <c:v>0.41500000000000004</c:v>
                </c:pt>
                <c:pt idx="3">
                  <c:v>0.40500000000000003</c:v>
                </c:pt>
                <c:pt idx="4">
                  <c:v>0.46000000000000008</c:v>
                </c:pt>
                <c:pt idx="5">
                  <c:v>0.46</c:v>
                </c:pt>
                <c:pt idx="8">
                  <c:v>0.44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64928"/>
        <c:axId val="80766848"/>
      </c:areaChart>
      <c:lineChart>
        <c:grouping val="standard"/>
        <c:varyColors val="0"/>
        <c:ser>
          <c:idx val="2"/>
          <c:order val="2"/>
          <c:tx>
            <c:strRef>
              <c:f>'Pera Conf 60+'!$T$37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60+'!$U$34:$AF$34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60+'!$U$37:$AF$37</c:f>
              <c:numCache>
                <c:formatCode>0.00</c:formatCode>
                <c:ptCount val="12"/>
                <c:pt idx="0">
                  <c:v>0.5033333333333333</c:v>
                </c:pt>
                <c:pt idx="1">
                  <c:v>0.4975</c:v>
                </c:pt>
                <c:pt idx="2">
                  <c:v>0.50249999999999995</c:v>
                </c:pt>
                <c:pt idx="3">
                  <c:v>0.49866666666666665</c:v>
                </c:pt>
                <c:pt idx="4">
                  <c:v>0.55441666666666667</c:v>
                </c:pt>
                <c:pt idx="5">
                  <c:v>0.5675</c:v>
                </c:pt>
                <c:pt idx="8">
                  <c:v>0.51333333333333331</c:v>
                </c:pt>
                <c:pt idx="9">
                  <c:v>0.48933333333333334</c:v>
                </c:pt>
                <c:pt idx="10">
                  <c:v>0.50541666666666674</c:v>
                </c:pt>
                <c:pt idx="11">
                  <c:v>0.51166666666666671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60+'!$T$38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60+'!$U$34:$AF$34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60+'!$U$38:$AF$38</c:f>
              <c:numCache>
                <c:formatCode>0.00</c:formatCode>
                <c:ptCount val="12"/>
                <c:pt idx="0">
                  <c:v>0.53</c:v>
                </c:pt>
                <c:pt idx="1">
                  <c:v>0.53</c:v>
                </c:pt>
                <c:pt idx="2">
                  <c:v>0.53</c:v>
                </c:pt>
                <c:pt idx="3">
                  <c:v>0.624</c:v>
                </c:pt>
                <c:pt idx="4">
                  <c:v>0.875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73120"/>
        <c:axId val="80774656"/>
      </c:lineChart>
      <c:catAx>
        <c:axId val="807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0766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7668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0764928"/>
        <c:crosses val="autoZero"/>
        <c:crossBetween val="midCat"/>
      </c:valAx>
      <c:catAx>
        <c:axId val="8077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74656"/>
        <c:crosses val="autoZero"/>
        <c:auto val="0"/>
        <c:lblAlgn val="ctr"/>
        <c:lblOffset val="100"/>
        <c:noMultiLvlLbl val="0"/>
      </c:catAx>
      <c:valAx>
        <c:axId val="807746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077312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60+'!$T$56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60+'!$U$55:$AF$55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60+'!$U$56:$AF$56</c:f>
              <c:numCache>
                <c:formatCode>0.00</c:formatCode>
                <c:ptCount val="12"/>
                <c:pt idx="0">
                  <c:v>1.6525000000000001</c:v>
                </c:pt>
                <c:pt idx="1">
                  <c:v>1.7033333333333334</c:v>
                </c:pt>
                <c:pt idx="2">
                  <c:v>1.5896587301587302</c:v>
                </c:pt>
                <c:pt idx="3">
                  <c:v>1.6473611111111111</c:v>
                </c:pt>
                <c:pt idx="4">
                  <c:v>1.7650347222222222</c:v>
                </c:pt>
                <c:pt idx="5">
                  <c:v>1.9396873015873015</c:v>
                </c:pt>
                <c:pt idx="6">
                  <c:v>1.9089714285714288</c:v>
                </c:pt>
                <c:pt idx="7">
                  <c:v>1.9497222222222224</c:v>
                </c:pt>
                <c:pt idx="8">
                  <c:v>1.7606388888888886</c:v>
                </c:pt>
                <c:pt idx="9">
                  <c:v>1.5419444444444446</c:v>
                </c:pt>
                <c:pt idx="10">
                  <c:v>1.5548735119047619</c:v>
                </c:pt>
                <c:pt idx="11">
                  <c:v>1.5431746031746032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60+'!$T$57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60+'!$U$55:$AF$55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60+'!$U$57:$AF$57</c:f>
              <c:numCache>
                <c:formatCode>0.00</c:formatCode>
                <c:ptCount val="12"/>
                <c:pt idx="0">
                  <c:v>1.2274166666666666</c:v>
                </c:pt>
                <c:pt idx="1">
                  <c:v>1.3520138888888888</c:v>
                </c:pt>
                <c:pt idx="2">
                  <c:v>1.3489880952380953</c:v>
                </c:pt>
                <c:pt idx="3">
                  <c:v>1.3941031746031747</c:v>
                </c:pt>
                <c:pt idx="4">
                  <c:v>1.4592698412698413</c:v>
                </c:pt>
                <c:pt idx="5">
                  <c:v>1.523968253968254</c:v>
                </c:pt>
                <c:pt idx="6">
                  <c:v>1.5808</c:v>
                </c:pt>
                <c:pt idx="7">
                  <c:v>1.7563333333333333</c:v>
                </c:pt>
                <c:pt idx="8">
                  <c:v>1.2466964285714286</c:v>
                </c:pt>
                <c:pt idx="9">
                  <c:v>1.2342261904761904</c:v>
                </c:pt>
                <c:pt idx="10">
                  <c:v>1.1444444444444444</c:v>
                </c:pt>
                <c:pt idx="11">
                  <c:v>1.1443750000000001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74112"/>
        <c:axId val="80892672"/>
      </c:areaChart>
      <c:lineChart>
        <c:grouping val="standard"/>
        <c:varyColors val="0"/>
        <c:ser>
          <c:idx val="2"/>
          <c:order val="2"/>
          <c:tx>
            <c:strRef>
              <c:f>'Pera Conf 60+'!$T$58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60+'!$U$55:$AF$55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60+'!$U$58:$AF$58</c:f>
              <c:numCache>
                <c:formatCode>0.00</c:formatCode>
                <c:ptCount val="12"/>
                <c:pt idx="0">
                  <c:v>1.4778273148148147</c:v>
                </c:pt>
                <c:pt idx="1">
                  <c:v>1.5334300595238095</c:v>
                </c:pt>
                <c:pt idx="2">
                  <c:v>1.468578373015873</c:v>
                </c:pt>
                <c:pt idx="3">
                  <c:v>1.5231314484126985</c:v>
                </c:pt>
                <c:pt idx="4">
                  <c:v>1.6335674603174601</c:v>
                </c:pt>
                <c:pt idx="5">
                  <c:v>1.758548015873016</c:v>
                </c:pt>
                <c:pt idx="6">
                  <c:v>1.7704914682539683</c:v>
                </c:pt>
                <c:pt idx="7">
                  <c:v>1.8181805555555557</c:v>
                </c:pt>
                <c:pt idx="8">
                  <c:v>1.5372258928571425</c:v>
                </c:pt>
                <c:pt idx="9">
                  <c:v>1.4136845238095237</c:v>
                </c:pt>
                <c:pt idx="10">
                  <c:v>1.4210179811507935</c:v>
                </c:pt>
                <c:pt idx="11">
                  <c:v>1.4284834656084657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60+'!$T$59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60+'!$U$55:$AF$55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60+'!$U$59:$AF$59</c:f>
              <c:numCache>
                <c:formatCode>0.00</c:formatCode>
                <c:ptCount val="12"/>
                <c:pt idx="0">
                  <c:v>1.5760000000000001</c:v>
                </c:pt>
                <c:pt idx="1">
                  <c:v>1.6039999999999999</c:v>
                </c:pt>
                <c:pt idx="2">
                  <c:v>1.56</c:v>
                </c:pt>
                <c:pt idx="3">
                  <c:v>1.7600000000000002</c:v>
                </c:pt>
                <c:pt idx="4">
                  <c:v>1.7266666666666666</c:v>
                </c:pt>
                <c:pt idx="8">
                  <c:v>1.8733333333333333</c:v>
                </c:pt>
                <c:pt idx="9">
                  <c:v>1.764</c:v>
                </c:pt>
                <c:pt idx="10">
                  <c:v>1.7149999999999999</c:v>
                </c:pt>
                <c:pt idx="11">
                  <c:v>1.7240000000000002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94592"/>
        <c:axId val="80896384"/>
      </c:lineChart>
      <c:catAx>
        <c:axId val="808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0892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892672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0874112"/>
        <c:crosses val="autoZero"/>
        <c:crossBetween val="midCat"/>
      </c:valAx>
      <c:catAx>
        <c:axId val="8089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896384"/>
        <c:crosses val="autoZero"/>
        <c:auto val="0"/>
        <c:lblAlgn val="ctr"/>
        <c:lblOffset val="100"/>
        <c:noMultiLvlLbl val="0"/>
      </c:catAx>
      <c:valAx>
        <c:axId val="808963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089459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'Pera Conf 60+'!$C$6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'Pera Conf 60+'!$B$8:$B$60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60+'!$C$8:$C$60</c:f>
              <c:numCache>
                <c:formatCode>#,##0.00</c:formatCode>
                <c:ptCount val="53"/>
                <c:pt idx="0">
                  <c:v>0.42299999999999999</c:v>
                </c:pt>
                <c:pt idx="1">
                  <c:v>0.42299999999999999</c:v>
                </c:pt>
                <c:pt idx="2">
                  <c:v>0.42299999999999999</c:v>
                </c:pt>
                <c:pt idx="3">
                  <c:v>0.42299999999999999</c:v>
                </c:pt>
                <c:pt idx="4">
                  <c:v>0.42299999999999999</c:v>
                </c:pt>
                <c:pt idx="5">
                  <c:v>0.42299999999999999</c:v>
                </c:pt>
                <c:pt idx="6">
                  <c:v>0.42299999999999999</c:v>
                </c:pt>
                <c:pt idx="7">
                  <c:v>0.42299999999999999</c:v>
                </c:pt>
                <c:pt idx="8">
                  <c:v>0.42299999999999999</c:v>
                </c:pt>
                <c:pt idx="9">
                  <c:v>0.42299999999999999</c:v>
                </c:pt>
                <c:pt idx="10">
                  <c:v>0.42299999999999999</c:v>
                </c:pt>
                <c:pt idx="11">
                  <c:v>0.42299999999999999</c:v>
                </c:pt>
                <c:pt idx="12">
                  <c:v>0.42299999999999999</c:v>
                </c:pt>
                <c:pt idx="13">
                  <c:v>0.42299999999999999</c:v>
                </c:pt>
                <c:pt idx="14">
                  <c:v>0.42299999999999999</c:v>
                </c:pt>
                <c:pt idx="15">
                  <c:v>0.42299999999999999</c:v>
                </c:pt>
                <c:pt idx="16">
                  <c:v>0.42299999999999999</c:v>
                </c:pt>
                <c:pt idx="17">
                  <c:v>0.42299999999999999</c:v>
                </c:pt>
                <c:pt idx="18">
                  <c:v>0.42299999999999999</c:v>
                </c:pt>
                <c:pt idx="19">
                  <c:v>0.42299999999999999</c:v>
                </c:pt>
                <c:pt idx="20">
                  <c:v>0.42299999999999999</c:v>
                </c:pt>
                <c:pt idx="36">
                  <c:v>0.42299999999999999</c:v>
                </c:pt>
                <c:pt idx="37">
                  <c:v>0.42299999999999999</c:v>
                </c:pt>
                <c:pt idx="38">
                  <c:v>0.42299999999999999</c:v>
                </c:pt>
                <c:pt idx="39">
                  <c:v>0.42299999999999999</c:v>
                </c:pt>
                <c:pt idx="40">
                  <c:v>0.42299999999999999</c:v>
                </c:pt>
                <c:pt idx="41">
                  <c:v>0.42299999999999999</c:v>
                </c:pt>
                <c:pt idx="42">
                  <c:v>0.42299999999999999</c:v>
                </c:pt>
                <c:pt idx="43">
                  <c:v>0.42299999999999999</c:v>
                </c:pt>
                <c:pt idx="44">
                  <c:v>0.42299999999999999</c:v>
                </c:pt>
                <c:pt idx="45">
                  <c:v>0.42299999999999999</c:v>
                </c:pt>
                <c:pt idx="46">
                  <c:v>0.42299999999999999</c:v>
                </c:pt>
                <c:pt idx="47">
                  <c:v>0.42299999999999999</c:v>
                </c:pt>
                <c:pt idx="48">
                  <c:v>0.42299999999999999</c:v>
                </c:pt>
                <c:pt idx="49">
                  <c:v>0.42299999999999999</c:v>
                </c:pt>
                <c:pt idx="50">
                  <c:v>0.42299999999999999</c:v>
                </c:pt>
                <c:pt idx="51">
                  <c:v>0.42299999999999999</c:v>
                </c:pt>
                <c:pt idx="52">
                  <c:v>0.42299999999999999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'Pera Conf 60+'!$D$6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'Pera Conf 60+'!$B$8:$B$60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60+'!$D$8:$D$60</c:f>
              <c:numCache>
                <c:formatCode>#,##0.00</c:formatCode>
                <c:ptCount val="53"/>
                <c:pt idx="0">
                  <c:v>0.53</c:v>
                </c:pt>
                <c:pt idx="1">
                  <c:v>0.53</c:v>
                </c:pt>
                <c:pt idx="2">
                  <c:v>0.53</c:v>
                </c:pt>
                <c:pt idx="3">
                  <c:v>0.53</c:v>
                </c:pt>
                <c:pt idx="4">
                  <c:v>0.53</c:v>
                </c:pt>
                <c:pt idx="5">
                  <c:v>0.53</c:v>
                </c:pt>
                <c:pt idx="6">
                  <c:v>0.53</c:v>
                </c:pt>
                <c:pt idx="7">
                  <c:v>0.53</c:v>
                </c:pt>
                <c:pt idx="8">
                  <c:v>0.53</c:v>
                </c:pt>
                <c:pt idx="9">
                  <c:v>0.53</c:v>
                </c:pt>
                <c:pt idx="10">
                  <c:v>0.53</c:v>
                </c:pt>
                <c:pt idx="11">
                  <c:v>0.53</c:v>
                </c:pt>
                <c:pt idx="12">
                  <c:v>0.53</c:v>
                </c:pt>
                <c:pt idx="13">
                  <c:v>0.53</c:v>
                </c:pt>
                <c:pt idx="14">
                  <c:v>0.53</c:v>
                </c:pt>
                <c:pt idx="15">
                  <c:v>0.53</c:v>
                </c:pt>
                <c:pt idx="16">
                  <c:v>0.68</c:v>
                </c:pt>
                <c:pt idx="17">
                  <c:v>0.85</c:v>
                </c:pt>
                <c:pt idx="18">
                  <c:v>0.85</c:v>
                </c:pt>
                <c:pt idx="19">
                  <c:v>0.9</c:v>
                </c:pt>
                <c:pt idx="36">
                  <c:v>0.6</c:v>
                </c:pt>
                <c:pt idx="37">
                  <c:v>0.6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'Pera Conf 60+'!$F$6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'Pera Conf 60+'!$B$8:$B$60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60+'!$F$8:$F$60</c:f>
              <c:numCache>
                <c:formatCode>#,##0.00</c:formatCode>
                <c:ptCount val="53"/>
                <c:pt idx="0">
                  <c:v>1.57</c:v>
                </c:pt>
                <c:pt idx="1">
                  <c:v>1.57</c:v>
                </c:pt>
                <c:pt idx="2">
                  <c:v>1.57</c:v>
                </c:pt>
                <c:pt idx="3">
                  <c:v>1.62</c:v>
                </c:pt>
                <c:pt idx="4">
                  <c:v>1.55</c:v>
                </c:pt>
                <c:pt idx="5">
                  <c:v>1.6</c:v>
                </c:pt>
                <c:pt idx="6">
                  <c:v>1.63</c:v>
                </c:pt>
                <c:pt idx="7">
                  <c:v>1.67</c:v>
                </c:pt>
                <c:pt idx="8">
                  <c:v>1.63</c:v>
                </c:pt>
                <c:pt idx="9">
                  <c:v>1.49</c:v>
                </c:pt>
                <c:pt idx="10">
                  <c:v>1.59</c:v>
                </c:pt>
                <c:pt idx="11">
                  <c:v>1.57</c:v>
                </c:pt>
                <c:pt idx="12">
                  <c:v>1.59</c:v>
                </c:pt>
                <c:pt idx="13">
                  <c:v>1.72</c:v>
                </c:pt>
                <c:pt idx="14">
                  <c:v>1.72</c:v>
                </c:pt>
                <c:pt idx="15">
                  <c:v>1.77</c:v>
                </c:pt>
                <c:pt idx="16">
                  <c:v>1.8</c:v>
                </c:pt>
                <c:pt idx="17">
                  <c:v>1.79</c:v>
                </c:pt>
                <c:pt idx="18">
                  <c:v>1.77</c:v>
                </c:pt>
                <c:pt idx="19">
                  <c:v>1.67</c:v>
                </c:pt>
                <c:pt idx="20">
                  <c:v>1.74</c:v>
                </c:pt>
                <c:pt idx="36">
                  <c:v>2.02</c:v>
                </c:pt>
                <c:pt idx="37">
                  <c:v>1.9</c:v>
                </c:pt>
                <c:pt idx="38">
                  <c:v>1.7</c:v>
                </c:pt>
                <c:pt idx="39">
                  <c:v>1.75</c:v>
                </c:pt>
                <c:pt idx="40">
                  <c:v>1.78</c:v>
                </c:pt>
                <c:pt idx="41">
                  <c:v>1.78</c:v>
                </c:pt>
                <c:pt idx="42">
                  <c:v>1.76</c:v>
                </c:pt>
                <c:pt idx="43">
                  <c:v>1.75</c:v>
                </c:pt>
                <c:pt idx="44">
                  <c:v>1.71</c:v>
                </c:pt>
                <c:pt idx="45">
                  <c:v>1.72</c:v>
                </c:pt>
                <c:pt idx="46">
                  <c:v>1.76</c:v>
                </c:pt>
                <c:pt idx="47">
                  <c:v>1.67</c:v>
                </c:pt>
                <c:pt idx="48">
                  <c:v>1.67</c:v>
                </c:pt>
                <c:pt idx="49">
                  <c:v>1.7</c:v>
                </c:pt>
                <c:pt idx="50">
                  <c:v>1.75</c:v>
                </c:pt>
                <c:pt idx="51">
                  <c:v>1.75</c:v>
                </c:pt>
                <c:pt idx="52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33632"/>
        <c:axId val="80935552"/>
      </c:lineChart>
      <c:catAx>
        <c:axId val="809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0935552"/>
        <c:crosses val="autoZero"/>
        <c:auto val="1"/>
        <c:lblAlgn val="ctr"/>
        <c:lblOffset val="100"/>
        <c:noMultiLvlLbl val="0"/>
      </c:catAx>
      <c:valAx>
        <c:axId val="8093555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0933632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0/Observatorio%20Preci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Hoja2"/>
    </sheetNames>
    <sheetDataSet>
      <sheetData sheetId="0">
        <row r="118">
          <cell r="D118">
            <v>0.57999999999999996</v>
          </cell>
          <cell r="F118">
            <v>0.7</v>
          </cell>
          <cell r="G118">
            <v>2.33</v>
          </cell>
        </row>
        <row r="119">
          <cell r="D119">
            <v>0.53</v>
          </cell>
          <cell r="F119">
            <v>0.68</v>
          </cell>
          <cell r="G119">
            <v>1.57</v>
          </cell>
        </row>
      </sheetData>
      <sheetData sheetId="1">
        <row r="118">
          <cell r="D118">
            <v>0.57999999999999996</v>
          </cell>
          <cell r="F118">
            <v>0.7</v>
          </cell>
          <cell r="G118">
            <v>2.3199999999999998</v>
          </cell>
        </row>
        <row r="119">
          <cell r="D119">
            <v>0.53</v>
          </cell>
          <cell r="F119">
            <v>0.68</v>
          </cell>
          <cell r="G119">
            <v>1.57</v>
          </cell>
        </row>
      </sheetData>
      <sheetData sheetId="2">
        <row r="118">
          <cell r="D118">
            <v>0.57999999999999996</v>
          </cell>
          <cell r="F118">
            <v>0.7</v>
          </cell>
          <cell r="G118">
            <v>2.3199999999999998</v>
          </cell>
        </row>
        <row r="119">
          <cell r="D119">
            <v>0.53</v>
          </cell>
          <cell r="F119">
            <v>0.68</v>
          </cell>
          <cell r="G119">
            <v>1.57</v>
          </cell>
        </row>
      </sheetData>
      <sheetData sheetId="3">
        <row r="118">
          <cell r="D118">
            <v>0.57999999999999996</v>
          </cell>
          <cell r="F118">
            <v>0.7</v>
          </cell>
          <cell r="G118">
            <v>2.3199999999999998</v>
          </cell>
        </row>
        <row r="119">
          <cell r="D119">
            <v>0.53</v>
          </cell>
          <cell r="F119">
            <v>0.68</v>
          </cell>
          <cell r="G119">
            <v>1.62</v>
          </cell>
        </row>
      </sheetData>
      <sheetData sheetId="4">
        <row r="118">
          <cell r="D118">
            <v>0.57999999999999996</v>
          </cell>
          <cell r="F118">
            <v>0.7</v>
          </cell>
          <cell r="G118">
            <v>2.41</v>
          </cell>
        </row>
        <row r="119">
          <cell r="D119">
            <v>0.53</v>
          </cell>
          <cell r="F119">
            <v>0.68</v>
          </cell>
          <cell r="G119">
            <v>1.55</v>
          </cell>
        </row>
      </sheetData>
      <sheetData sheetId="5">
        <row r="118">
          <cell r="D118">
            <v>0.57999999999999996</v>
          </cell>
          <cell r="F118">
            <v>0.7</v>
          </cell>
          <cell r="G118">
            <v>2.36</v>
          </cell>
        </row>
        <row r="119">
          <cell r="D119">
            <v>0.53</v>
          </cell>
          <cell r="F119">
            <v>0.68</v>
          </cell>
          <cell r="G119">
            <v>1.6</v>
          </cell>
        </row>
      </sheetData>
      <sheetData sheetId="6">
        <row r="118">
          <cell r="D118">
            <v>0.57999999999999996</v>
          </cell>
          <cell r="F118">
            <v>0.7</v>
          </cell>
          <cell r="G118">
            <v>2.2999999999999998</v>
          </cell>
        </row>
        <row r="119">
          <cell r="D119">
            <v>0.53</v>
          </cell>
          <cell r="F119">
            <v>0.68</v>
          </cell>
          <cell r="G119">
            <v>1.63</v>
          </cell>
        </row>
      </sheetData>
      <sheetData sheetId="7">
        <row r="118">
          <cell r="D118">
            <v>0.57999999999999996</v>
          </cell>
          <cell r="F118">
            <v>0.7</v>
          </cell>
          <cell r="G118">
            <v>2.2799999999999998</v>
          </cell>
        </row>
        <row r="119">
          <cell r="D119">
            <v>0.53</v>
          </cell>
          <cell r="F119">
            <v>0.68</v>
          </cell>
          <cell r="G119">
            <v>1.67</v>
          </cell>
        </row>
      </sheetData>
      <sheetData sheetId="8">
        <row r="118">
          <cell r="D118">
            <v>0.57999999999999996</v>
          </cell>
          <cell r="F118">
            <v>0.7</v>
          </cell>
          <cell r="G118">
            <v>2.31</v>
          </cell>
        </row>
        <row r="119">
          <cell r="D119">
            <v>0.53</v>
          </cell>
          <cell r="F119">
            <v>0.68</v>
          </cell>
          <cell r="G119">
            <v>1.63</v>
          </cell>
        </row>
      </sheetData>
      <sheetData sheetId="9">
        <row r="118">
          <cell r="D118">
            <v>0.57999999999999996</v>
          </cell>
          <cell r="F118">
            <v>0.7</v>
          </cell>
          <cell r="G118">
            <v>2.41</v>
          </cell>
        </row>
        <row r="119">
          <cell r="D119">
            <v>0.53</v>
          </cell>
          <cell r="F119">
            <v>0.68</v>
          </cell>
          <cell r="G119">
            <v>1.49</v>
          </cell>
        </row>
      </sheetData>
      <sheetData sheetId="10">
        <row r="118">
          <cell r="D118">
            <v>0.57999999999999996</v>
          </cell>
          <cell r="F118">
            <v>0.7</v>
          </cell>
          <cell r="G118">
            <v>2.2999999999999998</v>
          </cell>
        </row>
        <row r="119">
          <cell r="D119">
            <v>0.53</v>
          </cell>
          <cell r="F119">
            <v>0.68</v>
          </cell>
          <cell r="G119">
            <v>1.59</v>
          </cell>
        </row>
      </sheetData>
      <sheetData sheetId="11">
        <row r="118">
          <cell r="D118">
            <v>0.57999999999999996</v>
          </cell>
          <cell r="F118">
            <v>0.7</v>
          </cell>
          <cell r="G118">
            <v>2.29</v>
          </cell>
        </row>
        <row r="119">
          <cell r="D119">
            <v>0.53</v>
          </cell>
          <cell r="F119">
            <v>0.68</v>
          </cell>
          <cell r="G119">
            <v>1.57</v>
          </cell>
        </row>
      </sheetData>
      <sheetData sheetId="12">
        <row r="118">
          <cell r="D118">
            <v>0.57999999999999996</v>
          </cell>
          <cell r="F118">
            <v>0.7</v>
          </cell>
          <cell r="G118">
            <v>2.35</v>
          </cell>
        </row>
        <row r="119">
          <cell r="D119">
            <v>0.53</v>
          </cell>
          <cell r="F119">
            <v>0.68</v>
          </cell>
          <cell r="G119">
            <v>1.59</v>
          </cell>
        </row>
      </sheetData>
      <sheetData sheetId="13">
        <row r="118">
          <cell r="D118">
            <v>0.57999999999999996</v>
          </cell>
          <cell r="F118">
            <v>0.7</v>
          </cell>
          <cell r="G118">
            <v>2.4</v>
          </cell>
        </row>
        <row r="119">
          <cell r="D119">
            <v>0.53</v>
          </cell>
          <cell r="F119">
            <v>0.68</v>
          </cell>
          <cell r="G119">
            <v>1.72</v>
          </cell>
        </row>
      </sheetData>
      <sheetData sheetId="14">
        <row r="118">
          <cell r="D118">
            <v>0.57999999999999996</v>
          </cell>
          <cell r="F118">
            <v>0.7</v>
          </cell>
          <cell r="G118">
            <v>2.41</v>
          </cell>
        </row>
        <row r="119">
          <cell r="D119">
            <v>0.53</v>
          </cell>
          <cell r="F119">
            <v>0.68</v>
          </cell>
          <cell r="G119">
            <v>1.72</v>
          </cell>
        </row>
      </sheetData>
      <sheetData sheetId="15">
        <row r="118">
          <cell r="D118">
            <v>0.57999999999999996</v>
          </cell>
          <cell r="F118">
            <v>0.7</v>
          </cell>
          <cell r="G118">
            <v>2.52</v>
          </cell>
        </row>
        <row r="119">
          <cell r="D119">
            <v>0.53</v>
          </cell>
          <cell r="F119">
            <v>0.68</v>
          </cell>
          <cell r="G119">
            <v>1.77</v>
          </cell>
        </row>
      </sheetData>
      <sheetData sheetId="16">
        <row r="118">
          <cell r="D118">
            <v>0.73</v>
          </cell>
          <cell r="F118">
            <v>0.84</v>
          </cell>
          <cell r="G118">
            <v>2.5499999999999998</v>
          </cell>
        </row>
        <row r="119">
          <cell r="D119">
            <v>0.68</v>
          </cell>
          <cell r="F119">
            <v>0.8</v>
          </cell>
          <cell r="G119">
            <v>1.8</v>
          </cell>
        </row>
      </sheetData>
      <sheetData sheetId="17">
        <row r="118">
          <cell r="D118">
            <v>0.9</v>
          </cell>
          <cell r="F118">
            <v>1.02</v>
          </cell>
          <cell r="G118">
            <v>2.54</v>
          </cell>
        </row>
        <row r="119">
          <cell r="D119">
            <v>0.85</v>
          </cell>
          <cell r="F119">
            <v>0.97</v>
          </cell>
          <cell r="G119">
            <v>1.79</v>
          </cell>
        </row>
      </sheetData>
      <sheetData sheetId="18">
        <row r="118">
          <cell r="D118">
            <v>0.9</v>
          </cell>
          <cell r="F118">
            <v>1.02</v>
          </cell>
          <cell r="G118">
            <v>2.57</v>
          </cell>
        </row>
        <row r="119">
          <cell r="D119">
            <v>0.85</v>
          </cell>
          <cell r="F119">
            <v>0.97</v>
          </cell>
          <cell r="G119">
            <v>1.77</v>
          </cell>
        </row>
      </sheetData>
      <sheetData sheetId="19">
        <row r="118">
          <cell r="D118">
            <v>0.95</v>
          </cell>
          <cell r="F118">
            <v>1.02</v>
          </cell>
          <cell r="G118">
            <v>2.5</v>
          </cell>
        </row>
        <row r="119">
          <cell r="D119">
            <v>0.9</v>
          </cell>
          <cell r="F119">
            <v>0.97</v>
          </cell>
          <cell r="G119">
            <v>1.67</v>
          </cell>
        </row>
      </sheetData>
      <sheetData sheetId="20">
        <row r="118">
          <cell r="F118">
            <v>1.02</v>
          </cell>
          <cell r="G118">
            <v>2.5299999999999998</v>
          </cell>
        </row>
        <row r="119">
          <cell r="F119">
            <v>0.97</v>
          </cell>
          <cell r="G119">
            <v>1.74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18">
          <cell r="D118">
            <v>0.65</v>
          </cell>
          <cell r="F118" t="str">
            <v>-</v>
          </cell>
          <cell r="G118">
            <v>2.63</v>
          </cell>
        </row>
        <row r="119">
          <cell r="D119">
            <v>0.6</v>
          </cell>
          <cell r="F119" t="str">
            <v>-</v>
          </cell>
          <cell r="G119">
            <v>2.02</v>
          </cell>
        </row>
      </sheetData>
      <sheetData sheetId="37">
        <row r="118">
          <cell r="D118">
            <v>0.65</v>
          </cell>
          <cell r="F118" t="str">
            <v>-</v>
          </cell>
          <cell r="G118">
            <v>2.7</v>
          </cell>
        </row>
        <row r="119">
          <cell r="D119">
            <v>0.6</v>
          </cell>
          <cell r="F119" t="str">
            <v>-</v>
          </cell>
          <cell r="G119">
            <v>1.9</v>
          </cell>
        </row>
      </sheetData>
      <sheetData sheetId="38">
        <row r="118">
          <cell r="D118">
            <v>0.65</v>
          </cell>
          <cell r="F118" t="str">
            <v>-</v>
          </cell>
          <cell r="G118">
            <v>2.65</v>
          </cell>
        </row>
        <row r="119">
          <cell r="D119">
            <v>0.6</v>
          </cell>
          <cell r="F119" t="str">
            <v>-</v>
          </cell>
          <cell r="G119">
            <v>1.7</v>
          </cell>
        </row>
      </sheetData>
      <sheetData sheetId="39">
        <row r="118">
          <cell r="D118">
            <v>0.65</v>
          </cell>
          <cell r="F118" t="str">
            <v>-</v>
          </cell>
          <cell r="G118">
            <v>2.65</v>
          </cell>
        </row>
        <row r="119">
          <cell r="D119">
            <v>0.6</v>
          </cell>
          <cell r="F119" t="str">
            <v>-</v>
          </cell>
          <cell r="G119">
            <v>1.75</v>
          </cell>
        </row>
      </sheetData>
      <sheetData sheetId="40">
        <row r="118">
          <cell r="D118">
            <v>0.65</v>
          </cell>
          <cell r="F118" t="str">
            <v>-</v>
          </cell>
          <cell r="G118">
            <v>2.54</v>
          </cell>
        </row>
        <row r="119">
          <cell r="D119">
            <v>0.6</v>
          </cell>
          <cell r="F119" t="str">
            <v>-</v>
          </cell>
          <cell r="G119">
            <v>1.78</v>
          </cell>
        </row>
      </sheetData>
      <sheetData sheetId="41">
        <row r="118">
          <cell r="D118">
            <v>0.65</v>
          </cell>
          <cell r="F118" t="str">
            <v>-</v>
          </cell>
          <cell r="G118">
            <v>2.54</v>
          </cell>
        </row>
        <row r="119">
          <cell r="D119">
            <v>0.6</v>
          </cell>
          <cell r="F119" t="str">
            <v>-</v>
          </cell>
          <cell r="G119">
            <v>1.78</v>
          </cell>
        </row>
      </sheetData>
      <sheetData sheetId="42">
        <row r="118">
          <cell r="D118">
            <v>0.65</v>
          </cell>
          <cell r="F118" t="str">
            <v>-</v>
          </cell>
          <cell r="G118">
            <v>2.4900000000000002</v>
          </cell>
        </row>
        <row r="119">
          <cell r="D119">
            <v>0.6</v>
          </cell>
          <cell r="F119" t="str">
            <v>-</v>
          </cell>
          <cell r="G119">
            <v>1.76</v>
          </cell>
        </row>
      </sheetData>
      <sheetData sheetId="43">
        <row r="118">
          <cell r="D118">
            <v>0.65</v>
          </cell>
          <cell r="F118" t="str">
            <v>-</v>
          </cell>
          <cell r="G118">
            <v>2.5</v>
          </cell>
        </row>
        <row r="119">
          <cell r="D119">
            <v>0.6</v>
          </cell>
          <cell r="F119" t="str">
            <v>-</v>
          </cell>
          <cell r="G119">
            <v>1.75</v>
          </cell>
        </row>
      </sheetData>
      <sheetData sheetId="44">
        <row r="118">
          <cell r="D118">
            <v>0.65</v>
          </cell>
          <cell r="F118" t="str">
            <v>-</v>
          </cell>
          <cell r="G118">
            <v>2.4900000000000002</v>
          </cell>
        </row>
        <row r="119">
          <cell r="D119">
            <v>0.6</v>
          </cell>
          <cell r="F119" t="str">
            <v>-</v>
          </cell>
          <cell r="G119">
            <v>1.71</v>
          </cell>
        </row>
      </sheetData>
      <sheetData sheetId="45">
        <row r="118">
          <cell r="D118">
            <v>0.65</v>
          </cell>
          <cell r="F118" t="str">
            <v>-</v>
          </cell>
          <cell r="G118">
            <v>2.4900000000000002</v>
          </cell>
        </row>
        <row r="119">
          <cell r="D119">
            <v>0.6</v>
          </cell>
          <cell r="F119" t="str">
            <v>-</v>
          </cell>
          <cell r="G119">
            <v>1.72</v>
          </cell>
        </row>
      </sheetData>
      <sheetData sheetId="46">
        <row r="118">
          <cell r="D118">
            <v>0.65</v>
          </cell>
          <cell r="F118" t="str">
            <v>-</v>
          </cell>
          <cell r="G118">
            <v>2.4900000000000002</v>
          </cell>
        </row>
        <row r="119">
          <cell r="D119">
            <v>0.6</v>
          </cell>
          <cell r="F119" t="str">
            <v>-</v>
          </cell>
          <cell r="G119">
            <v>1.76</v>
          </cell>
        </row>
      </sheetData>
      <sheetData sheetId="47">
        <row r="118">
          <cell r="D118">
            <v>0.65</v>
          </cell>
          <cell r="F118" t="str">
            <v>-</v>
          </cell>
          <cell r="G118">
            <v>2.54</v>
          </cell>
        </row>
        <row r="119">
          <cell r="D119">
            <v>0.6</v>
          </cell>
          <cell r="F119" t="str">
            <v>-</v>
          </cell>
          <cell r="G119">
            <v>1.67</v>
          </cell>
        </row>
      </sheetData>
      <sheetData sheetId="48">
        <row r="118">
          <cell r="D118">
            <v>0.65</v>
          </cell>
          <cell r="F118" t="str">
            <v>-</v>
          </cell>
          <cell r="G118">
            <v>2.5499999999999998</v>
          </cell>
        </row>
        <row r="119">
          <cell r="D119">
            <v>0.6</v>
          </cell>
          <cell r="F119" t="str">
            <v>-</v>
          </cell>
          <cell r="G119">
            <v>1.67</v>
          </cell>
        </row>
      </sheetData>
      <sheetData sheetId="49">
        <row r="118">
          <cell r="D118">
            <v>0.65</v>
          </cell>
          <cell r="F118" t="str">
            <v>-</v>
          </cell>
          <cell r="G118">
            <v>2.5299999999999998</v>
          </cell>
        </row>
        <row r="119">
          <cell r="D119">
            <v>0.6</v>
          </cell>
          <cell r="F119" t="str">
            <v>-</v>
          </cell>
          <cell r="G119">
            <v>1.7</v>
          </cell>
        </row>
      </sheetData>
      <sheetData sheetId="50">
        <row r="118">
          <cell r="D118">
            <v>0.65</v>
          </cell>
          <cell r="F118" t="str">
            <v>-</v>
          </cell>
          <cell r="G118">
            <v>2.5299999999999998</v>
          </cell>
        </row>
        <row r="119">
          <cell r="D119">
            <v>0.6</v>
          </cell>
          <cell r="F119" t="str">
            <v>-</v>
          </cell>
          <cell r="G119">
            <v>1.75</v>
          </cell>
        </row>
      </sheetData>
      <sheetData sheetId="51">
        <row r="118">
          <cell r="D118">
            <v>0.65</v>
          </cell>
          <cell r="F118" t="str">
            <v>-</v>
          </cell>
          <cell r="G118">
            <v>2.5299999999999998</v>
          </cell>
        </row>
        <row r="119">
          <cell r="D119">
            <v>0.6</v>
          </cell>
          <cell r="F119" t="str">
            <v>-</v>
          </cell>
          <cell r="G119">
            <v>1.75</v>
          </cell>
        </row>
      </sheetData>
      <sheetData sheetId="52">
        <row r="118">
          <cell r="D118">
            <v>0.65</v>
          </cell>
          <cell r="G118">
            <v>2.5099999999999998</v>
          </cell>
        </row>
        <row r="119">
          <cell r="D119">
            <v>0.6</v>
          </cell>
          <cell r="F119" t="str">
            <v>-</v>
          </cell>
          <cell r="G119">
            <v>1.75</v>
          </cell>
        </row>
      </sheetData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abSelected="1"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</v>
      </c>
      <c r="N3" s="30"/>
    </row>
    <row r="6" spans="1:33" ht="42" customHeight="1" x14ac:dyDescent="0.25">
      <c r="B6" s="40" t="s">
        <v>1</v>
      </c>
      <c r="C6" s="31" t="s">
        <v>3</v>
      </c>
      <c r="D6" s="31" t="s">
        <v>0</v>
      </c>
      <c r="E6" s="31" t="s">
        <v>22</v>
      </c>
      <c r="F6" s="32" t="s">
        <v>23</v>
      </c>
    </row>
    <row r="7" spans="1:33" x14ac:dyDescent="0.25">
      <c r="B7" s="40"/>
      <c r="C7" s="41" t="s">
        <v>24</v>
      </c>
      <c r="D7" s="41"/>
      <c r="E7" s="41"/>
      <c r="F7" s="42"/>
    </row>
    <row r="8" spans="1:33" x14ac:dyDescent="0.25">
      <c r="B8" s="22">
        <v>1</v>
      </c>
      <c r="C8" s="23">
        <v>0.42859999999999998</v>
      </c>
      <c r="D8" s="23">
        <f>'[1]01'!$D$118</f>
        <v>0.57999999999999996</v>
      </c>
      <c r="E8" s="23">
        <f>'[1]01'!$F$118</f>
        <v>0.7</v>
      </c>
      <c r="F8" s="23">
        <f>'[1]01'!$G$118</f>
        <v>2.33</v>
      </c>
    </row>
    <row r="9" spans="1:33" x14ac:dyDescent="0.25">
      <c r="B9" s="24">
        <v>2</v>
      </c>
      <c r="C9" s="25">
        <v>0.42859999999999998</v>
      </c>
      <c r="D9" s="25">
        <f>'[1]02'!$D$118</f>
        <v>0.57999999999999996</v>
      </c>
      <c r="E9" s="25">
        <f>'[1]02'!$F$118</f>
        <v>0.7</v>
      </c>
      <c r="F9" s="25">
        <f>'[1]02'!$G$118</f>
        <v>2.3199999999999998</v>
      </c>
    </row>
    <row r="10" spans="1:33" x14ac:dyDescent="0.25">
      <c r="B10" s="26">
        <v>3</v>
      </c>
      <c r="C10" s="23">
        <v>0.42859999999999998</v>
      </c>
      <c r="D10" s="23">
        <f>'[1]03'!$D$118</f>
        <v>0.57999999999999996</v>
      </c>
      <c r="E10" s="23">
        <f>'[1]03'!$F$118</f>
        <v>0.7</v>
      </c>
      <c r="F10" s="23">
        <f>'[1]03'!$G$118</f>
        <v>2.3199999999999998</v>
      </c>
    </row>
    <row r="11" spans="1:33" x14ac:dyDescent="0.25">
      <c r="B11" s="24">
        <v>4</v>
      </c>
      <c r="C11" s="25">
        <v>0.42859999999999998</v>
      </c>
      <c r="D11" s="25">
        <f>'[1]04'!$D$118</f>
        <v>0.57999999999999996</v>
      </c>
      <c r="E11" s="25">
        <f>'[1]04'!$F$118</f>
        <v>0.7</v>
      </c>
      <c r="F11" s="25">
        <f>'[1]04'!$G$118</f>
        <v>2.3199999999999998</v>
      </c>
    </row>
    <row r="12" spans="1:33" x14ac:dyDescent="0.25">
      <c r="B12" s="26">
        <v>5</v>
      </c>
      <c r="C12" s="23">
        <v>0.42859999999999998</v>
      </c>
      <c r="D12" s="23">
        <f>'[1]05'!$D$118</f>
        <v>0.57999999999999996</v>
      </c>
      <c r="E12" s="23">
        <f>'[1]05'!$F$118</f>
        <v>0.7</v>
      </c>
      <c r="F12" s="23">
        <f>'[1]05'!$G$118</f>
        <v>2.41</v>
      </c>
    </row>
    <row r="13" spans="1:33" x14ac:dyDescent="0.25">
      <c r="B13" s="24">
        <v>6</v>
      </c>
      <c r="C13" s="25">
        <v>0.42859999999999998</v>
      </c>
      <c r="D13" s="25">
        <f>'[1]06'!$D$118</f>
        <v>0.57999999999999996</v>
      </c>
      <c r="E13" s="25">
        <f>'[1]06'!$F$118</f>
        <v>0.7</v>
      </c>
      <c r="F13" s="25">
        <f>'[1]06'!$G$118</f>
        <v>2.36</v>
      </c>
    </row>
    <row r="14" spans="1:33" x14ac:dyDescent="0.25">
      <c r="B14" s="26">
        <v>7</v>
      </c>
      <c r="C14" s="23">
        <v>0.42859999999999998</v>
      </c>
      <c r="D14" s="23">
        <f>'[1]07'!$D$118</f>
        <v>0.57999999999999996</v>
      </c>
      <c r="E14" s="23">
        <f>'[1]07'!$F$118</f>
        <v>0.7</v>
      </c>
      <c r="F14" s="23">
        <f>'[1]07'!$G$118</f>
        <v>2.2999999999999998</v>
      </c>
    </row>
    <row r="15" spans="1:33" x14ac:dyDescent="0.25">
      <c r="B15" s="24">
        <v>8</v>
      </c>
      <c r="C15" s="25">
        <v>0.42859999999999998</v>
      </c>
      <c r="D15" s="25">
        <f>'[1]08'!$D$118</f>
        <v>0.57999999999999996</v>
      </c>
      <c r="E15" s="25">
        <f>'[1]08'!$F$118</f>
        <v>0.7</v>
      </c>
      <c r="F15" s="25">
        <f>'[1]08'!$G$118</f>
        <v>2.2799999999999998</v>
      </c>
    </row>
    <row r="16" spans="1:33" x14ac:dyDescent="0.25">
      <c r="B16" s="26">
        <v>9</v>
      </c>
      <c r="C16" s="23">
        <v>0.42859999999999998</v>
      </c>
      <c r="D16" s="23">
        <f>'[1]09'!$D$118</f>
        <v>0.57999999999999996</v>
      </c>
      <c r="E16" s="23">
        <f>'[1]09'!$F$118</f>
        <v>0.7</v>
      </c>
      <c r="F16" s="23">
        <f>'[1]09'!$G$118</f>
        <v>2.31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0.42859999999999998</v>
      </c>
      <c r="D17" s="25">
        <f>'[1]10'!$D$118</f>
        <v>0.57999999999999996</v>
      </c>
      <c r="E17" s="25">
        <f>'[1]10'!$F$118</f>
        <v>0.7</v>
      </c>
      <c r="F17" s="25">
        <f>'[1]10'!$G$118</f>
        <v>2.41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0.42859999999999998</v>
      </c>
      <c r="D18" s="23">
        <f>'[1]11'!$D$118</f>
        <v>0.57999999999999996</v>
      </c>
      <c r="E18" s="23">
        <f>'[1]11'!$F$118</f>
        <v>0.7</v>
      </c>
      <c r="F18" s="23">
        <f>'[1]11'!$G$118</f>
        <v>2.2999999999999998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0.42859999999999998</v>
      </c>
      <c r="D19" s="25">
        <f>'[1]12'!$D$118</f>
        <v>0.57999999999999996</v>
      </c>
      <c r="E19" s="25">
        <f>'[1]12'!$F$118</f>
        <v>0.7</v>
      </c>
      <c r="F19" s="25">
        <f>'[1]12'!$G$118</f>
        <v>2.29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0.42859999999999998</v>
      </c>
      <c r="D20" s="23">
        <f>'[1]13'!$D$118</f>
        <v>0.57999999999999996</v>
      </c>
      <c r="E20" s="23">
        <f>'[1]13'!$F$118</f>
        <v>0.7</v>
      </c>
      <c r="F20" s="23">
        <f>'[1]13'!$G$118</f>
        <v>2.35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0.42859999999999998</v>
      </c>
      <c r="D21" s="25">
        <f>'[1]14'!$D$118</f>
        <v>0.57999999999999996</v>
      </c>
      <c r="E21" s="25">
        <f>'[1]14'!$F$118</f>
        <v>0.7</v>
      </c>
      <c r="F21" s="25">
        <f>'[1]14'!$G$118</f>
        <v>2.4</v>
      </c>
      <c r="S21" s="2"/>
      <c r="T21" s="3" t="s">
        <v>26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0.42859999999999998</v>
      </c>
      <c r="D22" s="23">
        <f>'[1]15'!$D$118</f>
        <v>0.57999999999999996</v>
      </c>
      <c r="E22" s="23">
        <f>'[1]15'!$F$118</f>
        <v>0.7</v>
      </c>
      <c r="F22" s="23">
        <f>'[1]15'!$G$118</f>
        <v>2.41</v>
      </c>
      <c r="S22" s="2"/>
      <c r="T22" s="4"/>
      <c r="U22" s="8" t="s">
        <v>9</v>
      </c>
      <c r="V22" s="8" t="s">
        <v>10</v>
      </c>
      <c r="W22" s="8" t="s">
        <v>11</v>
      </c>
      <c r="X22" s="8" t="s">
        <v>12</v>
      </c>
      <c r="Y22" s="8" t="s">
        <v>13</v>
      </c>
      <c r="Z22" s="8" t="s">
        <v>14</v>
      </c>
      <c r="AA22" s="8" t="s">
        <v>15</v>
      </c>
      <c r="AB22" s="8" t="s">
        <v>16</v>
      </c>
      <c r="AC22" s="8" t="s">
        <v>17</v>
      </c>
      <c r="AD22" s="8" t="s">
        <v>18</v>
      </c>
      <c r="AE22" s="8" t="s">
        <v>19</v>
      </c>
      <c r="AF22" s="8" t="s">
        <v>20</v>
      </c>
      <c r="AG22" s="8" t="s">
        <v>21</v>
      </c>
    </row>
    <row r="23" spans="2:33" x14ac:dyDescent="0.25">
      <c r="B23" s="24">
        <v>16</v>
      </c>
      <c r="C23" s="25">
        <v>0.42859999999999998</v>
      </c>
      <c r="D23" s="25">
        <f>'[1]16'!$D$118</f>
        <v>0.57999999999999996</v>
      </c>
      <c r="E23" s="25">
        <f>'[1]16'!$F$118</f>
        <v>0.7</v>
      </c>
      <c r="F23" s="25">
        <f>'[1]16'!$G$118</f>
        <v>2.52</v>
      </c>
      <c r="S23" s="2"/>
      <c r="T23" s="5">
        <v>2014</v>
      </c>
      <c r="U23" s="6">
        <v>0.54500000000000004</v>
      </c>
      <c r="V23" s="6">
        <v>0.53</v>
      </c>
      <c r="W23" s="6">
        <v>0.505</v>
      </c>
      <c r="X23" s="6">
        <v>0.48</v>
      </c>
      <c r="Y23" s="6">
        <v>0.51200000000000012</v>
      </c>
      <c r="Z23" s="6">
        <v>0.505</v>
      </c>
      <c r="AA23" s="6">
        <v>0.43999999999999995</v>
      </c>
      <c r="AB23" s="6"/>
      <c r="AC23" s="6">
        <v>0.45</v>
      </c>
      <c r="AD23" s="6">
        <v>0.45</v>
      </c>
      <c r="AE23" s="6">
        <v>0.45</v>
      </c>
      <c r="AF23" s="6">
        <v>0.45</v>
      </c>
      <c r="AG23" s="10">
        <f>AVERAGE(U23:AF23)</f>
        <v>0.48336363636363638</v>
      </c>
    </row>
    <row r="24" spans="2:33" x14ac:dyDescent="0.25">
      <c r="B24" s="26">
        <v>17</v>
      </c>
      <c r="C24" s="23">
        <v>0.42859999999999998</v>
      </c>
      <c r="D24" s="23">
        <f>'[1]17'!$D$118</f>
        <v>0.73</v>
      </c>
      <c r="E24" s="23">
        <f>'[1]17'!$F$118</f>
        <v>0.84</v>
      </c>
      <c r="F24" s="23">
        <f>'[1]17'!$G$118</f>
        <v>2.5499999999999998</v>
      </c>
      <c r="S24" s="2"/>
      <c r="T24" s="5">
        <v>2015</v>
      </c>
      <c r="U24" s="6">
        <v>0.45</v>
      </c>
      <c r="V24" s="6">
        <v>0.45</v>
      </c>
      <c r="W24" s="6">
        <v>0.45</v>
      </c>
      <c r="X24" s="6">
        <v>0.48799999999999999</v>
      </c>
      <c r="Y24" s="6">
        <v>0.6925</v>
      </c>
      <c r="Z24" s="6">
        <v>0.75</v>
      </c>
      <c r="AA24" s="6"/>
      <c r="AB24" s="6"/>
      <c r="AC24" s="6">
        <v>0.6</v>
      </c>
      <c r="AD24" s="6">
        <v>0.6</v>
      </c>
      <c r="AE24" s="6">
        <v>0.61</v>
      </c>
      <c r="AF24" s="6">
        <v>0.64</v>
      </c>
      <c r="AG24" s="10">
        <f t="shared" ref="AG24:AG31" si="0">AVERAGE(U24:AF24)</f>
        <v>0.57305000000000006</v>
      </c>
    </row>
    <row r="25" spans="2:33" x14ac:dyDescent="0.25">
      <c r="B25" s="24">
        <v>18</v>
      </c>
      <c r="C25" s="25">
        <v>0.42859999999999998</v>
      </c>
      <c r="D25" s="25">
        <f>'[1]18'!$D$118</f>
        <v>0.9</v>
      </c>
      <c r="E25" s="25">
        <f>'[1]18'!$F$118</f>
        <v>1.02</v>
      </c>
      <c r="F25" s="25">
        <f>'[1]18'!$G$118</f>
        <v>2.54</v>
      </c>
      <c r="G25" s="1"/>
      <c r="S25" s="2"/>
      <c r="T25" s="5">
        <v>2016</v>
      </c>
      <c r="U25" s="6">
        <v>0.64</v>
      </c>
      <c r="V25" s="6">
        <v>0.64</v>
      </c>
      <c r="W25" s="6">
        <v>0.64</v>
      </c>
      <c r="X25" s="6">
        <v>0.59</v>
      </c>
      <c r="Y25" s="6">
        <v>0.59</v>
      </c>
      <c r="Z25" s="6">
        <v>0.59</v>
      </c>
      <c r="AA25" s="6"/>
      <c r="AB25" s="6"/>
      <c r="AC25" s="6"/>
      <c r="AD25" s="6">
        <v>0.55500000000000005</v>
      </c>
      <c r="AE25" s="6">
        <v>0.56999999999999995</v>
      </c>
      <c r="AF25" s="6">
        <v>0.56999999999999995</v>
      </c>
      <c r="AG25" s="10">
        <f t="shared" si="0"/>
        <v>0.59833333333333327</v>
      </c>
    </row>
    <row r="26" spans="2:33" x14ac:dyDescent="0.25">
      <c r="B26" s="26">
        <v>19</v>
      </c>
      <c r="C26" s="23">
        <v>0.42859999999999998</v>
      </c>
      <c r="D26" s="23">
        <f>'[1]19'!$D$118</f>
        <v>0.9</v>
      </c>
      <c r="E26" s="23">
        <f>'[1]19'!$F$118</f>
        <v>1.02</v>
      </c>
      <c r="F26" s="23">
        <f>'[1]19'!$G$118</f>
        <v>2.57</v>
      </c>
      <c r="S26" s="2"/>
      <c r="T26" s="5">
        <v>2017</v>
      </c>
      <c r="U26" s="6">
        <v>0.56999999999999995</v>
      </c>
      <c r="V26" s="6">
        <v>0.56999999999999995</v>
      </c>
      <c r="W26" s="6">
        <v>0.56999999999999995</v>
      </c>
      <c r="X26" s="6">
        <v>0.57999999999999996</v>
      </c>
      <c r="Y26" s="6">
        <v>0.63</v>
      </c>
      <c r="Z26" s="6">
        <v>0.63</v>
      </c>
      <c r="AA26" s="6"/>
      <c r="AB26" s="6"/>
      <c r="AC26" s="6">
        <v>0.54</v>
      </c>
      <c r="AD26" s="6">
        <v>0.54</v>
      </c>
      <c r="AE26" s="6">
        <v>0.54</v>
      </c>
      <c r="AF26" s="6">
        <v>0.54</v>
      </c>
      <c r="AG26" s="10">
        <f t="shared" si="0"/>
        <v>0.57099999999999995</v>
      </c>
    </row>
    <row r="27" spans="2:33" x14ac:dyDescent="0.25">
      <c r="B27" s="24">
        <v>20</v>
      </c>
      <c r="C27" s="25">
        <v>0.42859999999999998</v>
      </c>
      <c r="D27" s="25">
        <f>'[1]20'!$D$118</f>
        <v>0.95</v>
      </c>
      <c r="E27" s="25">
        <f>'[1]20'!$F$118</f>
        <v>1.02</v>
      </c>
      <c r="F27" s="25">
        <f>'[1]20'!$G$118</f>
        <v>2.5</v>
      </c>
      <c r="S27" s="2"/>
      <c r="T27" s="5">
        <v>2018</v>
      </c>
      <c r="U27" s="6">
        <v>0.55500000000000005</v>
      </c>
      <c r="V27" s="6">
        <v>0.60249999999999992</v>
      </c>
      <c r="W27" s="6">
        <v>0.61</v>
      </c>
      <c r="X27" s="6">
        <v>0.61</v>
      </c>
      <c r="Y27" s="6">
        <v>0.65999999999999992</v>
      </c>
      <c r="Z27" s="6">
        <v>0.71</v>
      </c>
      <c r="AA27" s="6"/>
      <c r="AB27" s="6"/>
      <c r="AC27" s="6">
        <v>0.6</v>
      </c>
      <c r="AD27" s="6">
        <v>0.57500000000000007</v>
      </c>
      <c r="AE27" s="6">
        <v>0.6</v>
      </c>
      <c r="AF27" s="6">
        <v>0.6</v>
      </c>
      <c r="AG27" s="10">
        <f t="shared" si="0"/>
        <v>0.61224999999999985</v>
      </c>
    </row>
    <row r="28" spans="2:33" x14ac:dyDescent="0.25">
      <c r="B28" s="26">
        <v>21</v>
      </c>
      <c r="C28" s="23">
        <v>0.42859999999999998</v>
      </c>
      <c r="D28" s="23"/>
      <c r="E28" s="23">
        <f>'[1]21'!$F$118</f>
        <v>1.02</v>
      </c>
      <c r="F28" s="23">
        <f>'[1]21'!$G$118</f>
        <v>2.5299999999999998</v>
      </c>
      <c r="S28" s="2"/>
      <c r="T28" s="5">
        <v>2019</v>
      </c>
      <c r="U28" s="6">
        <v>0.55499999999999994</v>
      </c>
      <c r="V28" s="6">
        <v>0.51800000000000002</v>
      </c>
      <c r="W28" s="6">
        <v>0.53</v>
      </c>
      <c r="X28" s="6">
        <v>0.53</v>
      </c>
      <c r="Y28" s="6">
        <v>0.53</v>
      </c>
      <c r="Z28" s="6">
        <v>0.53</v>
      </c>
      <c r="AA28" s="6"/>
      <c r="AB28" s="6"/>
      <c r="AC28" s="6">
        <v>0.53</v>
      </c>
      <c r="AD28" s="6">
        <v>0.57000000000000006</v>
      </c>
      <c r="AE28" s="6">
        <v>0.57999999999999996</v>
      </c>
      <c r="AF28" s="6">
        <v>0.57999999999999996</v>
      </c>
      <c r="AG28" s="10">
        <f t="shared" si="0"/>
        <v>0.54530000000000012</v>
      </c>
    </row>
    <row r="29" spans="2:33" x14ac:dyDescent="0.25">
      <c r="B29" s="24">
        <v>22</v>
      </c>
      <c r="C29" s="25"/>
      <c r="D29" s="25"/>
      <c r="E29" s="25" t="s">
        <v>30</v>
      </c>
      <c r="F29" s="25"/>
      <c r="S29" s="2"/>
      <c r="T29" s="5" t="s">
        <v>5</v>
      </c>
      <c r="U29" s="6">
        <f>MAX(U23:U28)</f>
        <v>0.64</v>
      </c>
      <c r="V29" s="6">
        <f t="shared" ref="V29:AF29" si="1">MAX(V23:V28)</f>
        <v>0.64</v>
      </c>
      <c r="W29" s="6">
        <f t="shared" si="1"/>
        <v>0.64</v>
      </c>
      <c r="X29" s="6">
        <f t="shared" si="1"/>
        <v>0.61</v>
      </c>
      <c r="Y29" s="6">
        <f t="shared" si="1"/>
        <v>0.6925</v>
      </c>
      <c r="Z29" s="6">
        <f t="shared" si="1"/>
        <v>0.75</v>
      </c>
      <c r="AA29" s="6">
        <f t="shared" si="1"/>
        <v>0.43999999999999995</v>
      </c>
      <c r="AB29" s="6">
        <f t="shared" si="1"/>
        <v>0</v>
      </c>
      <c r="AC29" s="6">
        <f t="shared" si="1"/>
        <v>0.6</v>
      </c>
      <c r="AD29" s="6">
        <f t="shared" si="1"/>
        <v>0.6</v>
      </c>
      <c r="AE29" s="6">
        <f t="shared" si="1"/>
        <v>0.61</v>
      </c>
      <c r="AF29" s="6">
        <f t="shared" si="1"/>
        <v>0.64</v>
      </c>
      <c r="AG29" s="10">
        <f t="shared" si="0"/>
        <v>0.57187499999999991</v>
      </c>
    </row>
    <row r="30" spans="2:33" x14ac:dyDescent="0.25">
      <c r="B30" s="26">
        <v>23</v>
      </c>
      <c r="C30" s="23"/>
      <c r="D30" s="23"/>
      <c r="E30" s="23"/>
      <c r="F30" s="23"/>
      <c r="S30" s="2"/>
      <c r="T30" s="5" t="s">
        <v>6</v>
      </c>
      <c r="U30" s="6">
        <f>MIN(U23:U28)</f>
        <v>0.45</v>
      </c>
      <c r="V30" s="6">
        <f t="shared" ref="V30:AF30" si="2">MIN(V23:V28)</f>
        <v>0.45</v>
      </c>
      <c r="W30" s="6">
        <f t="shared" si="2"/>
        <v>0.45</v>
      </c>
      <c r="X30" s="6">
        <f t="shared" si="2"/>
        <v>0.48</v>
      </c>
      <c r="Y30" s="6">
        <f t="shared" si="2"/>
        <v>0.51200000000000012</v>
      </c>
      <c r="Z30" s="6">
        <f t="shared" si="2"/>
        <v>0.505</v>
      </c>
      <c r="AA30" s="6">
        <f t="shared" si="2"/>
        <v>0.43999999999999995</v>
      </c>
      <c r="AB30" s="6">
        <f t="shared" si="2"/>
        <v>0</v>
      </c>
      <c r="AC30" s="6">
        <f t="shared" si="2"/>
        <v>0.45</v>
      </c>
      <c r="AD30" s="6">
        <f t="shared" si="2"/>
        <v>0.45</v>
      </c>
      <c r="AE30" s="6">
        <f t="shared" si="2"/>
        <v>0.45</v>
      </c>
      <c r="AF30" s="6">
        <f t="shared" si="2"/>
        <v>0.45</v>
      </c>
      <c r="AG30" s="10">
        <f t="shared" si="0"/>
        <v>0.42391666666666672</v>
      </c>
    </row>
    <row r="31" spans="2:33" x14ac:dyDescent="0.25">
      <c r="B31" s="24">
        <v>24</v>
      </c>
      <c r="C31" s="25"/>
      <c r="D31" s="25"/>
      <c r="E31" s="25"/>
      <c r="F31" s="25"/>
      <c r="S31" s="2"/>
      <c r="T31" s="5" t="s">
        <v>7</v>
      </c>
      <c r="U31" s="6">
        <f>AVERAGE(U23:U28)</f>
        <v>0.5525000000000001</v>
      </c>
      <c r="V31" s="6">
        <f t="shared" ref="V31:AF31" si="3">AVERAGE(V23:V28)</f>
        <v>0.55175000000000007</v>
      </c>
      <c r="W31" s="6">
        <f t="shared" si="3"/>
        <v>0.55083333333333329</v>
      </c>
      <c r="X31" s="6">
        <f t="shared" si="3"/>
        <v>0.54633333333333323</v>
      </c>
      <c r="Y31" s="6">
        <f t="shared" si="3"/>
        <v>0.60241666666666671</v>
      </c>
      <c r="Z31" s="6">
        <f t="shared" si="3"/>
        <v>0.61916666666666664</v>
      </c>
      <c r="AA31" s="6">
        <f t="shared" si="3"/>
        <v>0.43999999999999995</v>
      </c>
      <c r="AB31" s="6" t="e">
        <f t="shared" si="3"/>
        <v>#DIV/0!</v>
      </c>
      <c r="AC31" s="6">
        <f t="shared" si="3"/>
        <v>0.54399999999999993</v>
      </c>
      <c r="AD31" s="6">
        <f t="shared" si="3"/>
        <v>0.54833333333333334</v>
      </c>
      <c r="AE31" s="6">
        <f t="shared" si="3"/>
        <v>0.55833333333333335</v>
      </c>
      <c r="AF31" s="6">
        <f t="shared" si="3"/>
        <v>0.56333333333333335</v>
      </c>
      <c r="AG31" s="10" t="e">
        <f t="shared" si="0"/>
        <v>#DIV/0!</v>
      </c>
    </row>
    <row r="32" spans="2:33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/>
      <c r="D33" s="25"/>
      <c r="E33" s="25"/>
      <c r="F33" s="25"/>
      <c r="S33" s="2"/>
      <c r="T33" s="3" t="s">
        <v>4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/>
      <c r="D34" s="23"/>
      <c r="E34" s="23"/>
      <c r="F34" s="23"/>
      <c r="S34" s="2"/>
      <c r="T34" s="4"/>
      <c r="U34" s="8" t="s">
        <v>9</v>
      </c>
      <c r="V34" s="8" t="s">
        <v>10</v>
      </c>
      <c r="W34" s="8" t="s">
        <v>11</v>
      </c>
      <c r="X34" s="8" t="s">
        <v>12</v>
      </c>
      <c r="Y34" s="8" t="s">
        <v>13</v>
      </c>
      <c r="Z34" s="8" t="s">
        <v>14</v>
      </c>
      <c r="AA34" s="8" t="s">
        <v>15</v>
      </c>
      <c r="AB34" s="8" t="s">
        <v>16</v>
      </c>
      <c r="AC34" s="8" t="s">
        <v>17</v>
      </c>
      <c r="AD34" s="8" t="s">
        <v>18</v>
      </c>
      <c r="AE34" s="8" t="s">
        <v>19</v>
      </c>
      <c r="AF34" s="8" t="s">
        <v>20</v>
      </c>
      <c r="AG34" s="4"/>
    </row>
    <row r="35" spans="2:33" x14ac:dyDescent="0.25">
      <c r="B35" s="24">
        <v>28</v>
      </c>
      <c r="C35" s="25"/>
      <c r="D35" s="25"/>
      <c r="E35" s="25"/>
      <c r="F35" s="25"/>
      <c r="S35" s="2"/>
      <c r="T35" s="5" t="s">
        <v>8</v>
      </c>
      <c r="U35" s="6">
        <f t="shared" ref="U35:AF37" si="4">U29</f>
        <v>0.64</v>
      </c>
      <c r="V35" s="6">
        <f t="shared" si="4"/>
        <v>0.64</v>
      </c>
      <c r="W35" s="6">
        <f t="shared" si="4"/>
        <v>0.64</v>
      </c>
      <c r="X35" s="6">
        <f t="shared" si="4"/>
        <v>0.61</v>
      </c>
      <c r="Y35" s="6">
        <f t="shared" si="4"/>
        <v>0.6925</v>
      </c>
      <c r="Z35" s="6">
        <f t="shared" si="4"/>
        <v>0.75</v>
      </c>
      <c r="AA35" s="6"/>
      <c r="AB35" s="6"/>
      <c r="AC35" s="6">
        <f t="shared" si="4"/>
        <v>0.6</v>
      </c>
      <c r="AD35" s="6">
        <f t="shared" si="4"/>
        <v>0.6</v>
      </c>
      <c r="AE35" s="6">
        <f t="shared" si="4"/>
        <v>0.61</v>
      </c>
      <c r="AF35" s="6">
        <f t="shared" si="4"/>
        <v>0.64</v>
      </c>
      <c r="AG35" s="4"/>
    </row>
    <row r="36" spans="2:33" x14ac:dyDescent="0.25">
      <c r="B36" s="26">
        <v>29</v>
      </c>
      <c r="C36" s="23"/>
      <c r="D36" s="23"/>
      <c r="E36" s="23"/>
      <c r="F36" s="23"/>
      <c r="S36" s="2"/>
      <c r="T36" s="5"/>
      <c r="U36" s="6">
        <f t="shared" si="4"/>
        <v>0.45</v>
      </c>
      <c r="V36" s="6">
        <f t="shared" si="4"/>
        <v>0.45</v>
      </c>
      <c r="W36" s="6">
        <f t="shared" si="4"/>
        <v>0.45</v>
      </c>
      <c r="X36" s="6">
        <f t="shared" si="4"/>
        <v>0.48</v>
      </c>
      <c r="Y36" s="6">
        <f t="shared" si="4"/>
        <v>0.51200000000000012</v>
      </c>
      <c r="Z36" s="6">
        <f t="shared" si="4"/>
        <v>0.505</v>
      </c>
      <c r="AA36" s="6"/>
      <c r="AB36" s="6"/>
      <c r="AC36" s="6">
        <f t="shared" si="4"/>
        <v>0.45</v>
      </c>
      <c r="AD36" s="6">
        <f t="shared" si="4"/>
        <v>0.45</v>
      </c>
      <c r="AE36" s="6">
        <f t="shared" si="4"/>
        <v>0.45</v>
      </c>
      <c r="AF36" s="6">
        <f t="shared" si="4"/>
        <v>0.45</v>
      </c>
      <c r="AG36" s="4"/>
    </row>
    <row r="37" spans="2:33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2014 - 2019</v>
      </c>
      <c r="U37" s="11">
        <f t="shared" si="4"/>
        <v>0.5525000000000001</v>
      </c>
      <c r="V37" s="11">
        <f t="shared" si="4"/>
        <v>0.55175000000000007</v>
      </c>
      <c r="W37" s="11">
        <f t="shared" si="4"/>
        <v>0.55083333333333329</v>
      </c>
      <c r="X37" s="11">
        <f t="shared" si="4"/>
        <v>0.54633333333333323</v>
      </c>
      <c r="Y37" s="11">
        <f t="shared" si="4"/>
        <v>0.60241666666666671</v>
      </c>
      <c r="Z37" s="11">
        <f t="shared" si="4"/>
        <v>0.61916666666666664</v>
      </c>
      <c r="AA37" s="11"/>
      <c r="AB37" s="11"/>
      <c r="AC37" s="11">
        <f t="shared" si="4"/>
        <v>0.54399999999999993</v>
      </c>
      <c r="AD37" s="11">
        <f t="shared" si="4"/>
        <v>0.54833333333333334</v>
      </c>
      <c r="AE37" s="11">
        <f t="shared" si="4"/>
        <v>0.55833333333333335</v>
      </c>
      <c r="AF37" s="11">
        <f t="shared" si="4"/>
        <v>0.56333333333333335</v>
      </c>
      <c r="AG37" s="4"/>
    </row>
    <row r="38" spans="2:33" x14ac:dyDescent="0.25">
      <c r="B38" s="26">
        <v>31</v>
      </c>
      <c r="C38" s="23"/>
      <c r="D38" s="23"/>
      <c r="E38" s="23"/>
      <c r="F38" s="23"/>
      <c r="S38" s="2"/>
      <c r="T38" s="5">
        <v>2020</v>
      </c>
      <c r="U38" s="12">
        <f>AVERAGE(D8:D12)</f>
        <v>0.57999999999999996</v>
      </c>
      <c r="V38" s="12">
        <f>AVERAGE(D13:D16)</f>
        <v>0.57999999999999996</v>
      </c>
      <c r="W38" s="12">
        <f>AVERAGE(D17:D20)</f>
        <v>0.57999999999999996</v>
      </c>
      <c r="X38" s="12">
        <f>AVERAGE(D21:D25)</f>
        <v>0.67399999999999993</v>
      </c>
      <c r="Y38" s="12">
        <f>AVERAGE(D26:D29)</f>
        <v>0.92500000000000004</v>
      </c>
      <c r="Z38" s="12"/>
      <c r="AA38" s="12"/>
      <c r="AB38" s="12"/>
      <c r="AC38" s="12">
        <f>AVERAGE(D43:D46)</f>
        <v>0.65</v>
      </c>
      <c r="AD38" s="12">
        <f>AVERAGE(D47:D51)</f>
        <v>0.65</v>
      </c>
      <c r="AE38" s="12">
        <f>AVERAGE(D52:D55)</f>
        <v>0.65</v>
      </c>
      <c r="AF38" s="12">
        <f>AVERAGE(D56:D60)</f>
        <v>0.65</v>
      </c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/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/>
      <c r="D41" s="25"/>
      <c r="E41" s="25"/>
      <c r="F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/>
      <c r="D42" s="23"/>
      <c r="E42" s="23"/>
      <c r="F42" s="23"/>
      <c r="S42" s="2"/>
      <c r="T42" s="3" t="s">
        <v>27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/>
      <c r="D43" s="25"/>
      <c r="E43" s="25" t="s">
        <v>31</v>
      </c>
      <c r="F43" s="25"/>
      <c r="S43" s="2"/>
      <c r="T43" s="4"/>
      <c r="U43" s="13" t="s">
        <v>9</v>
      </c>
      <c r="V43" s="13" t="s">
        <v>10</v>
      </c>
      <c r="W43" s="13" t="s">
        <v>11</v>
      </c>
      <c r="X43" s="13" t="s">
        <v>12</v>
      </c>
      <c r="Y43" s="13" t="s">
        <v>13</v>
      </c>
      <c r="Z43" s="13" t="s">
        <v>14</v>
      </c>
      <c r="AA43" s="13" t="s">
        <v>15</v>
      </c>
      <c r="AB43" s="13" t="s">
        <v>16</v>
      </c>
      <c r="AC43" s="13" t="s">
        <v>17</v>
      </c>
      <c r="AD43" s="13" t="s">
        <v>18</v>
      </c>
      <c r="AE43" s="13" t="s">
        <v>19</v>
      </c>
      <c r="AF43" s="13" t="s">
        <v>20</v>
      </c>
      <c r="AG43" s="13" t="s">
        <v>21</v>
      </c>
    </row>
    <row r="44" spans="2:33" x14ac:dyDescent="0.25">
      <c r="B44" s="26">
        <v>37</v>
      </c>
      <c r="C44" s="23">
        <v>0.42859999999999998</v>
      </c>
      <c r="D44" s="23">
        <f>'[1]37'!$D$118</f>
        <v>0.65</v>
      </c>
      <c r="E44" s="23" t="str">
        <f>'[1]37'!$F$118</f>
        <v>-</v>
      </c>
      <c r="F44" s="23">
        <f>'[1]37'!$G$118</f>
        <v>2.63</v>
      </c>
      <c r="S44" s="2"/>
      <c r="T44" s="5">
        <v>2014</v>
      </c>
      <c r="U44" s="6">
        <v>1.735095238095238</v>
      </c>
      <c r="V44" s="6">
        <v>1.7418333333333333</v>
      </c>
      <c r="W44" s="6">
        <v>1.7460277777777777</v>
      </c>
      <c r="X44" s="6">
        <v>1.7585833333333332</v>
      </c>
      <c r="Y44" s="6">
        <v>1.8197333333333332</v>
      </c>
      <c r="Z44" s="9">
        <v>1.8163750000000001</v>
      </c>
      <c r="AA44" s="6">
        <v>1.8801111111111113</v>
      </c>
      <c r="AB44" s="6">
        <v>2.0499999999999998</v>
      </c>
      <c r="AC44" s="6">
        <v>1.4725925925925927</v>
      </c>
      <c r="AD44" s="6">
        <v>1.5638888888888887</v>
      </c>
      <c r="AE44" s="6">
        <v>1.558888888888889</v>
      </c>
      <c r="AF44" s="6">
        <v>1.615</v>
      </c>
      <c r="AG44" s="10">
        <f>AVERAGE(U44:AF44)</f>
        <v>1.7298441247795413</v>
      </c>
    </row>
    <row r="45" spans="2:33" x14ac:dyDescent="0.25">
      <c r="B45" s="24">
        <v>38</v>
      </c>
      <c r="C45" s="25">
        <v>0.42859999999999998</v>
      </c>
      <c r="D45" s="25">
        <f>'[1]38'!$D$118</f>
        <v>0.65</v>
      </c>
      <c r="E45" s="25" t="str">
        <f>'[1]38'!$F$118</f>
        <v>-</v>
      </c>
      <c r="F45" s="25">
        <f>'[1]38'!$G$118</f>
        <v>2.7</v>
      </c>
      <c r="S45" s="2"/>
      <c r="T45" s="5">
        <v>2015</v>
      </c>
      <c r="U45" s="6">
        <v>1.6268888888888888</v>
      </c>
      <c r="V45" s="6">
        <v>1.6494444444444443</v>
      </c>
      <c r="W45" s="6">
        <v>1.5955555555555554</v>
      </c>
      <c r="X45" s="6">
        <v>1.578111111111111</v>
      </c>
      <c r="Y45" s="6">
        <v>1.86625</v>
      </c>
      <c r="Z45" s="9">
        <v>2.1088333333333336</v>
      </c>
      <c r="AA45" s="6">
        <v>1.9350000000000001</v>
      </c>
      <c r="AB45" s="6"/>
      <c r="AC45" s="6">
        <v>1.8427777777777778</v>
      </c>
      <c r="AD45" s="6">
        <v>1.8572777777777776</v>
      </c>
      <c r="AE45" s="6">
        <v>1.995972222222222</v>
      </c>
      <c r="AF45" s="6">
        <v>1.9862500000000001</v>
      </c>
      <c r="AG45" s="10">
        <f t="shared" ref="AG45:AG52" si="5">AVERAGE(U45:AF45)</f>
        <v>1.8220328282828284</v>
      </c>
    </row>
    <row r="46" spans="2:33" x14ac:dyDescent="0.25">
      <c r="B46" s="26">
        <v>39</v>
      </c>
      <c r="C46" s="23">
        <v>0.42859999999999998</v>
      </c>
      <c r="D46" s="23">
        <f>'[1]39'!$D$118</f>
        <v>0.65</v>
      </c>
      <c r="E46" s="23" t="str">
        <f>'[1]39'!$F$118</f>
        <v>-</v>
      </c>
      <c r="F46" s="23">
        <f>'[1]39'!$G$118</f>
        <v>2.65</v>
      </c>
      <c r="S46" s="2"/>
      <c r="T46" s="5">
        <v>2016</v>
      </c>
      <c r="U46" s="6">
        <v>2.136597222222222</v>
      </c>
      <c r="V46" s="6">
        <v>2.1962500000000005</v>
      </c>
      <c r="W46" s="6">
        <v>2.1930000000000005</v>
      </c>
      <c r="X46" s="6">
        <v>2.2029166666666669</v>
      </c>
      <c r="Y46" s="6">
        <v>2.0300000000000002</v>
      </c>
      <c r="Z46" s="9">
        <v>2.0318333333333336</v>
      </c>
      <c r="AA46" s="6">
        <v>1.9445833333333331</v>
      </c>
      <c r="AB46" s="6">
        <v>2.3849999999999998</v>
      </c>
      <c r="AC46" s="6">
        <v>1.7282499999999996</v>
      </c>
      <c r="AD46" s="6">
        <v>1.7870833333333334</v>
      </c>
      <c r="AE46" s="6">
        <v>2.1837500000000003</v>
      </c>
      <c r="AF46" s="6">
        <v>2.0573333333333332</v>
      </c>
      <c r="AG46" s="10">
        <f t="shared" si="5"/>
        <v>2.0730497685185183</v>
      </c>
    </row>
    <row r="47" spans="2:33" x14ac:dyDescent="0.25">
      <c r="B47" s="24">
        <v>40</v>
      </c>
      <c r="C47" s="25">
        <v>0.42859999999999998</v>
      </c>
      <c r="D47" s="25">
        <f>'[1]40'!$D$118</f>
        <v>0.65</v>
      </c>
      <c r="E47" s="25" t="str">
        <f>'[1]40'!$F$118</f>
        <v>-</v>
      </c>
      <c r="F47" s="25">
        <f>'[1]40'!$G$118</f>
        <v>2.65</v>
      </c>
      <c r="S47" s="2"/>
      <c r="T47" s="5">
        <v>2017</v>
      </c>
      <c r="U47" s="6">
        <v>2.1252222222222223</v>
      </c>
      <c r="V47" s="6">
        <v>2.041666666666667</v>
      </c>
      <c r="W47" s="6">
        <v>1.7228888888888894</v>
      </c>
      <c r="X47" s="6">
        <v>2.0259999999999998</v>
      </c>
      <c r="Y47" s="6">
        <v>2.1351666666666667</v>
      </c>
      <c r="Z47" s="9">
        <v>2.0778333333333334</v>
      </c>
      <c r="AA47" s="6">
        <v>2.0454166666666667</v>
      </c>
      <c r="AB47" s="6">
        <v>1.99</v>
      </c>
      <c r="AC47" s="6">
        <v>2.0763333333333334</v>
      </c>
      <c r="AD47" s="6">
        <v>2.1019999999999999</v>
      </c>
      <c r="AE47" s="6">
        <v>2.1045666666666669</v>
      </c>
      <c r="AF47" s="6">
        <v>2.115148148148148</v>
      </c>
      <c r="AG47" s="10">
        <f t="shared" si="5"/>
        <v>2.0468535493827162</v>
      </c>
    </row>
    <row r="48" spans="2:33" x14ac:dyDescent="0.25">
      <c r="B48" s="26">
        <v>41</v>
      </c>
      <c r="C48" s="23">
        <v>0.42859999999999998</v>
      </c>
      <c r="D48" s="23">
        <f>'[1]41'!$D$118</f>
        <v>0.65</v>
      </c>
      <c r="E48" s="23" t="str">
        <f>'[1]41'!$F$118</f>
        <v>-</v>
      </c>
      <c r="F48" s="23">
        <f>'[1]41'!$G$118</f>
        <v>2.54</v>
      </c>
      <c r="S48" s="2"/>
      <c r="T48" s="5">
        <v>2018</v>
      </c>
      <c r="U48" s="6">
        <v>2.1527767857142854</v>
      </c>
      <c r="V48" s="6">
        <v>2.2314583333333333</v>
      </c>
      <c r="W48" s="6">
        <v>2.2669961538461538</v>
      </c>
      <c r="X48" s="6">
        <v>2.3290120663650078</v>
      </c>
      <c r="Y48" s="6">
        <v>2.3442628205128209</v>
      </c>
      <c r="Z48" s="9">
        <v>2.3651495726495728</v>
      </c>
      <c r="AA48" s="6">
        <v>2.2622142857142853</v>
      </c>
      <c r="AB48" s="6">
        <v>2.3985416666666666</v>
      </c>
      <c r="AC48" s="6">
        <v>2.1209722222222225</v>
      </c>
      <c r="AD48" s="6">
        <v>2.2257007575757579</v>
      </c>
      <c r="AE48" s="6">
        <v>2.254227272727273</v>
      </c>
      <c r="AF48" s="6">
        <v>2.2393181818181818</v>
      </c>
      <c r="AG48" s="10">
        <f t="shared" si="5"/>
        <v>2.2658858432621298</v>
      </c>
    </row>
    <row r="49" spans="2:33" x14ac:dyDescent="0.25">
      <c r="B49" s="24">
        <v>42</v>
      </c>
      <c r="C49" s="25">
        <v>0.42859999999999998</v>
      </c>
      <c r="D49" s="25">
        <f>'[1]42'!$D$118</f>
        <v>0.65</v>
      </c>
      <c r="E49" s="25" t="str">
        <f>'[1]42'!$F$118</f>
        <v>-</v>
      </c>
      <c r="F49" s="25">
        <f>'[1]42'!$G$118</f>
        <v>2.54</v>
      </c>
      <c r="S49" s="2"/>
      <c r="T49" s="5">
        <v>2019</v>
      </c>
      <c r="U49" s="6">
        <v>2.2261363636363636</v>
      </c>
      <c r="V49" s="6">
        <v>2.2653636363636367</v>
      </c>
      <c r="W49" s="6">
        <v>2.2370454545454548</v>
      </c>
      <c r="X49" s="6">
        <v>2.2626136363636364</v>
      </c>
      <c r="Y49" s="6">
        <v>2.3144545454545455</v>
      </c>
      <c r="Z49" s="9">
        <v>2.2928522727272727</v>
      </c>
      <c r="AA49" s="6">
        <v>2.3186138167388171</v>
      </c>
      <c r="AB49" s="6">
        <v>2.1606944444444447</v>
      </c>
      <c r="AC49" s="6">
        <v>2.2318650793650794</v>
      </c>
      <c r="AD49" s="6">
        <v>2.4304499999999996</v>
      </c>
      <c r="AE49" s="6">
        <v>2.4134204545454541</v>
      </c>
      <c r="AF49" s="6">
        <v>2.33</v>
      </c>
      <c r="AG49" s="10">
        <f t="shared" si="5"/>
        <v>2.2902924753487253</v>
      </c>
    </row>
    <row r="50" spans="2:33" x14ac:dyDescent="0.25">
      <c r="B50" s="26">
        <v>43</v>
      </c>
      <c r="C50" s="23">
        <v>0.42859999999999998</v>
      </c>
      <c r="D50" s="23">
        <f>'[1]43'!$D$118</f>
        <v>0.65</v>
      </c>
      <c r="E50" s="23" t="str">
        <f>'[1]43'!$F$118</f>
        <v>-</v>
      </c>
      <c r="F50" s="23">
        <f>'[1]43'!$G$118</f>
        <v>2.4900000000000002</v>
      </c>
      <c r="S50" s="2"/>
      <c r="T50" s="5" t="s">
        <v>5</v>
      </c>
      <c r="U50" s="6">
        <f t="shared" ref="U50:AF50" si="6">MAX(U44:U47)</f>
        <v>2.136597222222222</v>
      </c>
      <c r="V50" s="6">
        <f t="shared" si="6"/>
        <v>2.1962500000000005</v>
      </c>
      <c r="W50" s="6">
        <f t="shared" si="6"/>
        <v>2.1930000000000005</v>
      </c>
      <c r="X50" s="6">
        <f t="shared" si="6"/>
        <v>2.2029166666666669</v>
      </c>
      <c r="Y50" s="6">
        <f t="shared" si="6"/>
        <v>2.1351666666666667</v>
      </c>
      <c r="Z50" s="6">
        <f t="shared" si="6"/>
        <v>2.1088333333333336</v>
      </c>
      <c r="AA50" s="6">
        <f t="shared" si="6"/>
        <v>2.0454166666666667</v>
      </c>
      <c r="AB50" s="6">
        <f t="shared" si="6"/>
        <v>2.3849999999999998</v>
      </c>
      <c r="AC50" s="6">
        <f t="shared" si="6"/>
        <v>2.0763333333333334</v>
      </c>
      <c r="AD50" s="6">
        <f t="shared" si="6"/>
        <v>2.1019999999999999</v>
      </c>
      <c r="AE50" s="6">
        <f t="shared" si="6"/>
        <v>2.1837500000000003</v>
      </c>
      <c r="AF50" s="6">
        <f t="shared" si="6"/>
        <v>2.115148148148148</v>
      </c>
      <c r="AG50" s="10">
        <f t="shared" si="5"/>
        <v>2.1567010030864195</v>
      </c>
    </row>
    <row r="51" spans="2:33" x14ac:dyDescent="0.25">
      <c r="B51" s="24">
        <v>44</v>
      </c>
      <c r="C51" s="25">
        <v>0.42859999999999998</v>
      </c>
      <c r="D51" s="25">
        <f>'[1]44'!$D$118</f>
        <v>0.65</v>
      </c>
      <c r="E51" s="25" t="str">
        <f>'[1]44'!$F$118</f>
        <v>-</v>
      </c>
      <c r="F51" s="25">
        <f>'[1]44'!$G$118</f>
        <v>2.5</v>
      </c>
      <c r="S51" s="2"/>
      <c r="T51" s="5" t="s">
        <v>6</v>
      </c>
      <c r="U51" s="6">
        <f t="shared" ref="U51:AF51" si="7">MIN(U44:U47)</f>
        <v>1.6268888888888888</v>
      </c>
      <c r="V51" s="6">
        <f t="shared" si="7"/>
        <v>1.6494444444444443</v>
      </c>
      <c r="W51" s="6">
        <f t="shared" si="7"/>
        <v>1.5955555555555554</v>
      </c>
      <c r="X51" s="6">
        <f t="shared" si="7"/>
        <v>1.578111111111111</v>
      </c>
      <c r="Y51" s="6">
        <f t="shared" si="7"/>
        <v>1.8197333333333332</v>
      </c>
      <c r="Z51" s="6">
        <f t="shared" si="7"/>
        <v>1.8163750000000001</v>
      </c>
      <c r="AA51" s="6">
        <f t="shared" si="7"/>
        <v>1.8801111111111113</v>
      </c>
      <c r="AB51" s="6">
        <f t="shared" si="7"/>
        <v>1.99</v>
      </c>
      <c r="AC51" s="6">
        <f t="shared" si="7"/>
        <v>1.4725925925925927</v>
      </c>
      <c r="AD51" s="6">
        <f t="shared" si="7"/>
        <v>1.5638888888888887</v>
      </c>
      <c r="AE51" s="6">
        <f t="shared" si="7"/>
        <v>1.558888888888889</v>
      </c>
      <c r="AF51" s="6">
        <f t="shared" si="7"/>
        <v>1.615</v>
      </c>
      <c r="AG51" s="10">
        <f t="shared" si="5"/>
        <v>1.6805491512345678</v>
      </c>
    </row>
    <row r="52" spans="2:33" x14ac:dyDescent="0.25">
      <c r="B52" s="26">
        <v>45</v>
      </c>
      <c r="C52" s="23">
        <v>0.42859999999999998</v>
      </c>
      <c r="D52" s="23">
        <f>'[1]45'!$D$118</f>
        <v>0.65</v>
      </c>
      <c r="E52" s="23" t="str">
        <f>'[1]45'!$F$118</f>
        <v>-</v>
      </c>
      <c r="F52" s="23">
        <f>'[1]45'!$G$118</f>
        <v>2.4900000000000002</v>
      </c>
      <c r="S52" s="2"/>
      <c r="T52" s="5" t="s">
        <v>7</v>
      </c>
      <c r="U52" s="6">
        <f t="shared" ref="U52:AF52" si="8">AVERAGE(U44:U47)</f>
        <v>1.9059508928571427</v>
      </c>
      <c r="V52" s="6">
        <f t="shared" si="8"/>
        <v>1.9072986111111112</v>
      </c>
      <c r="W52" s="6">
        <f t="shared" si="8"/>
        <v>1.8143680555555557</v>
      </c>
      <c r="X52" s="6">
        <f t="shared" si="8"/>
        <v>1.8914027777777778</v>
      </c>
      <c r="Y52" s="6">
        <f t="shared" si="8"/>
        <v>1.9627875000000001</v>
      </c>
      <c r="Z52" s="6">
        <f t="shared" si="8"/>
        <v>2.0087187499999999</v>
      </c>
      <c r="AA52" s="6">
        <f t="shared" si="8"/>
        <v>1.9512777777777779</v>
      </c>
      <c r="AB52" s="6">
        <f t="shared" si="8"/>
        <v>2.1416666666666666</v>
      </c>
      <c r="AC52" s="6">
        <f t="shared" si="8"/>
        <v>1.7799884259259258</v>
      </c>
      <c r="AD52" s="6">
        <f t="shared" si="8"/>
        <v>1.8275625</v>
      </c>
      <c r="AE52" s="6">
        <f t="shared" si="8"/>
        <v>1.9607944444444447</v>
      </c>
      <c r="AF52" s="6">
        <f t="shared" si="8"/>
        <v>1.9434328703703705</v>
      </c>
      <c r="AG52" s="10">
        <f t="shared" si="5"/>
        <v>1.9246041060405643</v>
      </c>
    </row>
    <row r="53" spans="2:33" x14ac:dyDescent="0.25">
      <c r="B53" s="24">
        <v>46</v>
      </c>
      <c r="C53" s="25">
        <v>0.42859999999999998</v>
      </c>
      <c r="D53" s="25">
        <f>'[1]46'!$D$118</f>
        <v>0.65</v>
      </c>
      <c r="E53" s="25" t="str">
        <f>'[1]46'!$F$118</f>
        <v>-</v>
      </c>
      <c r="F53" s="25">
        <f>'[1]46'!$G$118</f>
        <v>2.4900000000000002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0.42859999999999998</v>
      </c>
      <c r="D54" s="23">
        <f>'[1]47'!$D$118</f>
        <v>0.65</v>
      </c>
      <c r="E54" s="23" t="str">
        <f>'[1]47'!$F$118</f>
        <v>-</v>
      </c>
      <c r="F54" s="23">
        <f>'[1]47'!$G$118</f>
        <v>2.4900000000000002</v>
      </c>
      <c r="S54" s="2"/>
      <c r="T54" s="3" t="s">
        <v>4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0.42859999999999998</v>
      </c>
      <c r="D55" s="25">
        <f>'[1]48'!$D$118</f>
        <v>0.65</v>
      </c>
      <c r="E55" s="25" t="str">
        <f>'[1]48'!$F$118</f>
        <v>-</v>
      </c>
      <c r="F55" s="25">
        <f>'[1]48'!$G$118</f>
        <v>2.54</v>
      </c>
      <c r="S55" s="2"/>
      <c r="T55" s="4"/>
      <c r="U55" s="13" t="s">
        <v>9</v>
      </c>
      <c r="V55" s="13" t="s">
        <v>10</v>
      </c>
      <c r="W55" s="13" t="s">
        <v>11</v>
      </c>
      <c r="X55" s="13" t="s">
        <v>12</v>
      </c>
      <c r="Y55" s="13" t="s">
        <v>13</v>
      </c>
      <c r="Z55" s="13" t="s">
        <v>14</v>
      </c>
      <c r="AA55" s="13" t="s">
        <v>15</v>
      </c>
      <c r="AB55" s="13" t="s">
        <v>16</v>
      </c>
      <c r="AC55" s="13" t="s">
        <v>17</v>
      </c>
      <c r="AD55" s="13" t="s">
        <v>18</v>
      </c>
      <c r="AE55" s="13" t="s">
        <v>19</v>
      </c>
      <c r="AF55" s="13" t="s">
        <v>20</v>
      </c>
      <c r="AG55" s="4"/>
    </row>
    <row r="56" spans="2:33" x14ac:dyDescent="0.25">
      <c r="B56" s="26">
        <v>49</v>
      </c>
      <c r="C56" s="23">
        <v>0.42859999999999998</v>
      </c>
      <c r="D56" s="23">
        <f>'[1]49'!$D$118</f>
        <v>0.65</v>
      </c>
      <c r="E56" s="23" t="str">
        <f>'[1]49'!$F$118</f>
        <v>-</v>
      </c>
      <c r="F56" s="23">
        <f>'[1]49'!$G$118</f>
        <v>2.5499999999999998</v>
      </c>
      <c r="S56" s="2"/>
      <c r="T56" s="5" t="s">
        <v>8</v>
      </c>
      <c r="U56" s="6">
        <f t="shared" ref="U56:AF58" si="9">U50</f>
        <v>2.136597222222222</v>
      </c>
      <c r="V56" s="6">
        <f t="shared" si="9"/>
        <v>2.1962500000000005</v>
      </c>
      <c r="W56" s="6">
        <f t="shared" si="9"/>
        <v>2.1930000000000005</v>
      </c>
      <c r="X56" s="6">
        <f t="shared" si="9"/>
        <v>2.2029166666666669</v>
      </c>
      <c r="Y56" s="6">
        <f t="shared" si="9"/>
        <v>2.1351666666666667</v>
      </c>
      <c r="Z56" s="6">
        <f t="shared" si="9"/>
        <v>2.1088333333333336</v>
      </c>
      <c r="AA56" s="6">
        <f t="shared" si="9"/>
        <v>2.0454166666666667</v>
      </c>
      <c r="AB56" s="6">
        <f t="shared" si="9"/>
        <v>2.3849999999999998</v>
      </c>
      <c r="AC56" s="6">
        <f t="shared" si="9"/>
        <v>2.0763333333333334</v>
      </c>
      <c r="AD56" s="6">
        <f t="shared" si="9"/>
        <v>2.1019999999999999</v>
      </c>
      <c r="AE56" s="6">
        <f t="shared" si="9"/>
        <v>2.1837500000000003</v>
      </c>
      <c r="AF56" s="6">
        <f t="shared" si="9"/>
        <v>2.115148148148148</v>
      </c>
      <c r="AG56" s="4"/>
    </row>
    <row r="57" spans="2:33" x14ac:dyDescent="0.25">
      <c r="B57" s="24">
        <v>50</v>
      </c>
      <c r="C57" s="25">
        <v>0.42859999999999998</v>
      </c>
      <c r="D57" s="25">
        <f>'[1]50'!$D$118</f>
        <v>0.65</v>
      </c>
      <c r="E57" s="25" t="str">
        <f>'[1]50'!$F$118</f>
        <v>-</v>
      </c>
      <c r="F57" s="25">
        <f>'[1]50'!$G$118</f>
        <v>2.5299999999999998</v>
      </c>
      <c r="S57" s="2"/>
      <c r="T57" s="5"/>
      <c r="U57" s="6">
        <f t="shared" si="9"/>
        <v>1.6268888888888888</v>
      </c>
      <c r="V57" s="6">
        <f t="shared" si="9"/>
        <v>1.6494444444444443</v>
      </c>
      <c r="W57" s="6">
        <f t="shared" si="9"/>
        <v>1.5955555555555554</v>
      </c>
      <c r="X57" s="6">
        <f t="shared" si="9"/>
        <v>1.578111111111111</v>
      </c>
      <c r="Y57" s="6">
        <f t="shared" si="9"/>
        <v>1.8197333333333332</v>
      </c>
      <c r="Z57" s="6">
        <f t="shared" si="9"/>
        <v>1.8163750000000001</v>
      </c>
      <c r="AA57" s="6">
        <f t="shared" si="9"/>
        <v>1.8801111111111113</v>
      </c>
      <c r="AB57" s="6">
        <f t="shared" si="9"/>
        <v>1.99</v>
      </c>
      <c r="AC57" s="6">
        <f t="shared" si="9"/>
        <v>1.4725925925925927</v>
      </c>
      <c r="AD57" s="6">
        <f t="shared" si="9"/>
        <v>1.5638888888888887</v>
      </c>
      <c r="AE57" s="6">
        <f t="shared" si="9"/>
        <v>1.558888888888889</v>
      </c>
      <c r="AF57" s="6">
        <f t="shared" si="9"/>
        <v>1.615</v>
      </c>
      <c r="AG57" s="4"/>
    </row>
    <row r="58" spans="2:33" x14ac:dyDescent="0.25">
      <c r="B58" s="26">
        <v>51</v>
      </c>
      <c r="C58" s="23">
        <v>0.42859999999999998</v>
      </c>
      <c r="D58" s="23">
        <f>'[1]51'!$D$118</f>
        <v>0.65</v>
      </c>
      <c r="E58" s="23" t="str">
        <f>'[1]51'!$F$118</f>
        <v>-</v>
      </c>
      <c r="F58" s="23">
        <f>'[1]51'!$G$118</f>
        <v>2.5299999999999998</v>
      </c>
      <c r="S58" s="2"/>
      <c r="T58" s="7" t="str">
        <f>T52</f>
        <v>Promedio 2014 - 2019</v>
      </c>
      <c r="U58" s="11">
        <f t="shared" si="9"/>
        <v>1.9059508928571427</v>
      </c>
      <c r="V58" s="11">
        <f t="shared" si="9"/>
        <v>1.9072986111111112</v>
      </c>
      <c r="W58" s="11">
        <f t="shared" si="9"/>
        <v>1.8143680555555557</v>
      </c>
      <c r="X58" s="11">
        <f t="shared" si="9"/>
        <v>1.8914027777777778</v>
      </c>
      <c r="Y58" s="11">
        <f t="shared" si="9"/>
        <v>1.9627875000000001</v>
      </c>
      <c r="Z58" s="11">
        <f t="shared" si="9"/>
        <v>2.0087187499999999</v>
      </c>
      <c r="AA58" s="11">
        <f t="shared" si="9"/>
        <v>1.9512777777777779</v>
      </c>
      <c r="AB58" s="11">
        <f t="shared" si="9"/>
        <v>2.1416666666666666</v>
      </c>
      <c r="AC58" s="11">
        <f t="shared" si="9"/>
        <v>1.7799884259259258</v>
      </c>
      <c r="AD58" s="11">
        <f t="shared" si="9"/>
        <v>1.8275625</v>
      </c>
      <c r="AE58" s="11">
        <f t="shared" si="9"/>
        <v>1.9607944444444447</v>
      </c>
      <c r="AF58" s="11">
        <f t="shared" si="9"/>
        <v>1.9434328703703705</v>
      </c>
      <c r="AG58" s="4"/>
    </row>
    <row r="59" spans="2:33" x14ac:dyDescent="0.25">
      <c r="B59" s="24">
        <v>52</v>
      </c>
      <c r="C59" s="25">
        <v>0.42859999999999998</v>
      </c>
      <c r="D59" s="25">
        <f>'[1]52'!$D$118</f>
        <v>0.65</v>
      </c>
      <c r="E59" s="25" t="str">
        <f>'[1]52'!$F$118</f>
        <v>-</v>
      </c>
      <c r="F59" s="25">
        <f>'[1]52'!$G$118</f>
        <v>2.5299999999999998</v>
      </c>
      <c r="S59" s="2"/>
      <c r="T59" s="5">
        <v>2020</v>
      </c>
      <c r="U59" s="12">
        <f>AVERAGE(F8:F12)</f>
        <v>2.3400000000000003</v>
      </c>
      <c r="V59" s="12">
        <f>AVERAGE(F13:F17)</f>
        <v>2.3319999999999999</v>
      </c>
      <c r="W59" s="12">
        <f>AVERAGE(F17:F20)</f>
        <v>2.3374999999999999</v>
      </c>
      <c r="X59" s="12">
        <f>AVERAGE(F21:F25)</f>
        <v>2.4839999999999995</v>
      </c>
      <c r="Y59" s="12">
        <f>AVERAGE(F26:F29)</f>
        <v>2.5333333333333332</v>
      </c>
      <c r="Z59" s="12"/>
      <c r="AA59" s="12"/>
      <c r="AB59" s="12"/>
      <c r="AC59" s="12">
        <f>AVERAGE(F43:F46)</f>
        <v>2.66</v>
      </c>
      <c r="AD59" s="12">
        <f>AVERAGE(F47:F51)</f>
        <v>2.5439999999999996</v>
      </c>
      <c r="AE59" s="12">
        <f>AVERAGE(F52:F55)</f>
        <v>2.5025000000000004</v>
      </c>
      <c r="AF59" s="12">
        <f>AVERAGE(F56:F60)</f>
        <v>2.5299999999999998</v>
      </c>
      <c r="AG59" s="4"/>
    </row>
    <row r="60" spans="2:33" x14ac:dyDescent="0.25">
      <c r="B60" s="27">
        <v>53</v>
      </c>
      <c r="C60" s="28">
        <v>0.42859999999999998</v>
      </c>
      <c r="D60" s="28">
        <f>'[1]53'!$D$118</f>
        <v>0.65</v>
      </c>
      <c r="E60" s="28" t="str">
        <f>'[1]52'!$F$118</f>
        <v>-</v>
      </c>
      <c r="F60" s="28">
        <f>'[1]53'!$G$118</f>
        <v>2.5099999999999998</v>
      </c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37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/>
    </row>
    <row r="70" spans="2:32" x14ac:dyDescent="0.25">
      <c r="T70" s="35"/>
    </row>
    <row r="71" spans="2:32" x14ac:dyDescent="0.25">
      <c r="T71" s="35"/>
    </row>
    <row r="72" spans="2:32" x14ac:dyDescent="0.25">
      <c r="T72" s="35"/>
    </row>
    <row r="73" spans="2:32" x14ac:dyDescent="0.25">
      <c r="T73" s="35"/>
    </row>
    <row r="74" spans="2:32" x14ac:dyDescent="0.25">
      <c r="T74" s="35"/>
    </row>
    <row r="75" spans="2:32" x14ac:dyDescent="0.25">
      <c r="T75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4"/>
  <sheetViews>
    <sheetView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</v>
      </c>
      <c r="N3" s="30"/>
    </row>
    <row r="6" spans="1:33" ht="42" customHeight="1" x14ac:dyDescent="0.25">
      <c r="B6" s="40" t="s">
        <v>1</v>
      </c>
      <c r="C6" s="31" t="s">
        <v>3</v>
      </c>
      <c r="D6" s="31" t="s">
        <v>0</v>
      </c>
      <c r="E6" s="31" t="s">
        <v>22</v>
      </c>
      <c r="F6" s="32" t="s">
        <v>23</v>
      </c>
    </row>
    <row r="7" spans="1:33" x14ac:dyDescent="0.25">
      <c r="B7" s="40"/>
      <c r="C7" s="41" t="s">
        <v>24</v>
      </c>
      <c r="D7" s="41"/>
      <c r="E7" s="41"/>
      <c r="F7" s="42"/>
    </row>
    <row r="8" spans="1:33" x14ac:dyDescent="0.25">
      <c r="B8" s="22">
        <v>1</v>
      </c>
      <c r="C8" s="23">
        <v>0.42299999999999999</v>
      </c>
      <c r="D8" s="23">
        <f>'[1]01'!$D$119</f>
        <v>0.53</v>
      </c>
      <c r="E8" s="23">
        <f>'[1]01'!$F$119</f>
        <v>0.68</v>
      </c>
      <c r="F8" s="23">
        <f>'[1]01'!$G$119</f>
        <v>1.57</v>
      </c>
    </row>
    <row r="9" spans="1:33" x14ac:dyDescent="0.25">
      <c r="B9" s="24">
        <v>2</v>
      </c>
      <c r="C9" s="25">
        <v>0.42299999999999999</v>
      </c>
      <c r="D9" s="25">
        <f>'[1]02'!$D$119</f>
        <v>0.53</v>
      </c>
      <c r="E9" s="25">
        <f>'[1]02'!$F$119</f>
        <v>0.68</v>
      </c>
      <c r="F9" s="25">
        <f>'[1]02'!$G$119</f>
        <v>1.57</v>
      </c>
    </row>
    <row r="10" spans="1:33" x14ac:dyDescent="0.25">
      <c r="B10" s="26">
        <v>3</v>
      </c>
      <c r="C10" s="23">
        <v>0.42299999999999999</v>
      </c>
      <c r="D10" s="23">
        <f>'[1]03'!$D$119</f>
        <v>0.53</v>
      </c>
      <c r="E10" s="23">
        <f>'[1]03'!$F$119</f>
        <v>0.68</v>
      </c>
      <c r="F10" s="23">
        <f>'[1]03'!$G$119</f>
        <v>1.57</v>
      </c>
    </row>
    <row r="11" spans="1:33" x14ac:dyDescent="0.25">
      <c r="B11" s="24">
        <v>4</v>
      </c>
      <c r="C11" s="25">
        <v>0.42299999999999999</v>
      </c>
      <c r="D11" s="25">
        <f>'[1]04'!$D$119</f>
        <v>0.53</v>
      </c>
      <c r="E11" s="25">
        <f>'[1]04'!$F$119</f>
        <v>0.68</v>
      </c>
      <c r="F11" s="25">
        <f>'[1]04'!$G$119</f>
        <v>1.62</v>
      </c>
    </row>
    <row r="12" spans="1:33" x14ac:dyDescent="0.25">
      <c r="B12" s="26">
        <v>5</v>
      </c>
      <c r="C12" s="23">
        <v>0.42299999999999999</v>
      </c>
      <c r="D12" s="23">
        <f>'[1]05'!$D$119</f>
        <v>0.53</v>
      </c>
      <c r="E12" s="23">
        <f>'[1]05'!$F$119</f>
        <v>0.68</v>
      </c>
      <c r="F12" s="23">
        <f>'[1]05'!$G$119</f>
        <v>1.55</v>
      </c>
    </row>
    <row r="13" spans="1:33" x14ac:dyDescent="0.25">
      <c r="B13" s="24">
        <v>6</v>
      </c>
      <c r="C13" s="25">
        <v>0.42299999999999999</v>
      </c>
      <c r="D13" s="25">
        <f>'[1]06'!$D$119</f>
        <v>0.53</v>
      </c>
      <c r="E13" s="25">
        <f>'[1]06'!$F$119</f>
        <v>0.68</v>
      </c>
      <c r="F13" s="25">
        <f>'[1]06'!$G$119</f>
        <v>1.6</v>
      </c>
    </row>
    <row r="14" spans="1:33" x14ac:dyDescent="0.25">
      <c r="B14" s="26">
        <v>7</v>
      </c>
      <c r="C14" s="23">
        <v>0.42299999999999999</v>
      </c>
      <c r="D14" s="23">
        <f>'[1]07'!$D$119</f>
        <v>0.53</v>
      </c>
      <c r="E14" s="23">
        <f>'[1]07'!$F$119</f>
        <v>0.68</v>
      </c>
      <c r="F14" s="23">
        <f>'[1]07'!$G$119</f>
        <v>1.63</v>
      </c>
    </row>
    <row r="15" spans="1:33" x14ac:dyDescent="0.25">
      <c r="B15" s="24">
        <v>8</v>
      </c>
      <c r="C15" s="25">
        <v>0.42299999999999999</v>
      </c>
      <c r="D15" s="25">
        <f>'[1]08'!$D$119</f>
        <v>0.53</v>
      </c>
      <c r="E15" s="25">
        <f>'[1]08'!$F$119</f>
        <v>0.68</v>
      </c>
      <c r="F15" s="25">
        <f>'[1]08'!$G$119</f>
        <v>1.67</v>
      </c>
    </row>
    <row r="16" spans="1:33" x14ac:dyDescent="0.25">
      <c r="B16" s="26">
        <v>9</v>
      </c>
      <c r="C16" s="23">
        <v>0.42299999999999999</v>
      </c>
      <c r="D16" s="23">
        <f>'[1]09'!$D$119</f>
        <v>0.53</v>
      </c>
      <c r="E16" s="23">
        <f>'[1]09'!$F$119</f>
        <v>0.68</v>
      </c>
      <c r="F16" s="23">
        <f>'[1]09'!$G$119</f>
        <v>1.63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0.42299999999999999</v>
      </c>
      <c r="D17" s="25">
        <f>'[1]10'!$D$119</f>
        <v>0.53</v>
      </c>
      <c r="E17" s="25">
        <f>'[1]10'!$F$119</f>
        <v>0.68</v>
      </c>
      <c r="F17" s="25">
        <f>'[1]10'!$G$119</f>
        <v>1.49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0.42299999999999999</v>
      </c>
      <c r="D18" s="23">
        <f>'[1]11'!$D$119</f>
        <v>0.53</v>
      </c>
      <c r="E18" s="23">
        <f>'[1]11'!$F$119</f>
        <v>0.68</v>
      </c>
      <c r="F18" s="23">
        <f>'[1]11'!$G$119</f>
        <v>1.59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0.42299999999999999</v>
      </c>
      <c r="D19" s="25">
        <f>'[1]12'!$D$119</f>
        <v>0.53</v>
      </c>
      <c r="E19" s="25">
        <f>'[1]12'!$F$119</f>
        <v>0.68</v>
      </c>
      <c r="F19" s="25">
        <f>'[1]12'!$G$119</f>
        <v>1.57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0.42299999999999999</v>
      </c>
      <c r="D20" s="23">
        <f>'[1]13'!$D$119</f>
        <v>0.53</v>
      </c>
      <c r="E20" s="23">
        <f>'[1]13'!$F$119</f>
        <v>0.68</v>
      </c>
      <c r="F20" s="23">
        <f>'[1]13'!$G$119</f>
        <v>1.59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0.42299999999999999</v>
      </c>
      <c r="D21" s="25">
        <f>'[1]14'!$D$119</f>
        <v>0.53</v>
      </c>
      <c r="E21" s="25">
        <f>'[1]14'!$F$119</f>
        <v>0.68</v>
      </c>
      <c r="F21" s="25">
        <f>'[1]14'!$G$119</f>
        <v>1.72</v>
      </c>
      <c r="S21" s="2"/>
      <c r="T21" s="3" t="s">
        <v>28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0.42299999999999999</v>
      </c>
      <c r="D22" s="23">
        <f>'[1]15'!$D$119</f>
        <v>0.53</v>
      </c>
      <c r="E22" s="23">
        <f>'[1]15'!$F$119</f>
        <v>0.68</v>
      </c>
      <c r="F22" s="23">
        <f>'[1]15'!$G$119</f>
        <v>1.72</v>
      </c>
      <c r="S22" s="2"/>
      <c r="T22" s="4"/>
      <c r="U22" s="8" t="s">
        <v>9</v>
      </c>
      <c r="V22" s="8" t="s">
        <v>10</v>
      </c>
      <c r="W22" s="8" t="s">
        <v>11</v>
      </c>
      <c r="X22" s="8" t="s">
        <v>12</v>
      </c>
      <c r="Y22" s="8" t="s">
        <v>13</v>
      </c>
      <c r="Z22" s="8" t="s">
        <v>14</v>
      </c>
      <c r="AA22" s="8" t="s">
        <v>15</v>
      </c>
      <c r="AB22" s="8" t="s">
        <v>16</v>
      </c>
      <c r="AC22" s="8" t="s">
        <v>17</v>
      </c>
      <c r="AD22" s="8" t="s">
        <v>18</v>
      </c>
      <c r="AE22" s="8" t="s">
        <v>19</v>
      </c>
      <c r="AF22" s="8" t="s">
        <v>20</v>
      </c>
      <c r="AG22" s="8" t="s">
        <v>21</v>
      </c>
    </row>
    <row r="23" spans="2:33" x14ac:dyDescent="0.25">
      <c r="B23" s="24">
        <v>16</v>
      </c>
      <c r="C23" s="25">
        <v>0.42299999999999999</v>
      </c>
      <c r="D23" s="25">
        <f>'[1]16'!$D$119</f>
        <v>0.53</v>
      </c>
      <c r="E23" s="25">
        <f>'[1]16'!$F$119</f>
        <v>0.68</v>
      </c>
      <c r="F23" s="25">
        <f>'[1]16'!$G$119</f>
        <v>1.77</v>
      </c>
      <c r="S23" s="2"/>
      <c r="T23" s="5">
        <v>2014</v>
      </c>
      <c r="U23" s="6">
        <v>0.51</v>
      </c>
      <c r="V23" s="6">
        <v>0.43</v>
      </c>
      <c r="W23" s="6">
        <v>0.41500000000000004</v>
      </c>
      <c r="X23" s="6">
        <v>0.40500000000000003</v>
      </c>
      <c r="Y23" s="6">
        <v>0.47400000000000003</v>
      </c>
      <c r="Z23" s="6">
        <v>0.47499999999999998</v>
      </c>
      <c r="AA23" s="6">
        <v>0.40333333333333332</v>
      </c>
      <c r="AB23" s="6"/>
      <c r="AC23" s="6"/>
      <c r="AD23" s="6">
        <v>0.4</v>
      </c>
      <c r="AE23" s="6">
        <v>0.4</v>
      </c>
      <c r="AF23" s="6">
        <v>0.4</v>
      </c>
      <c r="AG23" s="10">
        <f>AVERAGE(U23:AF23)</f>
        <v>0.4312333333333333</v>
      </c>
    </row>
    <row r="24" spans="2:33" x14ac:dyDescent="0.25">
      <c r="B24" s="26">
        <v>17</v>
      </c>
      <c r="C24" s="23">
        <v>0.42299999999999999</v>
      </c>
      <c r="D24" s="23">
        <f>'[1]17'!$D$119</f>
        <v>0.68</v>
      </c>
      <c r="E24" s="23">
        <f>'[1]17'!$F$119</f>
        <v>0.8</v>
      </c>
      <c r="F24" s="23">
        <f>'[1]17'!$G$119</f>
        <v>1.8</v>
      </c>
      <c r="S24" s="2"/>
      <c r="T24" s="5">
        <v>2015</v>
      </c>
      <c r="U24" s="6">
        <v>0.4</v>
      </c>
      <c r="V24" s="6">
        <v>0.43</v>
      </c>
      <c r="W24" s="6">
        <v>0.43</v>
      </c>
      <c r="X24" s="6">
        <v>0.46200000000000002</v>
      </c>
      <c r="Y24" s="6">
        <v>0.65749999999999997</v>
      </c>
      <c r="Z24" s="6">
        <v>0.71</v>
      </c>
      <c r="AA24" s="6"/>
      <c r="AB24" s="6"/>
      <c r="AC24" s="6">
        <v>0.55000000000000004</v>
      </c>
      <c r="AD24" s="6">
        <v>0.55000000000000004</v>
      </c>
      <c r="AE24" s="6">
        <v>0.5625</v>
      </c>
      <c r="AF24" s="6">
        <v>0.6</v>
      </c>
      <c r="AG24" s="10">
        <f t="shared" ref="AG24:AG31" si="0">AVERAGE(U24:AF24)</f>
        <v>0.5351999999999999</v>
      </c>
    </row>
    <row r="25" spans="2:33" x14ac:dyDescent="0.25">
      <c r="B25" s="24">
        <v>18</v>
      </c>
      <c r="C25" s="25">
        <v>0.42299999999999999</v>
      </c>
      <c r="D25" s="25">
        <f>'[1]18'!$D$119</f>
        <v>0.85</v>
      </c>
      <c r="E25" s="25">
        <f>'[1]18'!$F$119</f>
        <v>0.97</v>
      </c>
      <c r="F25" s="25">
        <f>'[1]18'!$G$119</f>
        <v>1.79</v>
      </c>
      <c r="G25" s="1"/>
      <c r="S25" s="2"/>
      <c r="T25" s="5">
        <v>2016</v>
      </c>
      <c r="U25" s="6">
        <v>0.6</v>
      </c>
      <c r="V25" s="6">
        <v>0.6</v>
      </c>
      <c r="W25" s="6">
        <v>0.6</v>
      </c>
      <c r="X25" s="6">
        <v>0.55000000000000004</v>
      </c>
      <c r="Y25" s="6">
        <v>0.55000000000000004</v>
      </c>
      <c r="Z25" s="6">
        <v>0.55000000000000004</v>
      </c>
      <c r="AA25" s="6"/>
      <c r="AB25" s="6"/>
      <c r="AC25" s="6"/>
      <c r="AD25" s="6">
        <v>0.505</v>
      </c>
      <c r="AE25" s="6">
        <v>0.55000000000000004</v>
      </c>
      <c r="AF25" s="6">
        <v>0.55000000000000004</v>
      </c>
      <c r="AG25" s="10">
        <f t="shared" si="0"/>
        <v>0.56166666666666654</v>
      </c>
    </row>
    <row r="26" spans="2:33" x14ac:dyDescent="0.25">
      <c r="B26" s="26">
        <v>19</v>
      </c>
      <c r="C26" s="23">
        <v>0.42299999999999999</v>
      </c>
      <c r="D26" s="23">
        <f>'[1]19'!$D$119</f>
        <v>0.85</v>
      </c>
      <c r="E26" s="23">
        <f>'[1]19'!$F$119</f>
        <v>0.97</v>
      </c>
      <c r="F26" s="23">
        <f>'[1]19'!$G$119</f>
        <v>1.77</v>
      </c>
      <c r="S26" s="2"/>
      <c r="T26" s="5">
        <v>2017</v>
      </c>
      <c r="U26" s="6">
        <v>0.55000000000000004</v>
      </c>
      <c r="V26" s="6">
        <v>0.55000000000000004</v>
      </c>
      <c r="W26" s="6">
        <v>0.55000000000000004</v>
      </c>
      <c r="X26" s="6">
        <v>0.55500000000000005</v>
      </c>
      <c r="Y26" s="6">
        <v>0.6</v>
      </c>
      <c r="Z26" s="6">
        <v>0.6</v>
      </c>
      <c r="AA26" s="6"/>
      <c r="AB26" s="6"/>
      <c r="AC26" s="6">
        <v>0.44</v>
      </c>
      <c r="AD26" s="6">
        <v>0.44</v>
      </c>
      <c r="AE26" s="6">
        <v>0.44000000000000006</v>
      </c>
      <c r="AF26" s="6">
        <v>0.44</v>
      </c>
      <c r="AG26" s="10">
        <f t="shared" si="0"/>
        <v>0.51650000000000007</v>
      </c>
    </row>
    <row r="27" spans="2:33" x14ac:dyDescent="0.25">
      <c r="B27" s="24">
        <v>20</v>
      </c>
      <c r="C27" s="25">
        <v>0.42299999999999999</v>
      </c>
      <c r="D27" s="25">
        <f>'[1]20'!$D$119</f>
        <v>0.9</v>
      </c>
      <c r="E27" s="25">
        <f>'[1]20'!$F$119</f>
        <v>0.97</v>
      </c>
      <c r="F27" s="25">
        <f>'[1]20'!$G$119</f>
        <v>1.67</v>
      </c>
      <c r="S27" s="2"/>
      <c r="T27" s="5">
        <v>2018</v>
      </c>
      <c r="U27" s="6">
        <v>0.45500000000000002</v>
      </c>
      <c r="V27" s="6">
        <v>0.51500000000000001</v>
      </c>
      <c r="W27" s="6">
        <v>0.56000000000000005</v>
      </c>
      <c r="X27" s="6">
        <v>0.56000000000000005</v>
      </c>
      <c r="Y27" s="6">
        <v>0.58499999999999996</v>
      </c>
      <c r="Z27" s="6">
        <v>0.61</v>
      </c>
      <c r="AA27" s="6"/>
      <c r="AB27" s="6"/>
      <c r="AC27" s="6">
        <v>0.55000000000000004</v>
      </c>
      <c r="AD27" s="6">
        <v>0.52500000000000002</v>
      </c>
      <c r="AE27" s="6">
        <v>0.55000000000000004</v>
      </c>
      <c r="AF27" s="6">
        <v>0.55000000000000004</v>
      </c>
      <c r="AG27" s="10">
        <f t="shared" si="0"/>
        <v>0.54600000000000004</v>
      </c>
    </row>
    <row r="28" spans="2:33" x14ac:dyDescent="0.25">
      <c r="B28" s="26">
        <v>21</v>
      </c>
      <c r="C28" s="23">
        <v>0.42299999999999999</v>
      </c>
      <c r="D28" s="23"/>
      <c r="E28" s="23">
        <f>'[1]21'!$F$119</f>
        <v>0.97</v>
      </c>
      <c r="F28" s="23">
        <f>'[1]21'!$G$119</f>
        <v>1.74</v>
      </c>
      <c r="S28" s="2"/>
      <c r="T28" s="5">
        <v>2019</v>
      </c>
      <c r="U28" s="6">
        <v>0.505</v>
      </c>
      <c r="V28" s="6">
        <v>0.46000000000000008</v>
      </c>
      <c r="W28" s="6">
        <v>0.46</v>
      </c>
      <c r="X28" s="6">
        <v>0.46</v>
      </c>
      <c r="Y28" s="6">
        <v>0.46000000000000008</v>
      </c>
      <c r="Z28" s="6">
        <v>0.46</v>
      </c>
      <c r="AA28" s="6"/>
      <c r="AB28" s="6"/>
      <c r="AC28" s="6"/>
      <c r="AD28" s="6">
        <v>0.51600000000000001</v>
      </c>
      <c r="AE28" s="6">
        <v>0.53</v>
      </c>
      <c r="AF28" s="6">
        <v>0.53</v>
      </c>
      <c r="AG28" s="10">
        <f t="shared" si="0"/>
        <v>0.48677777777777781</v>
      </c>
    </row>
    <row r="29" spans="2:33" x14ac:dyDescent="0.25">
      <c r="B29" s="24">
        <v>22</v>
      </c>
      <c r="C29" s="25"/>
      <c r="D29" s="25"/>
      <c r="E29" s="25" t="s">
        <v>30</v>
      </c>
      <c r="F29" s="25"/>
      <c r="S29" s="2"/>
      <c r="T29" s="5" t="s">
        <v>5</v>
      </c>
      <c r="U29" s="6">
        <f>MAX(U23:U28)</f>
        <v>0.6</v>
      </c>
      <c r="V29" s="6">
        <f t="shared" ref="V29:AF29" si="1">MAX(V23:V28)</f>
        <v>0.6</v>
      </c>
      <c r="W29" s="6">
        <f t="shared" si="1"/>
        <v>0.6</v>
      </c>
      <c r="X29" s="6">
        <f t="shared" si="1"/>
        <v>0.56000000000000005</v>
      </c>
      <c r="Y29" s="6">
        <f t="shared" si="1"/>
        <v>0.65749999999999997</v>
      </c>
      <c r="Z29" s="6">
        <f t="shared" si="1"/>
        <v>0.71</v>
      </c>
      <c r="AA29" s="6">
        <f t="shared" si="1"/>
        <v>0.40333333333333332</v>
      </c>
      <c r="AB29" s="6">
        <f t="shared" si="1"/>
        <v>0</v>
      </c>
      <c r="AC29" s="6">
        <f t="shared" si="1"/>
        <v>0.55000000000000004</v>
      </c>
      <c r="AD29" s="6">
        <f t="shared" si="1"/>
        <v>0.55000000000000004</v>
      </c>
      <c r="AE29" s="6">
        <f t="shared" si="1"/>
        <v>0.5625</v>
      </c>
      <c r="AF29" s="6">
        <f t="shared" si="1"/>
        <v>0.6</v>
      </c>
      <c r="AG29" s="10">
        <f t="shared" si="0"/>
        <v>0.53277777777777768</v>
      </c>
    </row>
    <row r="30" spans="2:33" x14ac:dyDescent="0.25">
      <c r="B30" s="26">
        <v>23</v>
      </c>
      <c r="C30" s="23"/>
      <c r="D30" s="23"/>
      <c r="E30" s="23"/>
      <c r="F30" s="23"/>
      <c r="S30" s="2"/>
      <c r="T30" s="5" t="s">
        <v>6</v>
      </c>
      <c r="U30" s="6">
        <f>MIN(U23:U28)</f>
        <v>0.4</v>
      </c>
      <c r="V30" s="6">
        <f t="shared" ref="V30:AF30" si="2">MIN(V23:V28)</f>
        <v>0.43</v>
      </c>
      <c r="W30" s="6">
        <f t="shared" si="2"/>
        <v>0.41500000000000004</v>
      </c>
      <c r="X30" s="6">
        <f t="shared" si="2"/>
        <v>0.40500000000000003</v>
      </c>
      <c r="Y30" s="6">
        <f t="shared" si="2"/>
        <v>0.46000000000000008</v>
      </c>
      <c r="Z30" s="6">
        <f t="shared" si="2"/>
        <v>0.46</v>
      </c>
      <c r="AA30" s="6">
        <f t="shared" si="2"/>
        <v>0.40333333333333332</v>
      </c>
      <c r="AB30" s="6">
        <f t="shared" si="2"/>
        <v>0</v>
      </c>
      <c r="AC30" s="6">
        <f t="shared" si="2"/>
        <v>0.44</v>
      </c>
      <c r="AD30" s="6">
        <f t="shared" si="2"/>
        <v>0.4</v>
      </c>
      <c r="AE30" s="6">
        <f t="shared" si="2"/>
        <v>0.4</v>
      </c>
      <c r="AF30" s="6">
        <f t="shared" si="2"/>
        <v>0.4</v>
      </c>
      <c r="AG30" s="10">
        <f t="shared" si="0"/>
        <v>0.38444444444444453</v>
      </c>
    </row>
    <row r="31" spans="2:33" x14ac:dyDescent="0.25">
      <c r="B31" s="24">
        <v>24</v>
      </c>
      <c r="C31" s="25"/>
      <c r="D31" s="25"/>
      <c r="E31" s="25"/>
      <c r="F31" s="25"/>
      <c r="S31" s="2"/>
      <c r="T31" s="5" t="s">
        <v>7</v>
      </c>
      <c r="U31" s="6">
        <f>AVERAGE(U23:U28)</f>
        <v>0.5033333333333333</v>
      </c>
      <c r="V31" s="6">
        <f t="shared" ref="V31:AF31" si="3">AVERAGE(V23:V28)</f>
        <v>0.4975</v>
      </c>
      <c r="W31" s="6">
        <f t="shared" si="3"/>
        <v>0.50249999999999995</v>
      </c>
      <c r="X31" s="6">
        <f t="shared" si="3"/>
        <v>0.49866666666666665</v>
      </c>
      <c r="Y31" s="6">
        <f t="shared" si="3"/>
        <v>0.55441666666666667</v>
      </c>
      <c r="Z31" s="6">
        <f t="shared" si="3"/>
        <v>0.5675</v>
      </c>
      <c r="AA31" s="6">
        <f t="shared" si="3"/>
        <v>0.40333333333333332</v>
      </c>
      <c r="AB31" s="6" t="e">
        <f t="shared" si="3"/>
        <v>#DIV/0!</v>
      </c>
      <c r="AC31" s="6">
        <f t="shared" si="3"/>
        <v>0.51333333333333331</v>
      </c>
      <c r="AD31" s="6">
        <f t="shared" si="3"/>
        <v>0.48933333333333334</v>
      </c>
      <c r="AE31" s="6">
        <f t="shared" si="3"/>
        <v>0.50541666666666674</v>
      </c>
      <c r="AF31" s="6">
        <f t="shared" si="3"/>
        <v>0.51166666666666671</v>
      </c>
      <c r="AG31" s="10" t="e">
        <f t="shared" si="0"/>
        <v>#DIV/0!</v>
      </c>
    </row>
    <row r="32" spans="2:33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/>
      <c r="D33" s="25"/>
      <c r="E33" s="25"/>
      <c r="F33" s="25"/>
      <c r="S33" s="2"/>
      <c r="T33" s="3" t="s">
        <v>4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/>
      <c r="D34" s="23"/>
      <c r="E34" s="23"/>
      <c r="F34" s="23"/>
      <c r="S34" s="2"/>
      <c r="T34" s="4"/>
      <c r="U34" s="8" t="s">
        <v>9</v>
      </c>
      <c r="V34" s="8" t="s">
        <v>10</v>
      </c>
      <c r="W34" s="8" t="s">
        <v>11</v>
      </c>
      <c r="X34" s="8" t="s">
        <v>12</v>
      </c>
      <c r="Y34" s="8" t="s">
        <v>13</v>
      </c>
      <c r="Z34" s="8" t="s">
        <v>14</v>
      </c>
      <c r="AA34" s="8" t="s">
        <v>15</v>
      </c>
      <c r="AB34" s="8" t="s">
        <v>16</v>
      </c>
      <c r="AC34" s="8" t="s">
        <v>17</v>
      </c>
      <c r="AD34" s="8" t="s">
        <v>18</v>
      </c>
      <c r="AE34" s="8" t="s">
        <v>19</v>
      </c>
      <c r="AF34" s="8" t="s">
        <v>20</v>
      </c>
      <c r="AG34" s="4"/>
    </row>
    <row r="35" spans="2:33" x14ac:dyDescent="0.25">
      <c r="B35" s="24">
        <v>28</v>
      </c>
      <c r="C35" s="25"/>
      <c r="D35" s="25"/>
      <c r="E35" s="25"/>
      <c r="F35" s="25"/>
      <c r="S35" s="2"/>
      <c r="T35" s="5" t="s">
        <v>8</v>
      </c>
      <c r="U35" s="6">
        <f t="shared" ref="U35:AF37" si="4">U29</f>
        <v>0.6</v>
      </c>
      <c r="V35" s="6">
        <f t="shared" si="4"/>
        <v>0.6</v>
      </c>
      <c r="W35" s="6">
        <f t="shared" si="4"/>
        <v>0.6</v>
      </c>
      <c r="X35" s="6">
        <f t="shared" si="4"/>
        <v>0.56000000000000005</v>
      </c>
      <c r="Y35" s="6">
        <f t="shared" si="4"/>
        <v>0.65749999999999997</v>
      </c>
      <c r="Z35" s="6">
        <f t="shared" si="4"/>
        <v>0.71</v>
      </c>
      <c r="AA35" s="6"/>
      <c r="AB35" s="6"/>
      <c r="AC35" s="6">
        <f t="shared" si="4"/>
        <v>0.55000000000000004</v>
      </c>
      <c r="AD35" s="6">
        <f t="shared" si="4"/>
        <v>0.55000000000000004</v>
      </c>
      <c r="AE35" s="6">
        <f t="shared" si="4"/>
        <v>0.5625</v>
      </c>
      <c r="AF35" s="6">
        <f t="shared" si="4"/>
        <v>0.6</v>
      </c>
      <c r="AG35" s="4"/>
    </row>
    <row r="36" spans="2:33" x14ac:dyDescent="0.25">
      <c r="B36" s="26">
        <v>29</v>
      </c>
      <c r="C36" s="23"/>
      <c r="D36" s="23"/>
      <c r="E36" s="23"/>
      <c r="F36" s="23"/>
      <c r="S36" s="2"/>
      <c r="T36" s="5"/>
      <c r="U36" s="6">
        <f t="shared" si="4"/>
        <v>0.4</v>
      </c>
      <c r="V36" s="6">
        <f t="shared" si="4"/>
        <v>0.43</v>
      </c>
      <c r="W36" s="6">
        <f t="shared" si="4"/>
        <v>0.41500000000000004</v>
      </c>
      <c r="X36" s="6">
        <f t="shared" si="4"/>
        <v>0.40500000000000003</v>
      </c>
      <c r="Y36" s="6">
        <f t="shared" si="4"/>
        <v>0.46000000000000008</v>
      </c>
      <c r="Z36" s="6">
        <f t="shared" si="4"/>
        <v>0.46</v>
      </c>
      <c r="AA36" s="6"/>
      <c r="AB36" s="6"/>
      <c r="AC36" s="6">
        <f t="shared" si="4"/>
        <v>0.44</v>
      </c>
      <c r="AD36" s="6">
        <f t="shared" si="4"/>
        <v>0.4</v>
      </c>
      <c r="AE36" s="6">
        <f t="shared" si="4"/>
        <v>0.4</v>
      </c>
      <c r="AF36" s="6">
        <f t="shared" si="4"/>
        <v>0.4</v>
      </c>
      <c r="AG36" s="4"/>
    </row>
    <row r="37" spans="2:33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2014 - 2019</v>
      </c>
      <c r="U37" s="11">
        <f t="shared" si="4"/>
        <v>0.5033333333333333</v>
      </c>
      <c r="V37" s="11">
        <f t="shared" si="4"/>
        <v>0.4975</v>
      </c>
      <c r="W37" s="11">
        <f t="shared" si="4"/>
        <v>0.50249999999999995</v>
      </c>
      <c r="X37" s="11">
        <f t="shared" si="4"/>
        <v>0.49866666666666665</v>
      </c>
      <c r="Y37" s="11">
        <f t="shared" si="4"/>
        <v>0.55441666666666667</v>
      </c>
      <c r="Z37" s="11">
        <f t="shared" si="4"/>
        <v>0.5675</v>
      </c>
      <c r="AA37" s="11"/>
      <c r="AB37" s="11"/>
      <c r="AC37" s="11">
        <f t="shared" si="4"/>
        <v>0.51333333333333331</v>
      </c>
      <c r="AD37" s="11">
        <f t="shared" si="4"/>
        <v>0.48933333333333334</v>
      </c>
      <c r="AE37" s="11">
        <f t="shared" si="4"/>
        <v>0.50541666666666674</v>
      </c>
      <c r="AF37" s="11">
        <f t="shared" si="4"/>
        <v>0.51166666666666671</v>
      </c>
      <c r="AG37" s="4"/>
    </row>
    <row r="38" spans="2:33" x14ac:dyDescent="0.25">
      <c r="B38" s="26">
        <v>31</v>
      </c>
      <c r="C38" s="23"/>
      <c r="D38" s="23"/>
      <c r="E38" s="23"/>
      <c r="F38" s="23"/>
      <c r="S38" s="2"/>
      <c r="T38" s="5">
        <v>2020</v>
      </c>
      <c r="U38" s="12">
        <f>AVERAGE(D8:D12)</f>
        <v>0.53</v>
      </c>
      <c r="V38" s="12">
        <f>AVERAGE(D13:D16)</f>
        <v>0.53</v>
      </c>
      <c r="W38" s="12">
        <f>AVERAGE(D17:D20)</f>
        <v>0.53</v>
      </c>
      <c r="X38" s="12">
        <f>AVERAGE(D21:D25)</f>
        <v>0.624</v>
      </c>
      <c r="Y38" s="12">
        <f>AVERAGE(D26:D29)</f>
        <v>0.875</v>
      </c>
      <c r="Z38" s="12"/>
      <c r="AA38" s="12"/>
      <c r="AB38" s="12"/>
      <c r="AC38" s="12">
        <f>AVERAGE(D43:D46)</f>
        <v>0.6</v>
      </c>
      <c r="AD38" s="12">
        <f>AVERAGE(D47:D51)</f>
        <v>0.6</v>
      </c>
      <c r="AE38" s="12">
        <f>AVERAGE(D52:D55)</f>
        <v>0.6</v>
      </c>
      <c r="AF38" s="12">
        <f>AVERAGE(D56:D60)</f>
        <v>0.6</v>
      </c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/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/>
      <c r="D41" s="25"/>
      <c r="E41" s="25"/>
      <c r="F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/>
      <c r="D42" s="23"/>
      <c r="E42" s="23"/>
      <c r="F42" s="23"/>
      <c r="S42" s="2"/>
      <c r="T42" s="3" t="s">
        <v>29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/>
      <c r="D43" s="25"/>
      <c r="E43" s="25" t="s">
        <v>31</v>
      </c>
      <c r="F43" s="25"/>
      <c r="S43" s="2"/>
      <c r="T43" s="4"/>
      <c r="U43" s="13" t="s">
        <v>9</v>
      </c>
      <c r="V43" s="13" t="s">
        <v>10</v>
      </c>
      <c r="W43" s="13" t="s">
        <v>11</v>
      </c>
      <c r="X43" s="13" t="s">
        <v>12</v>
      </c>
      <c r="Y43" s="13" t="s">
        <v>13</v>
      </c>
      <c r="Z43" s="13" t="s">
        <v>14</v>
      </c>
      <c r="AA43" s="13" t="s">
        <v>15</v>
      </c>
      <c r="AB43" s="13" t="s">
        <v>16</v>
      </c>
      <c r="AC43" s="13" t="s">
        <v>17</v>
      </c>
      <c r="AD43" s="13" t="s">
        <v>18</v>
      </c>
      <c r="AE43" s="13" t="s">
        <v>19</v>
      </c>
      <c r="AF43" s="13" t="s">
        <v>20</v>
      </c>
      <c r="AG43" s="13" t="s">
        <v>21</v>
      </c>
    </row>
    <row r="44" spans="2:33" x14ac:dyDescent="0.25">
      <c r="B44" s="26">
        <v>37</v>
      </c>
      <c r="C44" s="23">
        <v>0.42299999999999999</v>
      </c>
      <c r="D44" s="23">
        <f>'[1]37'!$D$119</f>
        <v>0.6</v>
      </c>
      <c r="E44" s="23" t="str">
        <f>'[1]37'!$F$119</f>
        <v>-</v>
      </c>
      <c r="F44" s="23">
        <f>'[1]37'!$G$119</f>
        <v>2.02</v>
      </c>
      <c r="S44" s="2"/>
      <c r="T44" s="5">
        <v>2014</v>
      </c>
      <c r="U44" s="6">
        <v>1.4781055555555556</v>
      </c>
      <c r="V44" s="6">
        <v>1.448234126984127</v>
      </c>
      <c r="W44" s="6">
        <v>1.3489880952380953</v>
      </c>
      <c r="X44" s="6">
        <v>1.4223611111111112</v>
      </c>
      <c r="Y44" s="6">
        <v>1.4592698412698413</v>
      </c>
      <c r="Z44" s="9">
        <v>1.523968253968254</v>
      </c>
      <c r="AA44" s="6">
        <v>1.5808</v>
      </c>
      <c r="AB44" s="6">
        <v>1.7563333333333333</v>
      </c>
      <c r="AC44" s="6">
        <v>1.2466964285714286</v>
      </c>
      <c r="AD44" s="6">
        <v>1.2342261904761904</v>
      </c>
      <c r="AE44" s="6">
        <v>1.1444444444444444</v>
      </c>
      <c r="AF44" s="6">
        <v>1.1443750000000001</v>
      </c>
      <c r="AG44" s="10">
        <f>AVERAGE(U44:AF44)</f>
        <v>1.3989835317460317</v>
      </c>
    </row>
    <row r="45" spans="2:33" x14ac:dyDescent="0.25">
      <c r="B45" s="24">
        <v>38</v>
      </c>
      <c r="C45" s="25">
        <v>0.42299999999999999</v>
      </c>
      <c r="D45" s="25">
        <f>'[1]38'!$D$119</f>
        <v>0.6</v>
      </c>
      <c r="E45" s="25" t="str">
        <f>'[1]38'!$F$119</f>
        <v>-</v>
      </c>
      <c r="F45" s="25">
        <f>'[1]38'!$G$119</f>
        <v>1.9</v>
      </c>
      <c r="S45" s="2"/>
      <c r="T45" s="5">
        <v>2015</v>
      </c>
      <c r="U45" s="6">
        <v>1.2274166666666666</v>
      </c>
      <c r="V45" s="6">
        <v>1.3520138888888888</v>
      </c>
      <c r="W45" s="6">
        <v>1.3522222222222224</v>
      </c>
      <c r="X45" s="6">
        <v>1.3941031746031747</v>
      </c>
      <c r="Y45" s="6">
        <v>1.6616319444444445</v>
      </c>
      <c r="Z45" s="9">
        <v>1.8537301587301587</v>
      </c>
      <c r="AA45" s="6">
        <v>1.9089714285714288</v>
      </c>
      <c r="AB45" s="6">
        <v>1.7716666666666667</v>
      </c>
      <c r="AC45" s="6">
        <v>1.7606388888888886</v>
      </c>
      <c r="AD45" s="6">
        <v>1.4149960317460317</v>
      </c>
      <c r="AE45" s="6">
        <v>1.4947222222222221</v>
      </c>
      <c r="AF45" s="6">
        <v>1.5014814814814814</v>
      </c>
      <c r="AG45" s="10">
        <f t="shared" ref="AG45:AG52" si="5">AVERAGE(U45:AF45)</f>
        <v>1.5577995645943561</v>
      </c>
    </row>
    <row r="46" spans="2:33" x14ac:dyDescent="0.25">
      <c r="B46" s="26">
        <v>39</v>
      </c>
      <c r="C46" s="23">
        <v>0.42299999999999999</v>
      </c>
      <c r="D46" s="23">
        <f>'[1]39'!$D$119</f>
        <v>0.6</v>
      </c>
      <c r="E46" s="23" t="str">
        <f>'[1]39'!$F$119</f>
        <v>-</v>
      </c>
      <c r="F46" s="23">
        <f>'[1]39'!$G$119</f>
        <v>1.7</v>
      </c>
      <c r="S46" s="2"/>
      <c r="T46" s="5">
        <v>2016</v>
      </c>
      <c r="U46" s="6">
        <v>1.6525000000000001</v>
      </c>
      <c r="V46" s="6">
        <v>1.7033333333333334</v>
      </c>
      <c r="W46" s="6">
        <v>1.5834444444444444</v>
      </c>
      <c r="X46" s="6">
        <v>1.6473611111111111</v>
      </c>
      <c r="Y46" s="6">
        <v>1.648333333333333</v>
      </c>
      <c r="Z46" s="9">
        <v>1.7168063492063492</v>
      </c>
      <c r="AA46" s="6">
        <v>1.842611111111111</v>
      </c>
      <c r="AB46" s="6">
        <v>1.9497222222222224</v>
      </c>
      <c r="AC46" s="6">
        <v>1.6151555555555555</v>
      </c>
      <c r="AD46" s="6">
        <v>1.5419444444444446</v>
      </c>
      <c r="AE46" s="6">
        <v>1.5548735119047619</v>
      </c>
      <c r="AF46" s="6">
        <v>1.5249027777777777</v>
      </c>
      <c r="AG46" s="10">
        <f t="shared" si="5"/>
        <v>1.6650823495370373</v>
      </c>
    </row>
    <row r="47" spans="2:33" x14ac:dyDescent="0.25">
      <c r="B47" s="24">
        <v>40</v>
      </c>
      <c r="C47" s="25">
        <v>0.42299999999999999</v>
      </c>
      <c r="D47" s="25">
        <f>'[1]40'!$D$119</f>
        <v>0.6</v>
      </c>
      <c r="E47" s="25" t="str">
        <f>'[1]40'!$F$119</f>
        <v>-</v>
      </c>
      <c r="F47" s="25">
        <f>'[1]40'!$G$119</f>
        <v>1.75</v>
      </c>
      <c r="S47" s="2"/>
      <c r="T47" s="5">
        <v>2017</v>
      </c>
      <c r="U47" s="6">
        <v>1.5532870370370369</v>
      </c>
      <c r="V47" s="6">
        <v>1.630138888888889</v>
      </c>
      <c r="W47" s="6">
        <v>1.5896587301587302</v>
      </c>
      <c r="X47" s="6">
        <v>1.6287003968253968</v>
      </c>
      <c r="Y47" s="6">
        <v>1.7650347222222222</v>
      </c>
      <c r="Z47" s="9">
        <v>1.9396873015873015</v>
      </c>
      <c r="AA47" s="6">
        <v>1.7495833333333333</v>
      </c>
      <c r="AB47" s="6">
        <v>1.7949999999999999</v>
      </c>
      <c r="AC47" s="6">
        <v>1.5264126984126982</v>
      </c>
      <c r="AD47" s="6">
        <v>1.4635714285714285</v>
      </c>
      <c r="AE47" s="6">
        <v>1.490031746031746</v>
      </c>
      <c r="AF47" s="6">
        <v>1.5431746031746032</v>
      </c>
      <c r="AG47" s="10">
        <f t="shared" si="5"/>
        <v>1.6395234071869489</v>
      </c>
    </row>
    <row r="48" spans="2:33" x14ac:dyDescent="0.25">
      <c r="B48" s="26">
        <v>41</v>
      </c>
      <c r="C48" s="23">
        <v>0.42299999999999999</v>
      </c>
      <c r="D48" s="23">
        <f>'[1]41'!$D$119</f>
        <v>0.6</v>
      </c>
      <c r="E48" s="23" t="str">
        <f>'[1]41'!$F$119</f>
        <v>-</v>
      </c>
      <c r="F48" s="23">
        <f>'[1]41'!$G$119</f>
        <v>1.78</v>
      </c>
      <c r="S48" s="2"/>
      <c r="T48" s="5">
        <v>2018</v>
      </c>
      <c r="U48" s="6">
        <v>1.6642272727272727</v>
      </c>
      <c r="V48" s="6">
        <v>1.6458295454545453</v>
      </c>
      <c r="W48" s="6">
        <v>1.6775333333333333</v>
      </c>
      <c r="X48" s="6">
        <v>1.7378685897435897</v>
      </c>
      <c r="Y48" s="6">
        <v>1.7326923076923078</v>
      </c>
      <c r="Z48" s="9">
        <v>1.7559160839160839</v>
      </c>
      <c r="AA48" s="6">
        <v>1.7084935897435898</v>
      </c>
      <c r="AB48" s="6">
        <v>1.8772499999999999</v>
      </c>
      <c r="AC48" s="6">
        <v>1.6195833333333336</v>
      </c>
      <c r="AD48" s="6">
        <v>1.5584761904761901</v>
      </c>
      <c r="AE48" s="6">
        <v>1.5239777777777777</v>
      </c>
      <c r="AF48" s="6">
        <v>1.4952777777777779</v>
      </c>
      <c r="AG48" s="10">
        <f t="shared" si="5"/>
        <v>1.6664271501646499</v>
      </c>
    </row>
    <row r="49" spans="2:33" x14ac:dyDescent="0.25">
      <c r="B49" s="24">
        <v>42</v>
      </c>
      <c r="C49" s="25">
        <v>0.42299999999999999</v>
      </c>
      <c r="D49" s="25">
        <f>'[1]42'!$D$119</f>
        <v>0.6</v>
      </c>
      <c r="E49" s="25" t="str">
        <f>'[1]42'!$F$119</f>
        <v>-</v>
      </c>
      <c r="F49" s="25">
        <f>'[1]42'!$G$119</f>
        <v>1.78</v>
      </c>
      <c r="S49" s="2"/>
      <c r="T49" s="5">
        <v>2019</v>
      </c>
      <c r="U49" s="6">
        <v>1.5305</v>
      </c>
      <c r="V49" s="6">
        <v>1.5254000000000001</v>
      </c>
      <c r="W49" s="6">
        <v>1.5767500000000003</v>
      </c>
      <c r="X49" s="6">
        <v>1.524068181818182</v>
      </c>
      <c r="Y49" s="6">
        <v>1.6103090909090909</v>
      </c>
      <c r="Z49" s="9">
        <v>1.6872727272727273</v>
      </c>
      <c r="AA49" s="6">
        <v>1.7571180555555557</v>
      </c>
      <c r="AB49" s="6">
        <v>1.953238095238095</v>
      </c>
      <c r="AC49" s="6">
        <v>1.7105357142857145</v>
      </c>
      <c r="AD49" s="6">
        <v>1.6026222222222224</v>
      </c>
      <c r="AE49" s="6">
        <v>1.58325</v>
      </c>
      <c r="AF49" s="6">
        <v>1.548027777777778</v>
      </c>
      <c r="AG49" s="10">
        <f t="shared" si="5"/>
        <v>1.634090988756614</v>
      </c>
    </row>
    <row r="50" spans="2:33" x14ac:dyDescent="0.25">
      <c r="B50" s="26">
        <v>43</v>
      </c>
      <c r="C50" s="23">
        <v>0.42299999999999999</v>
      </c>
      <c r="D50" s="23">
        <f>'[1]43'!$D$119</f>
        <v>0.6</v>
      </c>
      <c r="E50" s="23" t="str">
        <f>'[1]43'!$F$119</f>
        <v>-</v>
      </c>
      <c r="F50" s="23">
        <f>'[1]43'!$G$119</f>
        <v>1.76</v>
      </c>
      <c r="S50" s="2"/>
      <c r="T50" s="5" t="s">
        <v>5</v>
      </c>
      <c r="U50" s="6">
        <f t="shared" ref="U50:AF50" si="6">MAX(U44:U47)</f>
        <v>1.6525000000000001</v>
      </c>
      <c r="V50" s="6">
        <f t="shared" si="6"/>
        <v>1.7033333333333334</v>
      </c>
      <c r="W50" s="6">
        <f t="shared" si="6"/>
        <v>1.5896587301587302</v>
      </c>
      <c r="X50" s="6">
        <f t="shared" si="6"/>
        <v>1.6473611111111111</v>
      </c>
      <c r="Y50" s="6">
        <f t="shared" si="6"/>
        <v>1.7650347222222222</v>
      </c>
      <c r="Z50" s="6">
        <f t="shared" si="6"/>
        <v>1.9396873015873015</v>
      </c>
      <c r="AA50" s="6">
        <f t="shared" si="6"/>
        <v>1.9089714285714288</v>
      </c>
      <c r="AB50" s="6">
        <f t="shared" si="6"/>
        <v>1.9497222222222224</v>
      </c>
      <c r="AC50" s="6">
        <f t="shared" si="6"/>
        <v>1.7606388888888886</v>
      </c>
      <c r="AD50" s="6">
        <f t="shared" si="6"/>
        <v>1.5419444444444446</v>
      </c>
      <c r="AE50" s="6">
        <f t="shared" si="6"/>
        <v>1.5548735119047619</v>
      </c>
      <c r="AF50" s="6">
        <f t="shared" si="6"/>
        <v>1.5431746031746032</v>
      </c>
      <c r="AG50" s="10">
        <f t="shared" si="5"/>
        <v>1.7130750248015871</v>
      </c>
    </row>
    <row r="51" spans="2:33" x14ac:dyDescent="0.25">
      <c r="B51" s="24">
        <v>44</v>
      </c>
      <c r="C51" s="25">
        <v>0.42299999999999999</v>
      </c>
      <c r="D51" s="25">
        <f>'[1]44'!$D$119</f>
        <v>0.6</v>
      </c>
      <c r="E51" s="25" t="str">
        <f>'[1]44'!$F$119</f>
        <v>-</v>
      </c>
      <c r="F51" s="25">
        <f>'[1]44'!$G$119</f>
        <v>1.75</v>
      </c>
      <c r="S51" s="2"/>
      <c r="T51" s="5" t="s">
        <v>6</v>
      </c>
      <c r="U51" s="6">
        <f t="shared" ref="U51:AF51" si="7">MIN(U44:U47)</f>
        <v>1.2274166666666666</v>
      </c>
      <c r="V51" s="6">
        <f t="shared" si="7"/>
        <v>1.3520138888888888</v>
      </c>
      <c r="W51" s="6">
        <f t="shared" si="7"/>
        <v>1.3489880952380953</v>
      </c>
      <c r="X51" s="6">
        <f t="shared" si="7"/>
        <v>1.3941031746031747</v>
      </c>
      <c r="Y51" s="6">
        <f t="shared" si="7"/>
        <v>1.4592698412698413</v>
      </c>
      <c r="Z51" s="6">
        <f t="shared" si="7"/>
        <v>1.523968253968254</v>
      </c>
      <c r="AA51" s="6">
        <f t="shared" si="7"/>
        <v>1.5808</v>
      </c>
      <c r="AB51" s="6">
        <f t="shared" si="7"/>
        <v>1.7563333333333333</v>
      </c>
      <c r="AC51" s="6">
        <f t="shared" si="7"/>
        <v>1.2466964285714286</v>
      </c>
      <c r="AD51" s="6">
        <f t="shared" si="7"/>
        <v>1.2342261904761904</v>
      </c>
      <c r="AE51" s="6">
        <f t="shared" si="7"/>
        <v>1.1444444444444444</v>
      </c>
      <c r="AF51" s="6">
        <f t="shared" si="7"/>
        <v>1.1443750000000001</v>
      </c>
      <c r="AG51" s="10">
        <f t="shared" si="5"/>
        <v>1.3677196097883602</v>
      </c>
    </row>
    <row r="52" spans="2:33" x14ac:dyDescent="0.25">
      <c r="B52" s="26">
        <v>45</v>
      </c>
      <c r="C52" s="23">
        <v>0.42299999999999999</v>
      </c>
      <c r="D52" s="23">
        <f>'[1]45'!$D$119</f>
        <v>0.6</v>
      </c>
      <c r="E52" s="23" t="str">
        <f>'[1]45'!$F$119</f>
        <v>-</v>
      </c>
      <c r="F52" s="23">
        <f>'[1]45'!$G$119</f>
        <v>1.71</v>
      </c>
      <c r="S52" s="2"/>
      <c r="T52" s="5" t="s">
        <v>7</v>
      </c>
      <c r="U52" s="6">
        <f t="shared" ref="U52:AF52" si="8">AVERAGE(U44:U47)</f>
        <v>1.4778273148148147</v>
      </c>
      <c r="V52" s="6">
        <f t="shared" si="8"/>
        <v>1.5334300595238095</v>
      </c>
      <c r="W52" s="6">
        <f t="shared" si="8"/>
        <v>1.468578373015873</v>
      </c>
      <c r="X52" s="6">
        <f t="shared" si="8"/>
        <v>1.5231314484126985</v>
      </c>
      <c r="Y52" s="6">
        <f t="shared" si="8"/>
        <v>1.6335674603174601</v>
      </c>
      <c r="Z52" s="6">
        <f t="shared" si="8"/>
        <v>1.758548015873016</v>
      </c>
      <c r="AA52" s="6">
        <f t="shared" si="8"/>
        <v>1.7704914682539683</v>
      </c>
      <c r="AB52" s="6">
        <f t="shared" si="8"/>
        <v>1.8181805555555557</v>
      </c>
      <c r="AC52" s="6">
        <f t="shared" si="8"/>
        <v>1.5372258928571425</v>
      </c>
      <c r="AD52" s="6">
        <f t="shared" si="8"/>
        <v>1.4136845238095237</v>
      </c>
      <c r="AE52" s="6">
        <f t="shared" si="8"/>
        <v>1.4210179811507935</v>
      </c>
      <c r="AF52" s="6">
        <f t="shared" si="8"/>
        <v>1.4284834656084657</v>
      </c>
      <c r="AG52" s="10">
        <f t="shared" si="5"/>
        <v>1.5653472132660931</v>
      </c>
    </row>
    <row r="53" spans="2:33" x14ac:dyDescent="0.25">
      <c r="B53" s="24">
        <v>46</v>
      </c>
      <c r="C53" s="25">
        <v>0.42299999999999999</v>
      </c>
      <c r="D53" s="25">
        <f>'[1]46'!$D$119</f>
        <v>0.6</v>
      </c>
      <c r="E53" s="25" t="str">
        <f>'[1]46'!$F$119</f>
        <v>-</v>
      </c>
      <c r="F53" s="25">
        <f>'[1]46'!$G$119</f>
        <v>1.72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0.42299999999999999</v>
      </c>
      <c r="D54" s="23">
        <f>'[1]47'!$D$119</f>
        <v>0.6</v>
      </c>
      <c r="E54" s="23" t="str">
        <f>'[1]47'!$F$119</f>
        <v>-</v>
      </c>
      <c r="F54" s="23">
        <f>'[1]47'!$G$119</f>
        <v>1.76</v>
      </c>
      <c r="S54" s="2"/>
      <c r="T54" s="3" t="s">
        <v>4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0.42299999999999999</v>
      </c>
      <c r="D55" s="25">
        <f>'[1]48'!$D$119</f>
        <v>0.6</v>
      </c>
      <c r="E55" s="25" t="str">
        <f>'[1]48'!$F$119</f>
        <v>-</v>
      </c>
      <c r="F55" s="25">
        <f>'[1]48'!$G$119</f>
        <v>1.67</v>
      </c>
      <c r="S55" s="2"/>
      <c r="T55" s="4"/>
      <c r="U55" s="13" t="s">
        <v>9</v>
      </c>
      <c r="V55" s="13" t="s">
        <v>10</v>
      </c>
      <c r="W55" s="13" t="s">
        <v>11</v>
      </c>
      <c r="X55" s="13" t="s">
        <v>12</v>
      </c>
      <c r="Y55" s="13" t="s">
        <v>13</v>
      </c>
      <c r="Z55" s="13" t="s">
        <v>14</v>
      </c>
      <c r="AA55" s="13" t="s">
        <v>15</v>
      </c>
      <c r="AB55" s="13" t="s">
        <v>16</v>
      </c>
      <c r="AC55" s="13" t="s">
        <v>17</v>
      </c>
      <c r="AD55" s="13" t="s">
        <v>18</v>
      </c>
      <c r="AE55" s="13" t="s">
        <v>19</v>
      </c>
      <c r="AF55" s="13" t="s">
        <v>20</v>
      </c>
      <c r="AG55" s="4"/>
    </row>
    <row r="56" spans="2:33" x14ac:dyDescent="0.25">
      <c r="B56" s="26">
        <v>49</v>
      </c>
      <c r="C56" s="23">
        <v>0.42299999999999999</v>
      </c>
      <c r="D56" s="23">
        <f>'[1]49'!$D$119</f>
        <v>0.6</v>
      </c>
      <c r="E56" s="23" t="str">
        <f>'[1]49'!$F$119</f>
        <v>-</v>
      </c>
      <c r="F56" s="23">
        <f>'[1]49'!$G$119</f>
        <v>1.67</v>
      </c>
      <c r="S56" s="2"/>
      <c r="T56" s="5" t="s">
        <v>8</v>
      </c>
      <c r="U56" s="6">
        <f t="shared" ref="U56:AF58" si="9">U50</f>
        <v>1.6525000000000001</v>
      </c>
      <c r="V56" s="6">
        <f t="shared" si="9"/>
        <v>1.7033333333333334</v>
      </c>
      <c r="W56" s="6">
        <f t="shared" si="9"/>
        <v>1.5896587301587302</v>
      </c>
      <c r="X56" s="6">
        <f t="shared" si="9"/>
        <v>1.6473611111111111</v>
      </c>
      <c r="Y56" s="6">
        <f t="shared" si="9"/>
        <v>1.7650347222222222</v>
      </c>
      <c r="Z56" s="6">
        <f t="shared" si="9"/>
        <v>1.9396873015873015</v>
      </c>
      <c r="AA56" s="6">
        <f t="shared" si="9"/>
        <v>1.9089714285714288</v>
      </c>
      <c r="AB56" s="6">
        <f t="shared" si="9"/>
        <v>1.9497222222222224</v>
      </c>
      <c r="AC56" s="6">
        <f t="shared" si="9"/>
        <v>1.7606388888888886</v>
      </c>
      <c r="AD56" s="6">
        <f t="shared" si="9"/>
        <v>1.5419444444444446</v>
      </c>
      <c r="AE56" s="6">
        <f t="shared" si="9"/>
        <v>1.5548735119047619</v>
      </c>
      <c r="AF56" s="6">
        <f t="shared" si="9"/>
        <v>1.5431746031746032</v>
      </c>
      <c r="AG56" s="4"/>
    </row>
    <row r="57" spans="2:33" x14ac:dyDescent="0.25">
      <c r="B57" s="24">
        <v>50</v>
      </c>
      <c r="C57" s="25">
        <v>0.42299999999999999</v>
      </c>
      <c r="D57" s="25">
        <f>'[1]50'!$D$119</f>
        <v>0.6</v>
      </c>
      <c r="E57" s="25" t="str">
        <f>'[1]50'!$F$119</f>
        <v>-</v>
      </c>
      <c r="F57" s="25">
        <f>'[1]50'!$G$119</f>
        <v>1.7</v>
      </c>
      <c r="S57" s="2"/>
      <c r="T57" s="5"/>
      <c r="U57" s="6">
        <f t="shared" si="9"/>
        <v>1.2274166666666666</v>
      </c>
      <c r="V57" s="6">
        <f t="shared" si="9"/>
        <v>1.3520138888888888</v>
      </c>
      <c r="W57" s="6">
        <f t="shared" si="9"/>
        <v>1.3489880952380953</v>
      </c>
      <c r="X57" s="6">
        <f t="shared" si="9"/>
        <v>1.3941031746031747</v>
      </c>
      <c r="Y57" s="6">
        <f t="shared" si="9"/>
        <v>1.4592698412698413</v>
      </c>
      <c r="Z57" s="6">
        <f t="shared" si="9"/>
        <v>1.523968253968254</v>
      </c>
      <c r="AA57" s="6">
        <f t="shared" si="9"/>
        <v>1.5808</v>
      </c>
      <c r="AB57" s="6">
        <f t="shared" si="9"/>
        <v>1.7563333333333333</v>
      </c>
      <c r="AC57" s="6">
        <f t="shared" si="9"/>
        <v>1.2466964285714286</v>
      </c>
      <c r="AD57" s="6">
        <f t="shared" si="9"/>
        <v>1.2342261904761904</v>
      </c>
      <c r="AE57" s="6">
        <f t="shared" si="9"/>
        <v>1.1444444444444444</v>
      </c>
      <c r="AF57" s="6">
        <f t="shared" si="9"/>
        <v>1.1443750000000001</v>
      </c>
      <c r="AG57" s="4"/>
    </row>
    <row r="58" spans="2:33" x14ac:dyDescent="0.25">
      <c r="B58" s="26">
        <v>51</v>
      </c>
      <c r="C58" s="23">
        <v>0.42299999999999999</v>
      </c>
      <c r="D58" s="23">
        <f>'[1]51'!$D$119</f>
        <v>0.6</v>
      </c>
      <c r="E58" s="23" t="str">
        <f>'[1]51'!$F$119</f>
        <v>-</v>
      </c>
      <c r="F58" s="23">
        <f>'[1]51'!$G$119</f>
        <v>1.75</v>
      </c>
      <c r="S58" s="2"/>
      <c r="T58" s="7" t="str">
        <f>T52</f>
        <v>Promedio 2014 - 2019</v>
      </c>
      <c r="U58" s="11">
        <f t="shared" si="9"/>
        <v>1.4778273148148147</v>
      </c>
      <c r="V58" s="11">
        <f t="shared" si="9"/>
        <v>1.5334300595238095</v>
      </c>
      <c r="W58" s="11">
        <f t="shared" si="9"/>
        <v>1.468578373015873</v>
      </c>
      <c r="X58" s="11">
        <f t="shared" si="9"/>
        <v>1.5231314484126985</v>
      </c>
      <c r="Y58" s="11">
        <f t="shared" si="9"/>
        <v>1.6335674603174601</v>
      </c>
      <c r="Z58" s="11">
        <f t="shared" si="9"/>
        <v>1.758548015873016</v>
      </c>
      <c r="AA58" s="11">
        <f t="shared" si="9"/>
        <v>1.7704914682539683</v>
      </c>
      <c r="AB58" s="11">
        <f t="shared" si="9"/>
        <v>1.8181805555555557</v>
      </c>
      <c r="AC58" s="11">
        <f t="shared" si="9"/>
        <v>1.5372258928571425</v>
      </c>
      <c r="AD58" s="11">
        <f t="shared" si="9"/>
        <v>1.4136845238095237</v>
      </c>
      <c r="AE58" s="11">
        <f t="shared" si="9"/>
        <v>1.4210179811507935</v>
      </c>
      <c r="AF58" s="11">
        <f t="shared" si="9"/>
        <v>1.4284834656084657</v>
      </c>
      <c r="AG58" s="4"/>
    </row>
    <row r="59" spans="2:33" x14ac:dyDescent="0.25">
      <c r="B59" s="24">
        <v>52</v>
      </c>
      <c r="C59" s="25">
        <v>0.42299999999999999</v>
      </c>
      <c r="D59" s="25">
        <f>'[1]52'!$D$119</f>
        <v>0.6</v>
      </c>
      <c r="E59" s="25" t="str">
        <f>'[1]52'!$F$119</f>
        <v>-</v>
      </c>
      <c r="F59" s="25">
        <f>'[1]52'!$G$119</f>
        <v>1.75</v>
      </c>
      <c r="S59" s="2"/>
      <c r="T59" s="5">
        <v>2020</v>
      </c>
      <c r="U59" s="12">
        <f>AVERAGE(F8:F12)</f>
        <v>1.5760000000000001</v>
      </c>
      <c r="V59" s="12">
        <f>AVERAGE(F13:F17)</f>
        <v>1.6039999999999999</v>
      </c>
      <c r="W59" s="12">
        <f>AVERAGE(F17:F20)</f>
        <v>1.56</v>
      </c>
      <c r="X59" s="12">
        <f>AVERAGE(F21:F25)</f>
        <v>1.7600000000000002</v>
      </c>
      <c r="Y59" s="12">
        <f>AVERAGE(F26:F29)</f>
        <v>1.7266666666666666</v>
      </c>
      <c r="Z59" s="12"/>
      <c r="AA59" s="12"/>
      <c r="AB59" s="12"/>
      <c r="AC59" s="12">
        <f>AVERAGE(F43:F46)</f>
        <v>1.8733333333333333</v>
      </c>
      <c r="AD59" s="12">
        <f>AVERAGE(F47:F51)</f>
        <v>1.764</v>
      </c>
      <c r="AE59" s="12">
        <f>AVERAGE(F52:F55)</f>
        <v>1.7149999999999999</v>
      </c>
      <c r="AF59" s="12">
        <f>AVERAGE(F56:F60)</f>
        <v>1.7240000000000002</v>
      </c>
      <c r="AG59" s="4"/>
    </row>
    <row r="60" spans="2:33" x14ac:dyDescent="0.25">
      <c r="B60" s="27">
        <v>53</v>
      </c>
      <c r="C60" s="28">
        <v>0.42299999999999999</v>
      </c>
      <c r="D60" s="28">
        <f>'[1]53'!$D$119</f>
        <v>0.6</v>
      </c>
      <c r="E60" s="28" t="str">
        <f>'[1]53'!$F$119</f>
        <v>-</v>
      </c>
      <c r="F60" s="28">
        <f>'[1]53'!$G$119</f>
        <v>1.75</v>
      </c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36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33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/>
    </row>
    <row r="70" spans="2:32" x14ac:dyDescent="0.25">
      <c r="T70" s="35"/>
    </row>
    <row r="71" spans="2:32" x14ac:dyDescent="0.25">
      <c r="T71" s="35"/>
    </row>
    <row r="72" spans="2:32" x14ac:dyDescent="0.25">
      <c r="T72" s="35"/>
    </row>
    <row r="73" spans="2:32" x14ac:dyDescent="0.25">
      <c r="T73" s="35"/>
    </row>
    <row r="74" spans="2:32" x14ac:dyDescent="0.25">
      <c r="T74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Pera Conf DOP</vt:lpstr>
      <vt:lpstr>Pera Conf 60+</vt:lpstr>
      <vt:lpstr>'Pera Conf 60+'!Área_de_impresión</vt:lpstr>
      <vt:lpstr>'Pera Conf DOP'!Área_de_impresión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2020-07-28T11:40:43Z</cp:lastPrinted>
  <dcterms:created xsi:type="dcterms:W3CDTF">2020-02-25T07:23:09Z</dcterms:created>
  <dcterms:modified xsi:type="dcterms:W3CDTF">2021-01-19T09:06:38Z</dcterms:modified>
</cp:coreProperties>
</file>